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Saldos_Clientes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d/m/yyyy"/>
    <numFmt numFmtId="165" formatCode="# ##0,00 &quot;€&quot;;[Red]-# ##0,00 &quot;€&quot;;-"/>
    <numFmt numFmtId="166" formatCode="0,0%"/>
    <numFmt numFmtId="167" formatCode="0;[Red]-0;-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44546A"/>
      <sz val="10"/>
    </font>
    <font>
      <name val="Calibri"/>
      <b val="1"/>
      <color rgb="001F2933"/>
      <sz val="10"/>
    </font>
    <font>
      <name val="Calibri"/>
      <b val="1"/>
      <color rgb="000B4F6C"/>
      <sz val="12"/>
    </font>
    <font>
      <name val="Calibri"/>
      <b val="1"/>
      <color rgb="00FFFFFF"/>
      <sz val="11"/>
    </font>
    <font>
      <name val="Calibri"/>
      <color rgb="001F2933"/>
      <sz val="10"/>
    </font>
  </fonts>
  <fills count="13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F2F2F2"/>
      </patternFill>
    </fill>
    <fill>
      <patternFill patternType="solid">
        <fgColor rgb="00E7E6E6"/>
      </patternFill>
    </fill>
    <fill>
      <patternFill patternType="solid">
        <fgColor rgb="00146B8C"/>
      </patternFill>
    </fill>
    <fill>
      <patternFill patternType="solid">
        <fgColor rgb="00F5F0E6"/>
      </patternFill>
    </fill>
    <fill>
      <patternFill patternType="solid">
        <fgColor rgb="00FFFFFF"/>
      </patternFill>
    </fill>
    <fill>
      <patternFill patternType="solid">
        <fgColor rgb="00146B4A"/>
      </patternFill>
    </fill>
    <fill>
      <patternFill patternType="solid">
        <fgColor rgb="00FFF3D6"/>
      </patternFill>
    </fill>
    <fill>
      <patternFill patternType="solid">
        <fgColor rgb="00FFF2CC"/>
      </patternFill>
    </fill>
    <fill>
      <patternFill patternType="solid">
        <fgColor rgb="00D9EAD3"/>
      </patternFill>
    </fill>
    <fill>
      <patternFill patternType="solid">
        <fgColor rgb="00F4CCCC"/>
      </patternFill>
    </fill>
  </fills>
  <borders count="6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center"/>
    </xf>
    <xf numFmtId="165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165" fontId="6" fillId="7" borderId="1" applyAlignment="1" pivotButton="0" quotePrefix="0" xfId="0">
      <alignment horizontal="center" vertical="center"/>
    </xf>
    <xf numFmtId="166" fontId="6" fillId="7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6" fillId="9" borderId="1" applyAlignment="1" applyProtection="1" pivotButton="0" quotePrefix="0" xfId="0">
      <alignment horizontal="left" vertical="center"/>
      <protection locked="0" hidden="0"/>
    </xf>
    <xf numFmtId="49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1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6" fillId="9" borderId="1" applyAlignment="1" applyProtection="1" pivotButton="0" quotePrefix="0" xfId="0">
      <alignment horizontal="center" vertical="center"/>
      <protection locked="0" hidden="0"/>
    </xf>
    <xf numFmtId="49" fontId="6" fillId="9" borderId="1" applyAlignment="1" applyProtection="1" pivotButton="0" quotePrefix="0" xfId="0">
      <alignment horizontal="center" vertical="center"/>
      <protection locked="0" hidden="0"/>
    </xf>
    <xf numFmtId="164" fontId="6" fillId="9" borderId="1" applyAlignment="1" applyProtection="1" pivotButton="0" quotePrefix="0" xfId="0">
      <alignment horizontal="center" vertical="center"/>
      <protection locked="0" hidden="0"/>
    </xf>
    <xf numFmtId="165" fontId="6" fillId="9" borderId="1" applyAlignment="1" applyProtection="1" pivotButton="0" quotePrefix="0" xfId="0">
      <alignment horizontal="center" vertical="center"/>
      <protection locked="0" hidden="0"/>
    </xf>
    <xf numFmtId="167" fontId="6" fillId="4" borderId="1" applyAlignment="1" pivotButton="0" quotePrefix="0" xfId="0">
      <alignment horizontal="center" vertical="center"/>
    </xf>
    <xf numFmtId="0" fontId="6" fillId="9" borderId="1" applyAlignment="1" applyProtection="1" pivotButton="0" quotePrefix="0" xfId="0">
      <alignment horizontal="left" vertical="center" wrapText="1"/>
      <protection locked="0" hidden="0"/>
    </xf>
    <xf numFmtId="0" fontId="6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" fontId="6" fillId="4" borderId="1" applyAlignment="1" pivotButton="0" quotePrefix="0" xfId="0">
      <alignment horizontal="left" vertical="center" wrapText="1"/>
    </xf>
    <xf numFmtId="1" fontId="6" fillId="9" borderId="1" applyAlignment="1" applyProtection="1" pivotButton="0" quotePrefix="0" xfId="0">
      <alignment horizontal="left" vertical="center" wrapText="1"/>
      <protection locked="0" hidden="0"/>
    </xf>
    <xf numFmtId="0" fontId="6" fillId="10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/>
    </xf>
    <xf numFmtId="0" fontId="6" fillId="9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/>
    </xf>
    <xf numFmtId="0" fontId="6" fillId="11" borderId="1" applyAlignment="1" pivotButton="0" quotePrefix="0" xfId="0">
      <alignment horizontal="left" vertical="center"/>
    </xf>
    <xf numFmtId="0" fontId="6" fillId="10" borderId="1" applyAlignment="1" pivotButton="0" quotePrefix="0" xfId="0">
      <alignment horizontal="left" vertical="center"/>
    </xf>
    <xf numFmtId="0" fontId="6" fillId="12" borderId="1" applyAlignment="1" pivotButton="0" quotePrefix="0" xfId="0">
      <alignment horizontal="left" vertical="center"/>
    </xf>
  </cellXfs>
  <cellStyles count="1">
    <cellStyle name="Normal" xfId="0" builtinId="0" hidden="0"/>
  </cellStyles>
  <dxfs count="7">
    <dxf>
      <font>
        <name val="Calibri"/>
        <b val="1"/>
        <color rgb="00146B4A"/>
        <sz val="10"/>
      </font>
      <fill>
        <patternFill patternType="solid">
          <fgColor rgb="00D9EAD3"/>
        </patternFill>
      </fill>
    </dxf>
    <dxf>
      <font>
        <name val="Calibri"/>
        <b val="1"/>
        <color rgb="009C2F20"/>
        <sz val="10"/>
      </font>
      <fill>
        <patternFill patternType="solid">
          <fgColor rgb="00FFF2CC"/>
        </patternFill>
      </fill>
    </dxf>
    <dxf>
      <font>
        <name val="Calibri"/>
        <b val="1"/>
        <color rgb="009C2F20"/>
        <sz val="10"/>
      </font>
      <fill>
        <patternFill patternType="solid">
          <fgColor rgb="00F4CCCC"/>
        </patternFill>
      </fill>
    </dxf>
    <dxf>
      <font>
        <name val="Calibri"/>
        <color rgb="001F2933"/>
        <sz val="10"/>
      </font>
      <fill>
        <patternFill patternType="solid">
          <fgColor rgb="00F2F2F2"/>
        </patternFill>
      </fill>
    </dxf>
    <dxf>
      <font>
        <name val="Calibri"/>
        <b val="1"/>
        <color rgb="001F2933"/>
        <sz val="10"/>
      </font>
      <fill>
        <patternFill patternType="solid">
          <fgColor rgb="00FFF2CC"/>
        </patternFill>
      </fill>
    </dxf>
    <dxf>
      <font>
        <name val="Calibri"/>
        <b val="1"/>
        <color rgb="009C2F20"/>
        <sz val="10"/>
      </font>
      <fill>
        <patternFill patternType="solid">
          <fgColor rgb="00FCE4B2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 saldo por escalão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'Painel'!B13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6B8C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ED7D3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75B39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9C2F20"/>
              </a:solidFill>
              <a:ln xmlns:a="http://schemas.openxmlformats.org/drawingml/2006/main">
                <a:prstDash val="solid"/>
              </a:ln>
            </spPr>
          </dPt>
          <cat>
            <numRef>
              <f>'Painel'!$A$14:$A$18</f>
            </numRef>
          </cat>
          <val>
            <numRef>
              <f>'Painel'!$B$14:$B$18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Saldo aberto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Utilização interna</author>
  </authors>
  <commentList>
    <comment ref="B3" authorId="0" shapeId="0">
      <text>
        <t>Data a que devem respeitar os saldos, recebimentos e antiguidade apresentados.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12</row>
      <rowOff>0</rowOff>
    </from>
    <ext cx="55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ceivables" displayName="tblReceivables" ref="A5:V106" headerRowCount="1" totalsRowShown="1">
  <tableColumns count="22">
    <tableColumn id="1" name="ID" totalsRowLabel="Totais filtrados"/>
    <tableColumn id="2" name="Cliente"/>
    <tableColumn id="3" name="NIF"/>
    <tableColumn id="4" name="N.º documento"/>
    <tableColumn id="5" name="Tipo de documento"/>
    <tableColumn id="6" name="Data de emissão"/>
    <tableColumn id="7" name="Data de vencimento"/>
    <tableColumn id="8" name="Valor do documento" totalsRowFunction="sum"/>
    <tableColumn id="9" name="Recebimentos/regularizações até à data de referência" totalsRowFunction="sum"/>
    <tableColumn id="10" name="Saldo em aberto" totalsRowFunction="sum"/>
    <tableColumn id="11" name="Dias face ao vencimento"/>
    <tableColumn id="12" name="Escalão de antiguidade"/>
    <tableColumn id="13" name="Data prevista de recebimento"/>
    <tableColumn id="14" name="Responsável"/>
    <tableColumn id="15" name="Estado de cobrança"/>
    <tableColumn id="16" name="Observações"/>
    <tableColumn id="17" name="Não vencido" totalsRowFunction="sum"/>
    <tableColumn id="18" name="0–30" totalsRowFunction="sum"/>
    <tableColumn id="19" name="31–60" totalsRowFunction="sum"/>
    <tableColumn id="20" name="61–90" totalsRowFunction="sum"/>
    <tableColumn id="21" name="91+" totalsRowFunction="sum"/>
    <tableColumn id="22" name="Controlo da linh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22" customWidth="1" min="3" max="3"/>
    <col width="30" customWidth="1" min="4" max="4"/>
    <col width="18" customWidth="1" min="5" max="5"/>
    <col width="14" customWidth="1" min="6" max="6"/>
    <col width="22" customWidth="1" min="7" max="7"/>
    <col width="18" customWidth="1" min="8" max="8"/>
  </cols>
  <sheetData>
    <row r="1" ht="24" customHeight="1">
      <c r="A1" s="1" t="inlineStr">
        <is>
          <t>Mapa de antiguidade de saldos de clientes</t>
        </is>
      </c>
      <c r="B1" s="2" t="n"/>
      <c r="C1" s="2" t="n"/>
      <c r="D1" s="2" t="n"/>
      <c r="E1" s="2" t="n"/>
      <c r="F1" s="2" t="n"/>
      <c r="G1" s="2" t="n"/>
      <c r="H1" s="3" t="n"/>
    </row>
    <row r="2" ht="24" customHeight="1">
      <c r="A2" s="4" t="inlineStr">
        <is>
          <t>Contas a receber por cliente e escalões de atraso</t>
        </is>
      </c>
    </row>
    <row r="3"/>
    <row r="4">
      <c r="A4" s="5" t="inlineStr">
        <is>
          <t>Data de referência</t>
        </is>
      </c>
      <c r="B4" s="6">
        <f>'Parâmetros'!$B$3</f>
        <v/>
      </c>
    </row>
    <row r="5"/>
    <row r="6" ht="24" customHeight="1">
      <c r="A6" s="7" t="inlineStr">
        <is>
          <t>Saldo aberto positivo</t>
        </is>
      </c>
      <c r="B6" s="8">
        <f>SUMIF('Saldos_Clientes'!$J$6:$J$105,"&gt;0",'Saldos_Clientes'!$J$6:$J$105)</f>
        <v/>
      </c>
      <c r="D6" s="7" t="inlineStr">
        <is>
          <t>Saldo vencido classificado</t>
        </is>
      </c>
      <c r="E6" s="8">
        <f>SUM('Saldos_Clientes'!$R$6:$U$105)</f>
        <v/>
      </c>
      <c r="G6" s="7" t="inlineStr">
        <is>
          <t>Saldo não vencido</t>
        </is>
      </c>
      <c r="H6" s="8">
        <f>SUM('Saldos_Clientes'!$Q$6:$Q$105)</f>
        <v/>
      </c>
    </row>
    <row r="7"/>
    <row r="8" ht="24" customHeight="1">
      <c r="A8" s="7" t="inlineStr">
        <is>
          <t>Saldo positivo sem data de vencimento</t>
        </is>
      </c>
      <c r="B8" s="8">
        <f>SUMIFS('Saldos_Clientes'!$J$6:$J$105,'Saldos_Clientes'!$J$6:$J$105,"&gt;0",'Saldos_Clientes'!$G$6:$G$105,"")</f>
        <v/>
      </c>
      <c r="D8" s="7" t="inlineStr">
        <is>
          <t>Documentos vencidos</t>
        </is>
      </c>
      <c r="E8" s="9">
        <f>COUNTIFS('Saldos_Clientes'!$J$6:$J$105,"&gt;0",'Saldos_Clientes'!$G$6:$G$105,"&lt;&gt;",'Saldos_Clientes'!$K$6:$K$105,"&gt;=0")</f>
        <v/>
      </c>
      <c r="G8" s="7" t="inlineStr">
        <is>
          <t>Percentagem vencida</t>
        </is>
      </c>
      <c r="H8" s="10">
        <f>IFERROR(E6/B6,0)</f>
        <v/>
      </c>
    </row>
    <row r="9"/>
    <row r="10" ht="24" customHeight="1">
      <c r="A10" s="7" t="inlineStr">
        <is>
          <t>Controlo final dos totais</t>
        </is>
      </c>
      <c r="B10" s="11">
        <f>'Saldos_Clientes'!$B$108</f>
        <v/>
      </c>
      <c r="D10" s="7" t="inlineStr">
        <is>
          <t>Configuração dos escalões</t>
        </is>
      </c>
      <c r="E10" s="11">
        <f>'Parâmetros'!$B$13</f>
        <v/>
      </c>
    </row>
    <row r="11">
      <c r="E11">
        <f>""</f>
        <v/>
      </c>
    </row>
    <row r="12">
      <c r="E12">
        <f>""</f>
        <v/>
      </c>
    </row>
    <row r="13" ht="24" customHeight="1">
      <c r="A13" s="12" t="inlineStr">
        <is>
          <t>Escalão</t>
        </is>
      </c>
      <c r="B13" s="12" t="inlineStr">
        <is>
          <t>Saldo aberto</t>
        </is>
      </c>
      <c r="C13" s="12" t="inlineStr">
        <is>
          <t>% do saldo elegível</t>
        </is>
      </c>
      <c r="E13">
        <f>""</f>
        <v/>
      </c>
    </row>
    <row r="14">
      <c r="A14" s="13">
        <f>'Parâmetros'!$B$7</f>
        <v/>
      </c>
      <c r="B14" s="14">
        <f>SUM('Saldos_Clientes'!$Q$6:$Q$105)</f>
        <v/>
      </c>
      <c r="C14" s="15">
        <f>IFERROR(B14/SUM($B$14:$B$18),0)</f>
        <v/>
      </c>
      <c r="E14">
        <f>""</f>
        <v/>
      </c>
    </row>
    <row r="15">
      <c r="A15" s="16">
        <f>'Parâmetros'!$B$8</f>
        <v/>
      </c>
      <c r="B15" s="17">
        <f>SUM('Saldos_Clientes'!$R$6:$R$105)</f>
        <v/>
      </c>
      <c r="C15" s="18">
        <f>IFERROR(B15/SUM($B$14:$B$18),0)</f>
        <v/>
      </c>
      <c r="E15">
        <f>""</f>
        <v/>
      </c>
    </row>
    <row r="16">
      <c r="A16" s="13">
        <f>'Parâmetros'!$B$9</f>
        <v/>
      </c>
      <c r="B16" s="14">
        <f>SUM('Saldos_Clientes'!$S$6:$S$105)</f>
        <v/>
      </c>
      <c r="C16" s="15">
        <f>IFERROR(B16/SUM($B$14:$B$18),0)</f>
        <v/>
      </c>
      <c r="E16">
        <f>""</f>
        <v/>
      </c>
    </row>
    <row r="17">
      <c r="A17" s="16">
        <f>'Parâmetros'!$B$10</f>
        <v/>
      </c>
      <c r="B17" s="17">
        <f>SUM('Saldos_Clientes'!$T$6:$T$105)</f>
        <v/>
      </c>
      <c r="C17" s="18">
        <f>IFERROR(B17/SUM($B$14:$B$18),0)</f>
        <v/>
      </c>
      <c r="E17">
        <f>""</f>
        <v/>
      </c>
    </row>
    <row r="18">
      <c r="A18" s="13">
        <f>'Parâmetros'!$B$11</f>
        <v/>
      </c>
      <c r="B18" s="14">
        <f>SUM('Saldos_Clientes'!$U$6:$U$105)</f>
        <v/>
      </c>
      <c r="C18" s="15">
        <f>IFERROR(B18/SUM($B$14:$B$18),0)</f>
        <v/>
      </c>
      <c r="E18">
        <f>""</f>
        <v/>
      </c>
    </row>
    <row r="19">
      <c r="A19" s="5" t="inlineStr">
        <is>
          <t>Total elegível</t>
        </is>
      </c>
      <c r="B19" s="19">
        <f>SUM(B14:B18)</f>
        <v/>
      </c>
      <c r="C19" s="20">
        <f>IFERROR(B19/B19,0)</f>
        <v/>
      </c>
      <c r="E19">
        <f>""</f>
        <v/>
      </c>
    </row>
    <row r="20">
      <c r="A20">
        <f>""</f>
        <v/>
      </c>
      <c r="E20">
        <f>""</f>
        <v/>
      </c>
    </row>
    <row r="21">
      <c r="A21">
        <f>""</f>
        <v/>
      </c>
      <c r="E21">
        <f>""</f>
        <v/>
      </c>
    </row>
    <row r="22" ht="24" customHeight="1">
      <c r="A22" s="21" t="inlineStr">
        <is>
          <t>Consulta por cliente</t>
        </is>
      </c>
      <c r="C22" s="22" t="inlineStr">
        <is>
          <t>NIF do primeiro registo</t>
        </is>
      </c>
      <c r="E22">
        <f>""</f>
        <v/>
      </c>
    </row>
    <row r="23">
      <c r="A23" s="22" t="inlineStr">
        <is>
          <t>Cliente a consultar</t>
        </is>
      </c>
      <c r="B23" s="23" t="n"/>
      <c r="C23" s="24">
        <f>IF(B23="","",IFERROR(VLOOKUP(B23,'Saldos_Clientes'!$B$6:$C$105,2,0),""))</f>
        <v/>
      </c>
      <c r="E23">
        <f>""</f>
        <v/>
      </c>
    </row>
    <row r="24">
      <c r="A24" s="22" t="inlineStr">
        <is>
          <t>Saldo aberto positivo</t>
        </is>
      </c>
      <c r="B24" s="25">
        <f>IF(B23="","",SUMIFS('Saldos_Clientes'!$J$6:$J$105,'Saldos_Clientes'!$B$6:$B$105,B23,'Saldos_Clientes'!$J$6:$J$105,"&gt;0"))</f>
        <v/>
      </c>
      <c r="C24">
        <f>""</f>
        <v/>
      </c>
      <c r="E24">
        <f>""</f>
        <v/>
      </c>
    </row>
    <row r="25">
      <c r="A25" s="22" t="inlineStr">
        <is>
          <t>Saldo vencido</t>
        </is>
      </c>
      <c r="B25" s="25">
        <f>IF(B23="","",SUMIFS('Saldos_Clientes'!$J$6:$J$105,'Saldos_Clientes'!$B$6:$B$105,B23,'Saldos_Clientes'!$J$6:$J$105,"&gt;0",'Saldos_Clientes'!$G$6:$G$105,"&lt;&gt;",'Saldos_Clientes'!$K$6:$K$105,"&gt;=0"))</f>
        <v/>
      </c>
      <c r="C25">
        <f>""</f>
        <v/>
      </c>
      <c r="E25">
        <f>""</f>
        <v/>
      </c>
    </row>
    <row r="26">
      <c r="A26" s="22" t="inlineStr">
        <is>
          <t>Saldo sem data de vencimento</t>
        </is>
      </c>
      <c r="B26" s="25">
        <f>IF(B23="","",SUMIFS('Saldos_Clientes'!$J$6:$J$105,'Saldos_Clientes'!$B$6:$B$105,B23,'Saldos_Clientes'!$J$6:$J$105,"&gt;0",'Saldos_Clientes'!$G$6:$G$105,""))</f>
        <v/>
      </c>
      <c r="C26">
        <f>""</f>
        <v/>
      </c>
      <c r="E26">
        <f>""</f>
        <v/>
      </c>
    </row>
    <row r="27">
      <c r="A27" s="22" t="inlineStr">
        <is>
          <t>Documentos vencidos</t>
        </is>
      </c>
      <c r="B27" s="26">
        <f>IF(B23="","",COUNTIFS('Saldos_Clientes'!$B$6:$B$105,B23,'Saldos_Clientes'!$J$6:$J$105,"&gt;0",'Saldos_Clientes'!$G$6:$G$105,"&lt;&gt;",'Saldos_Clientes'!$K$6:$K$105,"&gt;=0"))</f>
        <v/>
      </c>
      <c r="C27">
        <f>""</f>
        <v/>
      </c>
      <c r="E27">
        <f>""</f>
        <v/>
      </c>
    </row>
    <row r="28">
      <c r="A28">
        <f>""</f>
        <v/>
      </c>
      <c r="B28">
        <f>""</f>
        <v/>
      </c>
      <c r="C28">
        <f>""</f>
        <v/>
      </c>
      <c r="E28">
        <f>""</f>
        <v/>
      </c>
    </row>
    <row r="29">
      <c r="A29">
        <f>""</f>
        <v/>
      </c>
      <c r="B29">
        <f>""</f>
        <v/>
      </c>
      <c r="C29">
        <f>""</f>
        <v/>
      </c>
      <c r="E29">
        <f>""</f>
        <v/>
      </c>
    </row>
    <row r="30">
      <c r="A30">
        <f>""</f>
        <v/>
      </c>
      <c r="B30">
        <f>""</f>
        <v/>
      </c>
      <c r="C30">
        <f>""</f>
        <v/>
      </c>
      <c r="E30">
        <f>""</f>
        <v/>
      </c>
    </row>
    <row r="31">
      <c r="A31">
        <f>""</f>
        <v/>
      </c>
      <c r="B31">
        <f>""</f>
        <v/>
      </c>
      <c r="C31">
        <f>""</f>
        <v/>
      </c>
      <c r="E31">
        <f>""</f>
        <v/>
      </c>
    </row>
    <row r="32">
      <c r="A32">
        <f>""</f>
        <v/>
      </c>
      <c r="B32">
        <f>""</f>
        <v/>
      </c>
      <c r="C32">
        <f>""</f>
        <v/>
      </c>
      <c r="E32">
        <f>""</f>
        <v/>
      </c>
    </row>
    <row r="33">
      <c r="A33">
        <f>""</f>
        <v/>
      </c>
      <c r="B33">
        <f>""</f>
        <v/>
      </c>
      <c r="C33">
        <f>""</f>
        <v/>
      </c>
      <c r="E33">
        <f>""</f>
        <v/>
      </c>
    </row>
    <row r="34">
      <c r="A34">
        <f>""</f>
        <v/>
      </c>
      <c r="B34">
        <f>""</f>
        <v/>
      </c>
      <c r="C34">
        <f>""</f>
        <v/>
      </c>
      <c r="E34">
        <f>""</f>
        <v/>
      </c>
    </row>
    <row r="35">
      <c r="A35">
        <f>""</f>
        <v/>
      </c>
      <c r="B35">
        <f>""</f>
        <v/>
      </c>
      <c r="C35">
        <f>""</f>
        <v/>
      </c>
      <c r="E35">
        <f>""</f>
        <v/>
      </c>
    </row>
    <row r="36">
      <c r="A36">
        <f>""</f>
        <v/>
      </c>
      <c r="B36">
        <f>""</f>
        <v/>
      </c>
      <c r="C36">
        <f>""</f>
        <v/>
      </c>
      <c r="E36">
        <f>""</f>
        <v/>
      </c>
    </row>
    <row r="37">
      <c r="A37">
        <f>""</f>
        <v/>
      </c>
      <c r="B37">
        <f>""</f>
        <v/>
      </c>
      <c r="C37">
        <f>""</f>
        <v/>
      </c>
      <c r="E37">
        <f>""</f>
        <v/>
      </c>
    </row>
    <row r="38">
      <c r="A38">
        <f>""</f>
        <v/>
      </c>
      <c r="B38">
        <f>""</f>
        <v/>
      </c>
      <c r="C38">
        <f>""</f>
        <v/>
      </c>
      <c r="E38">
        <f>""</f>
        <v/>
      </c>
    </row>
    <row r="39">
      <c r="A39">
        <f>""</f>
        <v/>
      </c>
      <c r="B39">
        <f>""</f>
        <v/>
      </c>
      <c r="C39">
        <f>""</f>
        <v/>
      </c>
      <c r="E39">
        <f>""</f>
        <v/>
      </c>
    </row>
    <row r="40">
      <c r="A40">
        <f>""</f>
        <v/>
      </c>
      <c r="B40">
        <f>""</f>
        <v/>
      </c>
      <c r="C40">
        <f>""</f>
        <v/>
      </c>
      <c r="E40">
        <f>""</f>
        <v/>
      </c>
    </row>
    <row r="41">
      <c r="A41">
        <f>""</f>
        <v/>
      </c>
      <c r="B41">
        <f>""</f>
        <v/>
      </c>
      <c r="C41">
        <f>""</f>
        <v/>
      </c>
      <c r="E41">
        <f>""</f>
        <v/>
      </c>
    </row>
    <row r="42">
      <c r="A42">
        <f>""</f>
        <v/>
      </c>
      <c r="B42">
        <f>""</f>
        <v/>
      </c>
      <c r="C42">
        <f>""</f>
        <v/>
      </c>
      <c r="E42">
        <f>""</f>
        <v/>
      </c>
    </row>
    <row r="43">
      <c r="A43">
        <f>""</f>
        <v/>
      </c>
      <c r="B43">
        <f>""</f>
        <v/>
      </c>
      <c r="C43">
        <f>""</f>
        <v/>
      </c>
      <c r="E43">
        <f>""</f>
        <v/>
      </c>
    </row>
    <row r="44">
      <c r="A44">
        <f>""</f>
        <v/>
      </c>
      <c r="B44">
        <f>""</f>
        <v/>
      </c>
      <c r="C44">
        <f>""</f>
        <v/>
      </c>
      <c r="E44">
        <f>""</f>
        <v/>
      </c>
    </row>
    <row r="45">
      <c r="A45">
        <f>""</f>
        <v/>
      </c>
      <c r="B45">
        <f>""</f>
        <v/>
      </c>
      <c r="C45">
        <f>""</f>
        <v/>
      </c>
      <c r="E45">
        <f>""</f>
        <v/>
      </c>
    </row>
    <row r="46">
      <c r="A46">
        <f>""</f>
        <v/>
      </c>
      <c r="B46">
        <f>""</f>
        <v/>
      </c>
      <c r="C46">
        <f>""</f>
        <v/>
      </c>
      <c r="E46">
        <f>""</f>
        <v/>
      </c>
    </row>
    <row r="47">
      <c r="A47">
        <f>""</f>
        <v/>
      </c>
      <c r="B47">
        <f>""</f>
        <v/>
      </c>
      <c r="C47">
        <f>""</f>
        <v/>
      </c>
      <c r="E47">
        <f>""</f>
        <v/>
      </c>
    </row>
    <row r="48">
      <c r="A48">
        <f>""</f>
        <v/>
      </c>
      <c r="B48">
        <f>""</f>
        <v/>
      </c>
      <c r="C48">
        <f>""</f>
        <v/>
      </c>
      <c r="E48">
        <f>""</f>
        <v/>
      </c>
    </row>
    <row r="49">
      <c r="A49">
        <f>""</f>
        <v/>
      </c>
      <c r="B49">
        <f>""</f>
        <v/>
      </c>
      <c r="C49">
        <f>""</f>
        <v/>
      </c>
      <c r="E49">
        <f>""</f>
        <v/>
      </c>
    </row>
    <row r="50">
      <c r="A50">
        <f>""</f>
        <v/>
      </c>
      <c r="B50">
        <f>""</f>
        <v/>
      </c>
      <c r="C50">
        <f>""</f>
        <v/>
      </c>
      <c r="E50">
        <f>""</f>
        <v/>
      </c>
    </row>
    <row r="51">
      <c r="A51">
        <f>""</f>
        <v/>
      </c>
      <c r="B51">
        <f>""</f>
        <v/>
      </c>
      <c r="C51">
        <f>""</f>
        <v/>
      </c>
      <c r="E51">
        <f>""</f>
        <v/>
      </c>
    </row>
    <row r="52">
      <c r="A52">
        <f>""</f>
        <v/>
      </c>
      <c r="B52">
        <f>""</f>
        <v/>
      </c>
      <c r="C52">
        <f>""</f>
        <v/>
      </c>
      <c r="E52">
        <f>""</f>
        <v/>
      </c>
    </row>
    <row r="53">
      <c r="A53">
        <f>""</f>
        <v/>
      </c>
      <c r="B53">
        <f>""</f>
        <v/>
      </c>
      <c r="C53">
        <f>""</f>
        <v/>
      </c>
      <c r="E53">
        <f>""</f>
        <v/>
      </c>
    </row>
    <row r="54">
      <c r="A54">
        <f>""</f>
        <v/>
      </c>
      <c r="B54">
        <f>""</f>
        <v/>
      </c>
      <c r="C54">
        <f>""</f>
        <v/>
      </c>
      <c r="E54">
        <f>""</f>
        <v/>
      </c>
    </row>
    <row r="55">
      <c r="A55">
        <f>""</f>
        <v/>
      </c>
      <c r="B55">
        <f>""</f>
        <v/>
      </c>
      <c r="C55">
        <f>""</f>
        <v/>
      </c>
      <c r="E55">
        <f>""</f>
        <v/>
      </c>
    </row>
    <row r="56">
      <c r="A56">
        <f>""</f>
        <v/>
      </c>
      <c r="B56">
        <f>""</f>
        <v/>
      </c>
      <c r="C56">
        <f>""</f>
        <v/>
      </c>
      <c r="E56">
        <f>""</f>
        <v/>
      </c>
    </row>
    <row r="57">
      <c r="A57">
        <f>""</f>
        <v/>
      </c>
      <c r="B57">
        <f>""</f>
        <v/>
      </c>
      <c r="C57">
        <f>""</f>
        <v/>
      </c>
      <c r="E57">
        <f>""</f>
        <v/>
      </c>
    </row>
    <row r="58">
      <c r="A58">
        <f>""</f>
        <v/>
      </c>
      <c r="B58">
        <f>""</f>
        <v/>
      </c>
      <c r="C58">
        <f>""</f>
        <v/>
      </c>
      <c r="E58">
        <f>""</f>
        <v/>
      </c>
    </row>
    <row r="59">
      <c r="A59">
        <f>""</f>
        <v/>
      </c>
      <c r="B59">
        <f>""</f>
        <v/>
      </c>
      <c r="C59">
        <f>""</f>
        <v/>
      </c>
      <c r="E59">
        <f>""</f>
        <v/>
      </c>
    </row>
    <row r="60">
      <c r="A60">
        <f>""</f>
        <v/>
      </c>
      <c r="B60">
        <f>""</f>
        <v/>
      </c>
      <c r="C60">
        <f>""</f>
        <v/>
      </c>
      <c r="E60">
        <f>""</f>
        <v/>
      </c>
    </row>
    <row r="61">
      <c r="A61">
        <f>""</f>
        <v/>
      </c>
      <c r="B61">
        <f>""</f>
        <v/>
      </c>
      <c r="C61">
        <f>""</f>
        <v/>
      </c>
      <c r="E61">
        <f>""</f>
        <v/>
      </c>
    </row>
    <row r="62">
      <c r="A62">
        <f>""</f>
        <v/>
      </c>
      <c r="B62">
        <f>""</f>
        <v/>
      </c>
      <c r="C62">
        <f>""</f>
        <v/>
      </c>
      <c r="E62">
        <f>""</f>
        <v/>
      </c>
    </row>
    <row r="63">
      <c r="A63">
        <f>""</f>
        <v/>
      </c>
      <c r="B63">
        <f>""</f>
        <v/>
      </c>
      <c r="C63">
        <f>""</f>
        <v/>
      </c>
      <c r="E63">
        <f>""</f>
        <v/>
      </c>
    </row>
    <row r="64">
      <c r="A64">
        <f>""</f>
        <v/>
      </c>
      <c r="B64">
        <f>""</f>
        <v/>
      </c>
      <c r="C64">
        <f>""</f>
        <v/>
      </c>
      <c r="E64">
        <f>""</f>
        <v/>
      </c>
    </row>
    <row r="65">
      <c r="A65">
        <f>""</f>
        <v/>
      </c>
      <c r="B65">
        <f>""</f>
        <v/>
      </c>
      <c r="C65">
        <f>""</f>
        <v/>
      </c>
      <c r="E65">
        <f>""</f>
        <v/>
      </c>
    </row>
    <row r="66">
      <c r="A66">
        <f>""</f>
        <v/>
      </c>
      <c r="B66">
        <f>""</f>
        <v/>
      </c>
      <c r="C66">
        <f>""</f>
        <v/>
      </c>
      <c r="E66">
        <f>""</f>
        <v/>
      </c>
    </row>
    <row r="67">
      <c r="A67">
        <f>""</f>
        <v/>
      </c>
      <c r="B67">
        <f>""</f>
        <v/>
      </c>
      <c r="C67">
        <f>""</f>
        <v/>
      </c>
      <c r="E67">
        <f>""</f>
        <v/>
      </c>
    </row>
    <row r="68">
      <c r="A68">
        <f>""</f>
        <v/>
      </c>
      <c r="B68">
        <f>""</f>
        <v/>
      </c>
      <c r="C68">
        <f>""</f>
        <v/>
      </c>
      <c r="E68">
        <f>""</f>
        <v/>
      </c>
    </row>
    <row r="69">
      <c r="A69">
        <f>""</f>
        <v/>
      </c>
      <c r="B69">
        <f>""</f>
        <v/>
      </c>
      <c r="C69">
        <f>""</f>
        <v/>
      </c>
      <c r="E69">
        <f>""</f>
        <v/>
      </c>
    </row>
    <row r="70">
      <c r="A70">
        <f>""</f>
        <v/>
      </c>
      <c r="B70">
        <f>""</f>
        <v/>
      </c>
      <c r="C70">
        <f>""</f>
        <v/>
      </c>
      <c r="E70">
        <f>""</f>
        <v/>
      </c>
    </row>
    <row r="71">
      <c r="A71">
        <f>""</f>
        <v/>
      </c>
      <c r="B71">
        <f>""</f>
        <v/>
      </c>
      <c r="C71">
        <f>""</f>
        <v/>
      </c>
      <c r="E71">
        <f>""</f>
        <v/>
      </c>
    </row>
    <row r="72">
      <c r="A72">
        <f>""</f>
        <v/>
      </c>
      <c r="B72">
        <f>""</f>
        <v/>
      </c>
      <c r="C72">
        <f>""</f>
        <v/>
      </c>
      <c r="E72">
        <f>""</f>
        <v/>
      </c>
    </row>
    <row r="73">
      <c r="A73">
        <f>""</f>
        <v/>
      </c>
      <c r="B73">
        <f>""</f>
        <v/>
      </c>
      <c r="C73">
        <f>""</f>
        <v/>
      </c>
      <c r="E73">
        <f>""</f>
        <v/>
      </c>
    </row>
    <row r="74">
      <c r="A74">
        <f>""</f>
        <v/>
      </c>
      <c r="B74">
        <f>""</f>
        <v/>
      </c>
      <c r="C74">
        <f>""</f>
        <v/>
      </c>
      <c r="E74">
        <f>""</f>
        <v/>
      </c>
    </row>
    <row r="75">
      <c r="A75">
        <f>""</f>
        <v/>
      </c>
      <c r="B75">
        <f>""</f>
        <v/>
      </c>
      <c r="C75">
        <f>""</f>
        <v/>
      </c>
      <c r="E75">
        <f>""</f>
        <v/>
      </c>
    </row>
    <row r="76">
      <c r="A76">
        <f>""</f>
        <v/>
      </c>
      <c r="B76">
        <f>""</f>
        <v/>
      </c>
      <c r="C76">
        <f>""</f>
        <v/>
      </c>
      <c r="E76">
        <f>""</f>
        <v/>
      </c>
    </row>
    <row r="77">
      <c r="A77">
        <f>""</f>
        <v/>
      </c>
      <c r="B77">
        <f>""</f>
        <v/>
      </c>
      <c r="C77">
        <f>""</f>
        <v/>
      </c>
      <c r="E77">
        <f>""</f>
        <v/>
      </c>
    </row>
    <row r="78">
      <c r="A78">
        <f>""</f>
        <v/>
      </c>
      <c r="B78">
        <f>""</f>
        <v/>
      </c>
      <c r="C78">
        <f>""</f>
        <v/>
      </c>
      <c r="E78">
        <f>""</f>
        <v/>
      </c>
    </row>
    <row r="79">
      <c r="A79">
        <f>""</f>
        <v/>
      </c>
      <c r="B79">
        <f>""</f>
        <v/>
      </c>
      <c r="C79">
        <f>""</f>
        <v/>
      </c>
      <c r="E79">
        <f>""</f>
        <v/>
      </c>
    </row>
    <row r="80">
      <c r="A80">
        <f>""</f>
        <v/>
      </c>
      <c r="B80">
        <f>""</f>
        <v/>
      </c>
      <c r="C80">
        <f>""</f>
        <v/>
      </c>
      <c r="E80">
        <f>""</f>
        <v/>
      </c>
    </row>
    <row r="81">
      <c r="A81">
        <f>""</f>
        <v/>
      </c>
      <c r="B81">
        <f>""</f>
        <v/>
      </c>
      <c r="C81">
        <f>""</f>
        <v/>
      </c>
      <c r="E81">
        <f>""</f>
        <v/>
      </c>
    </row>
    <row r="82">
      <c r="A82">
        <f>""</f>
        <v/>
      </c>
      <c r="B82">
        <f>""</f>
        <v/>
      </c>
      <c r="C82">
        <f>""</f>
        <v/>
      </c>
      <c r="E82">
        <f>""</f>
        <v/>
      </c>
    </row>
    <row r="83">
      <c r="A83">
        <f>""</f>
        <v/>
      </c>
      <c r="B83">
        <f>""</f>
        <v/>
      </c>
      <c r="C83">
        <f>""</f>
        <v/>
      </c>
      <c r="E83">
        <f>""</f>
        <v/>
      </c>
    </row>
    <row r="84">
      <c r="A84">
        <f>""</f>
        <v/>
      </c>
      <c r="B84">
        <f>""</f>
        <v/>
      </c>
      <c r="C84">
        <f>""</f>
        <v/>
      </c>
      <c r="E84">
        <f>""</f>
        <v/>
      </c>
    </row>
    <row r="85">
      <c r="A85">
        <f>""</f>
        <v/>
      </c>
      <c r="B85">
        <f>""</f>
        <v/>
      </c>
      <c r="C85">
        <f>""</f>
        <v/>
      </c>
      <c r="E85">
        <f>""</f>
        <v/>
      </c>
    </row>
    <row r="86">
      <c r="A86">
        <f>""</f>
        <v/>
      </c>
      <c r="B86">
        <f>""</f>
        <v/>
      </c>
      <c r="C86">
        <f>""</f>
        <v/>
      </c>
      <c r="E86">
        <f>""</f>
        <v/>
      </c>
    </row>
    <row r="87">
      <c r="A87">
        <f>""</f>
        <v/>
      </c>
      <c r="B87">
        <f>""</f>
        <v/>
      </c>
      <c r="C87">
        <f>""</f>
        <v/>
      </c>
      <c r="E87">
        <f>""</f>
        <v/>
      </c>
    </row>
    <row r="88">
      <c r="A88">
        <f>""</f>
        <v/>
      </c>
      <c r="B88">
        <f>""</f>
        <v/>
      </c>
      <c r="C88">
        <f>""</f>
        <v/>
      </c>
      <c r="E88">
        <f>""</f>
        <v/>
      </c>
    </row>
    <row r="89">
      <c r="A89">
        <f>""</f>
        <v/>
      </c>
      <c r="B89">
        <f>""</f>
        <v/>
      </c>
      <c r="C89">
        <f>""</f>
        <v/>
      </c>
      <c r="E89">
        <f>""</f>
        <v/>
      </c>
    </row>
    <row r="90">
      <c r="A90">
        <f>""</f>
        <v/>
      </c>
      <c r="B90">
        <f>""</f>
        <v/>
      </c>
      <c r="C90">
        <f>""</f>
        <v/>
      </c>
      <c r="E90">
        <f>""</f>
        <v/>
      </c>
    </row>
    <row r="91">
      <c r="A91">
        <f>""</f>
        <v/>
      </c>
      <c r="B91">
        <f>""</f>
        <v/>
      </c>
      <c r="C91">
        <f>""</f>
        <v/>
      </c>
      <c r="E91">
        <f>""</f>
        <v/>
      </c>
    </row>
    <row r="92">
      <c r="A92">
        <f>""</f>
        <v/>
      </c>
      <c r="B92">
        <f>""</f>
        <v/>
      </c>
      <c r="C92">
        <f>""</f>
        <v/>
      </c>
      <c r="E92">
        <f>""</f>
        <v/>
      </c>
    </row>
    <row r="93">
      <c r="A93">
        <f>""</f>
        <v/>
      </c>
      <c r="B93">
        <f>""</f>
        <v/>
      </c>
      <c r="C93">
        <f>""</f>
        <v/>
      </c>
      <c r="E93">
        <f>""</f>
        <v/>
      </c>
    </row>
    <row r="94">
      <c r="A94">
        <f>""</f>
        <v/>
      </c>
      <c r="B94">
        <f>""</f>
        <v/>
      </c>
      <c r="C94">
        <f>""</f>
        <v/>
      </c>
      <c r="E94">
        <f>""</f>
        <v/>
      </c>
    </row>
    <row r="95">
      <c r="A95">
        <f>""</f>
        <v/>
      </c>
      <c r="B95">
        <f>""</f>
        <v/>
      </c>
      <c r="C95">
        <f>""</f>
        <v/>
      </c>
      <c r="E95">
        <f>""</f>
        <v/>
      </c>
    </row>
    <row r="96">
      <c r="A96">
        <f>""</f>
        <v/>
      </c>
      <c r="B96">
        <f>""</f>
        <v/>
      </c>
      <c r="C96">
        <f>""</f>
        <v/>
      </c>
      <c r="E96">
        <f>""</f>
        <v/>
      </c>
    </row>
    <row r="97">
      <c r="A97">
        <f>""</f>
        <v/>
      </c>
      <c r="B97">
        <f>""</f>
        <v/>
      </c>
      <c r="C97">
        <f>""</f>
        <v/>
      </c>
      <c r="E97">
        <f>""</f>
        <v/>
      </c>
    </row>
    <row r="98">
      <c r="A98">
        <f>""</f>
        <v/>
      </c>
      <c r="B98">
        <f>""</f>
        <v/>
      </c>
      <c r="C98">
        <f>""</f>
        <v/>
      </c>
      <c r="E98">
        <f>""</f>
        <v/>
      </c>
    </row>
    <row r="99">
      <c r="A99">
        <f>""</f>
        <v/>
      </c>
      <c r="B99">
        <f>""</f>
        <v/>
      </c>
      <c r="C99">
        <f>""</f>
        <v/>
      </c>
      <c r="E99">
        <f>""</f>
        <v/>
      </c>
    </row>
    <row r="100">
      <c r="A100">
        <f>""</f>
        <v/>
      </c>
      <c r="B100">
        <f>""</f>
        <v/>
      </c>
      <c r="C100">
        <f>""</f>
        <v/>
      </c>
      <c r="E100">
        <f>""</f>
        <v/>
      </c>
    </row>
    <row r="101">
      <c r="A101">
        <f>""</f>
        <v/>
      </c>
      <c r="B101">
        <f>""</f>
        <v/>
      </c>
      <c r="C101">
        <f>""</f>
        <v/>
      </c>
      <c r="E101">
        <f>""</f>
        <v/>
      </c>
    </row>
  </sheetData>
  <mergeCells count="1">
    <mergeCell ref="A1:H1"/>
  </mergeCells>
  <conditionalFormatting sqref="B10">
    <cfRule type="expression" priority="1" dxfId="0">
      <formula>=B10="OK"</formula>
    </cfRule>
    <cfRule type="expression" priority="2" dxfId="1">
      <formula>=B10&lt;&gt;"OK"</formula>
    </cfRule>
  </conditionalFormatting>
  <conditionalFormatting sqref="E10">
    <cfRule type="expression" priority="3" dxfId="0">
      <formula>=E10="OK"</formula>
    </cfRule>
    <cfRule type="expression" priority="4" dxfId="1">
      <formula>=E10&lt;&gt;"OK"</formula>
    </cfRule>
  </conditionalFormatting>
  <dataValidations count="1">
    <dataValidation sqref="B23" showErrorMessage="1" showInputMessage="1" allowBlank="1" errorTitle="Valor a corrigir" error="Seleccione um cliente disponível na lista." promptTitle="Consulta por cliente" prompt="Seleccione um cliente da lista." type="list" errorStyle="stop">
      <formula1>='Saldos_Clientes'!$B$6:$B$105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10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3" customWidth="1" min="3" max="3"/>
    <col width="18" customWidth="1" min="4" max="4"/>
    <col width="20" customWidth="1" min="5" max="5"/>
    <col width="14" customWidth="1" min="6" max="6"/>
    <col width="16" customWidth="1" min="7" max="7"/>
    <col width="18" customWidth="1" min="8" max="8"/>
    <col width="22" customWidth="1" min="9" max="9"/>
    <col width="18" customWidth="1" min="10" max="10"/>
    <col width="17" customWidth="1" min="11" max="11"/>
    <col width="25" customWidth="1" min="12" max="12"/>
    <col width="19" customWidth="1" min="13" max="13"/>
    <col width="18" customWidth="1" min="14" max="14"/>
    <col width="22" customWidth="1" min="15" max="15"/>
    <col width="38" customWidth="1" min="16" max="16"/>
    <col width="16" customWidth="1" min="17" max="17"/>
    <col width="14" customWidth="1" min="18" max="18"/>
    <col width="14" customWidth="1" min="19" max="19"/>
    <col width="14" customWidth="1" min="20" max="20"/>
    <col width="14" customWidth="1" min="21" max="21"/>
    <col width="40" customWidth="1" min="22" max="22"/>
  </cols>
  <sheetData>
    <row r="1">
      <c r="A1" s="1" t="inlineStr">
        <is>
          <t>Detalhe de saldos de clientes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3" t="n"/>
    </row>
    <row r="2" ht="30" customHeight="1">
      <c r="A2" s="4" t="inlineStr">
        <is>
          <t>Introduza um registo por documento ou posição de cliente. Os valores devem reflectir a situação à data de referência.</t>
        </is>
      </c>
    </row>
    <row r="4">
      <c r="A4" s="4" t="inlineStr">
        <is>
          <t>As células amarelas são editáveis. As células cinzentas são calculadas.</t>
        </is>
      </c>
    </row>
    <row r="5" ht="42" customHeight="1">
      <c r="A5" s="12" t="inlineStr">
        <is>
          <t>ID</t>
        </is>
      </c>
      <c r="B5" s="12" t="inlineStr">
        <is>
          <t>Cliente</t>
        </is>
      </c>
      <c r="C5" s="12" t="inlineStr">
        <is>
          <t>NIF</t>
        </is>
      </c>
      <c r="D5" s="12" t="inlineStr">
        <is>
          <t>N.º documento</t>
        </is>
      </c>
      <c r="E5" s="12" t="inlineStr">
        <is>
          <t>Tipo de documento</t>
        </is>
      </c>
      <c r="F5" s="12" t="inlineStr">
        <is>
          <t>Data de emissão</t>
        </is>
      </c>
      <c r="G5" s="12" t="inlineStr">
        <is>
          <t>Data de vencimento</t>
        </is>
      </c>
      <c r="H5" s="12" t="inlineStr">
        <is>
          <t>Valor do documento</t>
        </is>
      </c>
      <c r="I5" s="12" t="inlineStr">
        <is>
          <t>Recebimentos/regularizações até à data de referência</t>
        </is>
      </c>
      <c r="J5" s="12" t="inlineStr">
        <is>
          <t>Saldo em aberto</t>
        </is>
      </c>
      <c r="K5" s="12" t="inlineStr">
        <is>
          <t>Dias face ao vencimento</t>
        </is>
      </c>
      <c r="L5" s="12" t="inlineStr">
        <is>
          <t>Escalão de antiguidade</t>
        </is>
      </c>
      <c r="M5" s="12" t="inlineStr">
        <is>
          <t>Data prevista de recebimento</t>
        </is>
      </c>
      <c r="N5" s="12" t="inlineStr">
        <is>
          <t>Responsável</t>
        </is>
      </c>
      <c r="O5" s="12" t="inlineStr">
        <is>
          <t>Estado de cobrança</t>
        </is>
      </c>
      <c r="P5" s="12" t="inlineStr">
        <is>
          <t>Observações</t>
        </is>
      </c>
      <c r="Q5" s="12" t="inlineStr">
        <is>
          <t>Não vencido</t>
        </is>
      </c>
      <c r="R5" s="12" t="inlineStr">
        <is>
          <t>0–30</t>
        </is>
      </c>
      <c r="S5" s="12" t="inlineStr">
        <is>
          <t>31–60</t>
        </is>
      </c>
      <c r="T5" s="12" t="inlineStr">
        <is>
          <t>61–90</t>
        </is>
      </c>
      <c r="U5" s="12" t="inlineStr">
        <is>
          <t>91+</t>
        </is>
      </c>
      <c r="V5" s="12" t="inlineStr">
        <is>
          <t>Controlo da linha</t>
        </is>
      </c>
    </row>
    <row r="6" ht="30" customHeight="1">
      <c r="A6" s="27">
        <f>IF(D6="","",COUNTIF($D$6:D6,"&lt;&gt;"))</f>
        <v/>
      </c>
      <c r="B6" s="28" t="inlineStr">
        <is>
          <t>Atelier Horizonte, Lda.</t>
        </is>
      </c>
      <c r="C6" s="29" t="inlineStr">
        <is>
          <t>999000001</t>
        </is>
      </c>
      <c r="D6" s="28" t="inlineStr">
        <is>
          <t>F-2026-001</t>
        </is>
      </c>
      <c r="E6" s="28" t="inlineStr">
        <is>
          <t>Fatura</t>
        </is>
      </c>
      <c r="F6" s="30" t="n">
        <v>46197</v>
      </c>
      <c r="G6" s="30" t="n">
        <v>46227</v>
      </c>
      <c r="H6" s="31" t="n">
        <v>1250</v>
      </c>
      <c r="I6" s="31" t="n">
        <v>0</v>
      </c>
      <c r="J6" s="25">
        <f>IF(D6="","",IFERROR(H6-I6,""))</f>
        <v/>
      </c>
      <c r="K6" s="32">
        <f>IF(D6="","",IFERROR('Parâmetros'!$B$3-G6,""))</f>
        <v/>
      </c>
      <c r="L6" s="27">
        <f>IFERROR(IF(D6="","",IF(J6&lt;=0,"Regularizado/sem saldo",IF(G6="","Sem data de vencimento",IF('Parâmetros'!$B$13&lt;&gt;"OK","Configuração a confirmar",IF(K6="","Data de vencimento inválida",IF(K6&lt;0,'Parâmetros'!$B$7,IF(K6&lt;='Parâmetros'!$C$8,'Parâmetros'!$B$8,IF(K6&lt;='Parâmetros'!$C$9,'Parâmetros'!$B$9,IF(K6&lt;='Parâmetros'!$C$10,'Parâmetros'!$B$10,'Parâmetros'!$B$11))))))))),"Configuração a confirmar")</f>
        <v/>
      </c>
      <c r="M6" s="30" t="n">
        <v>46280</v>
      </c>
      <c r="N6" s="28" t="inlineStr">
        <is>
          <t>Marta Silva</t>
        </is>
      </c>
      <c r="O6" s="28" t="inlineStr">
        <is>
          <t>Contactado</t>
        </is>
      </c>
      <c r="P6" s="33" t="inlineStr">
        <is>
          <t>Pagamento prometido para setembro.</t>
        </is>
      </c>
      <c r="Q6" s="25">
        <f>IF(D6="","",IF(AND(J6&gt;0,L6='Parâmetros'!$B$7),J6,0))</f>
        <v/>
      </c>
      <c r="R6" s="25">
        <f>IF(D6="","",IF(AND(J6&gt;0,L6='Parâmetros'!$B$8),J6,0))</f>
        <v/>
      </c>
      <c r="S6" s="25">
        <f>IF(D6="","",IF(AND(J6&gt;0,L6='Parâmetros'!$B$9),J6,0))</f>
        <v/>
      </c>
      <c r="T6" s="25">
        <f>IF(D6="","",IF(AND(J6&gt;0,L6='Parâmetros'!$B$10),J6,0))</f>
        <v/>
      </c>
      <c r="U6" s="25">
        <f>IF(D6="","",IF(AND(J6&gt;0,L6='Parâmetros'!$B$11),J6,0))</f>
        <v/>
      </c>
      <c r="V6" s="34">
        <f>IF(D6="","",IF(B6="","Falta cliente",IF(OR(H6="",IFERROR(AND(H6&gt;=-999999999999,H6&lt;=999999999999),0)=0),"Valor do documento inválido",IF(AND(I6&lt;&gt;"",IFERROR(AND(I6&gt;=-999999999999,I6&lt;=999999999999),0)=0),"Regularizações inválidas",IF(G6="","Falta data de vencimento",IF(K6="","Data de vencimento inválida",IF(AND(F6&lt;&gt;"",G6&lt;F6),"Vencimento anterior à emissão - confirmar",IF(AND(H6&gt;=0,I6&gt;H6),"Regularizações superiores ao valor - confirmar",IF(J6&lt;0,"Saldo credor - confirmar",IF(COUNTIFS($B$6:$B$105,B6,$D$6:$D$105,D6)&gt;1,"Documento repetido - confirmar","OK"))))))))))</f>
        <v/>
      </c>
    </row>
    <row r="7" ht="30" customHeight="1">
      <c r="A7" s="27">
        <f>IF(D7="","",COUNTIF($D$6:D7,"&lt;&gt;"))</f>
        <v/>
      </c>
      <c r="B7" s="28" t="inlineStr">
        <is>
          <t>Joana Mendes</t>
        </is>
      </c>
      <c r="C7" s="29" t="inlineStr">
        <is>
          <t>999000002</t>
        </is>
      </c>
      <c r="D7" s="28" t="inlineStr">
        <is>
          <t>F-2026-002</t>
        </is>
      </c>
      <c r="E7" s="28" t="inlineStr">
        <is>
          <t>Fatura</t>
        </is>
      </c>
      <c r="F7" s="30" t="n">
        <v>46251</v>
      </c>
      <c r="G7" s="30" t="n">
        <v>46275</v>
      </c>
      <c r="H7" s="31" t="n">
        <v>340</v>
      </c>
      <c r="I7" s="31" t="n">
        <v>0</v>
      </c>
      <c r="J7" s="25">
        <f>IF(D7="","",IFERROR(H7-I7,""))</f>
        <v/>
      </c>
      <c r="K7" s="32">
        <f>IF(D7="","",IFERROR('Parâmetros'!$B$3-G7,""))</f>
        <v/>
      </c>
      <c r="L7" s="27">
        <f>IFERROR(IF(D7="","",IF(J7&lt;=0,"Regularizado/sem saldo",IF(G7="","Sem data de vencimento",IF('Parâmetros'!$B$13&lt;&gt;"OK","Configuração a confirmar",IF(K7="","Data de vencimento inválida",IF(K7&lt;0,'Parâmetros'!$B$7,IF(K7&lt;='Parâmetros'!$C$8,'Parâmetros'!$B$8,IF(K7&lt;='Parâmetros'!$C$9,'Parâmetros'!$B$9,IF(K7&lt;='Parâmetros'!$C$10,'Parâmetros'!$B$10,'Parâmetros'!$B$11))))))))),"Configuração a confirmar")</f>
        <v/>
      </c>
      <c r="M7" s="30" t="n">
        <v>46275</v>
      </c>
      <c r="N7" s="28" t="inlineStr">
        <is>
          <t>Marta Silva</t>
        </is>
      </c>
      <c r="O7" s="28" t="inlineStr">
        <is>
          <t>Sem ação</t>
        </is>
      </c>
      <c r="P7" s="33" t="inlineStr">
        <is>
          <t>Documento ainda não vencido.</t>
        </is>
      </c>
      <c r="Q7" s="25">
        <f>IF(D7="","",IF(AND(J7&gt;0,L7='Parâmetros'!$B$7),J7,0))</f>
        <v/>
      </c>
      <c r="R7" s="25">
        <f>IF(D7="","",IF(AND(J7&gt;0,L7='Parâmetros'!$B$8),J7,0))</f>
        <v/>
      </c>
      <c r="S7" s="25">
        <f>IF(D7="","",IF(AND(J7&gt;0,L7='Parâmetros'!$B$9),J7,0))</f>
        <v/>
      </c>
      <c r="T7" s="25">
        <f>IF(D7="","",IF(AND(J7&gt;0,L7='Parâmetros'!$B$10),J7,0))</f>
        <v/>
      </c>
      <c r="U7" s="25">
        <f>IF(D7="","",IF(AND(J7&gt;0,L7='Parâmetros'!$B$11),J7,0))</f>
        <v/>
      </c>
      <c r="V7" s="34">
        <f>IF(D7="","",IF(B7="","Falta cliente",IF(OR(H7="",IFERROR(AND(H7&gt;=-999999999999,H7&lt;=999999999999),0)=0),"Valor do documento inválido",IF(AND(I7&lt;&gt;"",IFERROR(AND(I7&gt;=-999999999999,I7&lt;=999999999999),0)=0),"Regularizações inválidas",IF(G7="","Falta data de vencimento",IF(K7="","Data de vencimento inválida",IF(AND(F7&lt;&gt;"",G7&lt;F7),"Vencimento anterior à emissão - confirmar",IF(AND(H7&gt;=0,I7&gt;H7),"Regularizações superiores ao valor - confirmar",IF(J7&lt;0,"Saldo credor - confirmar",IF(COUNTIFS($B$6:$B$105,B7,$D$6:$D$105,D7)&gt;1,"Documento repetido - confirmar","OK"))))))))))</f>
        <v/>
      </c>
    </row>
    <row r="8" ht="30" customHeight="1">
      <c r="A8" s="27">
        <f>IF(D8="","",COUNTIF($D$6:D8,"&lt;&gt;"))</f>
        <v/>
      </c>
      <c r="B8" s="28" t="inlineStr">
        <is>
          <t>Norte &amp; Linhas, Lda.</t>
        </is>
      </c>
      <c r="C8" s="29" t="inlineStr">
        <is>
          <t>999000003</t>
        </is>
      </c>
      <c r="D8" s="28" t="inlineStr">
        <is>
          <t>F-2026-118</t>
        </is>
      </c>
      <c r="E8" s="28" t="inlineStr">
        <is>
          <t>Fatura</t>
        </is>
      </c>
      <c r="F8" s="30" t="n">
        <v>46157</v>
      </c>
      <c r="G8" s="30" t="n">
        <v>46192</v>
      </c>
      <c r="H8" s="31" t="n">
        <v>2250</v>
      </c>
      <c r="I8" s="31" t="n">
        <v>500</v>
      </c>
      <c r="J8" s="25">
        <f>IF(D8="","",IFERROR(H8-I8,""))</f>
        <v/>
      </c>
      <c r="K8" s="32">
        <f>IF(D8="","",IFERROR('Parâmetros'!$B$3-G8,""))</f>
        <v/>
      </c>
      <c r="L8" s="27">
        <f>IFERROR(IF(D8="","",IF(J8&lt;=0,"Regularizado/sem saldo",IF(G8="","Sem data de vencimento",IF('Parâmetros'!$B$13&lt;&gt;"OK","Configuração a confirmar",IF(K8="","Data de vencimento inválida",IF(K8&lt;0,'Parâmetros'!$B$7,IF(K8&lt;='Parâmetros'!$C$8,'Parâmetros'!$B$8,IF(K8&lt;='Parâmetros'!$C$9,'Parâmetros'!$B$9,IF(K8&lt;='Parâmetros'!$C$10,'Parâmetros'!$B$10,'Parâmetros'!$B$11))))))))),"Configuração a confirmar")</f>
        <v/>
      </c>
      <c r="M8" s="30" t="n">
        <v>46280</v>
      </c>
      <c r="N8" s="28" t="inlineStr">
        <is>
          <t>Rui Costa</t>
        </is>
      </c>
      <c r="O8" s="28" t="inlineStr">
        <is>
          <t>Acordo de pagamento</t>
        </is>
      </c>
      <c r="P8" s="33" t="inlineStr">
        <is>
          <t>Pagamento parcial registado.</t>
        </is>
      </c>
      <c r="Q8" s="25">
        <f>IF(D8="","",IF(AND(J8&gt;0,L8='Parâmetros'!$B$7),J8,0))</f>
        <v/>
      </c>
      <c r="R8" s="25">
        <f>IF(D8="","",IF(AND(J8&gt;0,L8='Parâmetros'!$B$8),J8,0))</f>
        <v/>
      </c>
      <c r="S8" s="25">
        <f>IF(D8="","",IF(AND(J8&gt;0,L8='Parâmetros'!$B$9),J8,0))</f>
        <v/>
      </c>
      <c r="T8" s="25">
        <f>IF(D8="","",IF(AND(J8&gt;0,L8='Parâmetros'!$B$10),J8,0))</f>
        <v/>
      </c>
      <c r="U8" s="25">
        <f>IF(D8="","",IF(AND(J8&gt;0,L8='Parâmetros'!$B$11),J8,0))</f>
        <v/>
      </c>
      <c r="V8" s="34">
        <f>IF(D8="","",IF(B8="","Falta cliente",IF(OR(H8="",IFERROR(AND(H8&gt;=-999999999999,H8&lt;=999999999999),0)=0),"Valor do documento inválido",IF(AND(I8&lt;&gt;"",IFERROR(AND(I8&gt;=-999999999999,I8&lt;=999999999999),0)=0),"Regularizações inválidas",IF(G8="","Falta data de vencimento",IF(K8="","Data de vencimento inválida",IF(AND(F8&lt;&gt;"",G8&lt;F8),"Vencimento anterior à emissão - confirmar",IF(AND(H8&gt;=0,I8&gt;H8),"Regularizações superiores ao valor - confirmar",IF(J8&lt;0,"Saldo credor - confirmar",IF(COUNTIFS($B$6:$B$105,B8,$D$6:$D$105,D8)&gt;1,"Documento repetido - confirmar","OK"))))))))))</f>
        <v/>
      </c>
    </row>
    <row r="9" ht="30" customHeight="1">
      <c r="A9" s="27">
        <f>IF(D9="","",COUNTIF($D$6:D9,"&lt;&gt;"))</f>
        <v/>
      </c>
      <c r="B9" s="28" t="inlineStr">
        <is>
          <t>Oficina do Norte, Lda.</t>
        </is>
      </c>
      <c r="C9" s="29" t="inlineStr">
        <is>
          <t>999000004</t>
        </is>
      </c>
      <c r="D9" s="28" t="inlineStr">
        <is>
          <t>F-2026-091</t>
        </is>
      </c>
      <c r="E9" s="28" t="inlineStr">
        <is>
          <t>Fatura</t>
        </is>
      </c>
      <c r="F9" s="30" t="n">
        <v>46117</v>
      </c>
      <c r="G9" s="30" t="n">
        <v>46145</v>
      </c>
      <c r="H9" s="31" t="n">
        <v>890</v>
      </c>
      <c r="I9" s="31" t="n">
        <v>0</v>
      </c>
      <c r="J9" s="25">
        <f>IF(D9="","",IFERROR(H9-I9,""))</f>
        <v/>
      </c>
      <c r="K9" s="32">
        <f>IF(D9="","",IFERROR('Parâmetros'!$B$3-G9,""))</f>
        <v/>
      </c>
      <c r="L9" s="27">
        <f>IFERROR(IF(D9="","",IF(J9&lt;=0,"Regularizado/sem saldo",IF(G9="","Sem data de vencimento",IF('Parâmetros'!$B$13&lt;&gt;"OK","Configuração a confirmar",IF(K9="","Data de vencimento inválida",IF(K9&lt;0,'Parâmetros'!$B$7,IF(K9&lt;='Parâmetros'!$C$8,'Parâmetros'!$B$8,IF(K9&lt;='Parâmetros'!$C$9,'Parâmetros'!$B$9,IF(K9&lt;='Parâmetros'!$C$10,'Parâmetros'!$B$10,'Parâmetros'!$B$11))))))))),"Configuração a confirmar")</f>
        <v/>
      </c>
      <c r="M9" s="30" t="n"/>
      <c r="N9" s="28" t="inlineStr">
        <is>
          <t>Rui Costa</t>
        </is>
      </c>
      <c r="O9" s="28" t="inlineStr">
        <is>
          <t>Sem contacto</t>
        </is>
      </c>
      <c r="P9" s="33" t="inlineStr">
        <is>
          <t>Necessário novo contacto.</t>
        </is>
      </c>
      <c r="Q9" s="25">
        <f>IF(D9="","",IF(AND(J9&gt;0,L9='Parâmetros'!$B$7),J9,0))</f>
        <v/>
      </c>
      <c r="R9" s="25">
        <f>IF(D9="","",IF(AND(J9&gt;0,L9='Parâmetros'!$B$8),J9,0))</f>
        <v/>
      </c>
      <c r="S9" s="25">
        <f>IF(D9="","",IF(AND(J9&gt;0,L9='Parâmetros'!$B$9),J9,0))</f>
        <v/>
      </c>
      <c r="T9" s="25">
        <f>IF(D9="","",IF(AND(J9&gt;0,L9='Parâmetros'!$B$10),J9,0))</f>
        <v/>
      </c>
      <c r="U9" s="25">
        <f>IF(D9="","",IF(AND(J9&gt;0,L9='Parâmetros'!$B$11),J9,0))</f>
        <v/>
      </c>
      <c r="V9" s="34">
        <f>IF(D9="","",IF(B9="","Falta cliente",IF(OR(H9="",IFERROR(AND(H9&gt;=-999999999999,H9&lt;=999999999999),0)=0),"Valor do documento inválido",IF(AND(I9&lt;&gt;"",IFERROR(AND(I9&gt;=-999999999999,I9&lt;=999999999999),0)=0),"Regularizações inválidas",IF(G9="","Falta data de vencimento",IF(K9="","Data de vencimento inválida",IF(AND(F9&lt;&gt;"",G9&lt;F9),"Vencimento anterior à emissão - confirmar",IF(AND(H9&gt;=0,I9&gt;H9),"Regularizações superiores ao valor - confirmar",IF(J9&lt;0,"Saldo credor - confirmar",IF(COUNTIFS($B$6:$B$105,B9,$D$6:$D$105,D9)&gt;1,"Documento repetido - confirmar","OK"))))))))))</f>
        <v/>
      </c>
    </row>
    <row r="10" ht="30" customHeight="1">
      <c r="A10" s="27">
        <f>IF(D10="","",COUNTIF($D$6:D10,"&lt;&gt;"))</f>
        <v/>
      </c>
      <c r="B10" s="28" t="inlineStr">
        <is>
          <t>Sabores do Bairro, Lda.</t>
        </is>
      </c>
      <c r="C10" s="29" t="inlineStr">
        <is>
          <t>999000005</t>
        </is>
      </c>
      <c r="D10" s="28" t="inlineStr">
        <is>
          <t>F-2026-014</t>
        </is>
      </c>
      <c r="E10" s="28" t="inlineStr">
        <is>
          <t>Fatura</t>
        </is>
      </c>
      <c r="F10" s="30" t="n">
        <v>46232</v>
      </c>
      <c r="G10" s="30" t="n">
        <v>46262</v>
      </c>
      <c r="H10" s="31" t="n">
        <v>580</v>
      </c>
      <c r="I10" s="31" t="n">
        <v>180</v>
      </c>
      <c r="J10" s="25">
        <f>IF(D10="","",IFERROR(H10-I10,""))</f>
        <v/>
      </c>
      <c r="K10" s="32">
        <f>IF(D10="","",IFERROR('Parâmetros'!$B$3-G10,""))</f>
        <v/>
      </c>
      <c r="L10" s="27">
        <f>IFERROR(IF(D10="","",IF(J10&lt;=0,"Regularizado/sem saldo",IF(G10="","Sem data de vencimento",IF('Parâmetros'!$B$13&lt;&gt;"OK","Configuração a confirmar",IF(K10="","Data de vencimento inválida",IF(K10&lt;0,'Parâmetros'!$B$7,IF(K10&lt;='Parâmetros'!$C$8,'Parâmetros'!$B$8,IF(K10&lt;='Parâmetros'!$C$9,'Parâmetros'!$B$9,IF(K10&lt;='Parâmetros'!$C$10,'Parâmetros'!$B$10,'Parâmetros'!$B$11))))))))),"Configuração a confirmar")</f>
        <v/>
      </c>
      <c r="M10" s="30" t="n">
        <v>46270</v>
      </c>
      <c r="N10" s="28" t="inlineStr">
        <is>
          <t>Marta Silva</t>
        </is>
      </c>
      <c r="O10" s="28" t="inlineStr">
        <is>
          <t>Contactado</t>
        </is>
      </c>
      <c r="P10" s="33" t="inlineStr">
        <is>
          <t>Recebimento parcial confirmado.</t>
        </is>
      </c>
      <c r="Q10" s="25">
        <f>IF(D10="","",IF(AND(J10&gt;0,L10='Parâmetros'!$B$7),J10,0))</f>
        <v/>
      </c>
      <c r="R10" s="25">
        <f>IF(D10="","",IF(AND(J10&gt;0,L10='Parâmetros'!$B$8),J10,0))</f>
        <v/>
      </c>
      <c r="S10" s="25">
        <f>IF(D10="","",IF(AND(J10&gt;0,L10='Parâmetros'!$B$9),J10,0))</f>
        <v/>
      </c>
      <c r="T10" s="25">
        <f>IF(D10="","",IF(AND(J10&gt;0,L10='Parâmetros'!$B$10),J10,0))</f>
        <v/>
      </c>
      <c r="U10" s="25">
        <f>IF(D10="","",IF(AND(J10&gt;0,L10='Parâmetros'!$B$11),J10,0))</f>
        <v/>
      </c>
      <c r="V10" s="34">
        <f>IF(D10="","",IF(B10="","Falta cliente",IF(OR(H10="",IFERROR(AND(H10&gt;=-999999999999,H10&lt;=999999999999),0)=0),"Valor do documento inválido",IF(AND(I10&lt;&gt;"",IFERROR(AND(I10&gt;=-999999999999,I10&lt;=999999999999),0)=0),"Regularizações inválidas",IF(G10="","Falta data de vencimento",IF(K10="","Data de vencimento inválida",IF(AND(F10&lt;&gt;"",G10&lt;F10),"Vencimento anterior à emissão - confirmar",IF(AND(H10&gt;=0,I10&gt;H10),"Regularizações superiores ao valor - confirmar",IF(J10&lt;0,"Saldo credor - confirmar",IF(COUNTIFS($B$6:$B$105,B10,$D$6:$D$105,D10)&gt;1,"Documento repetido - confirmar","OK"))))))))))</f>
        <v/>
      </c>
    </row>
    <row r="11" ht="30" customHeight="1">
      <c r="A11" s="27">
        <f>IF(D11="","",COUNTIF($D$6:D11,"&lt;&gt;"))</f>
        <v/>
      </c>
      <c r="B11" s="28" t="inlineStr">
        <is>
          <t>Clínica da Vila, Lda.</t>
        </is>
      </c>
      <c r="C11" s="29" t="inlineStr">
        <is>
          <t>999000006</t>
        </is>
      </c>
      <c r="D11" s="28" t="inlineStr">
        <is>
          <t>F-2026-006</t>
        </is>
      </c>
      <c r="E11" s="28" t="inlineStr">
        <is>
          <t>Fatura</t>
        </is>
      </c>
      <c r="F11" s="30" t="n">
        <v>46047</v>
      </c>
      <c r="G11" s="30" t="n">
        <v>46077</v>
      </c>
      <c r="H11" s="31" t="n">
        <v>984</v>
      </c>
      <c r="I11" s="31" t="n">
        <v>984</v>
      </c>
      <c r="J11" s="25">
        <f>IF(D11="","",IFERROR(H11-I11,""))</f>
        <v/>
      </c>
      <c r="K11" s="32">
        <f>IF(D11="","",IFERROR('Parâmetros'!$B$3-G11,""))</f>
        <v/>
      </c>
      <c r="L11" s="27">
        <f>IFERROR(IF(D11="","",IF(J11&lt;=0,"Regularizado/sem saldo",IF(G11="","Sem data de vencimento",IF('Parâmetros'!$B$13&lt;&gt;"OK","Configuração a confirmar",IF(K11="","Data de vencimento inválida",IF(K11&lt;0,'Parâmetros'!$B$7,IF(K11&lt;='Parâmetros'!$C$8,'Parâmetros'!$B$8,IF(K11&lt;='Parâmetros'!$C$9,'Parâmetros'!$B$9,IF(K11&lt;='Parâmetros'!$C$10,'Parâmetros'!$B$10,'Parâmetros'!$B$11))))))))),"Configuração a confirmar")</f>
        <v/>
      </c>
      <c r="M11" s="30" t="n"/>
      <c r="N11" s="28" t="inlineStr">
        <is>
          <t>Rui Costa</t>
        </is>
      </c>
      <c r="O11" s="28" t="inlineStr">
        <is>
          <t>Sem ação</t>
        </is>
      </c>
      <c r="P11" s="33" t="inlineStr">
        <is>
          <t>Documento regularizado.</t>
        </is>
      </c>
      <c r="Q11" s="25">
        <f>IF(D11="","",IF(AND(J11&gt;0,L11='Parâmetros'!$B$7),J11,0))</f>
        <v/>
      </c>
      <c r="R11" s="25">
        <f>IF(D11="","",IF(AND(J11&gt;0,L11='Parâmetros'!$B$8),J11,0))</f>
        <v/>
      </c>
      <c r="S11" s="25">
        <f>IF(D11="","",IF(AND(J11&gt;0,L11='Parâmetros'!$B$9),J11,0))</f>
        <v/>
      </c>
      <c r="T11" s="25">
        <f>IF(D11="","",IF(AND(J11&gt;0,L11='Parâmetros'!$B$10),J11,0))</f>
        <v/>
      </c>
      <c r="U11" s="25">
        <f>IF(D11="","",IF(AND(J11&gt;0,L11='Parâmetros'!$B$11),J11,0))</f>
        <v/>
      </c>
      <c r="V11" s="34">
        <f>IF(D11="","",IF(B11="","Falta cliente",IF(OR(H11="",IFERROR(AND(H11&gt;=-999999999999,H11&lt;=999999999999),0)=0),"Valor do documento inválido",IF(AND(I11&lt;&gt;"",IFERROR(AND(I11&gt;=-999999999999,I11&lt;=999999999999),0)=0),"Regularizações inválidas",IF(G11="","Falta data de vencimento",IF(K11="","Data de vencimento inválida",IF(AND(F11&lt;&gt;"",G11&lt;F11),"Vencimento anterior à emissão - confirmar",IF(AND(H11&gt;=0,I11&gt;H11),"Regularizações superiores ao valor - confirmar",IF(J11&lt;0,"Saldo credor - confirmar",IF(COUNTIFS($B$6:$B$105,B11,$D$6:$D$105,D11)&gt;1,"Documento repetido - confirmar","OK"))))))))))</f>
        <v/>
      </c>
    </row>
    <row r="12" ht="30" customHeight="1">
      <c r="A12" s="27">
        <f>IF(D12="","",COUNTIF($D$6:D12,"&lt;&gt;"))</f>
        <v/>
      </c>
      <c r="B12" s="28" t="inlineStr">
        <is>
          <t>Margarida Lopes</t>
        </is>
      </c>
      <c r="C12" s="29" t="inlineStr">
        <is>
          <t>999000007</t>
        </is>
      </c>
      <c r="D12" s="28" t="inlineStr">
        <is>
          <t>F-2026-025</t>
        </is>
      </c>
      <c r="E12" s="28" t="inlineStr">
        <is>
          <t>Fatura</t>
        </is>
      </c>
      <c r="F12" s="30" t="n">
        <v>46247</v>
      </c>
      <c r="G12" s="30" t="n">
        <v>46267</v>
      </c>
      <c r="H12" s="31" t="n">
        <v>150</v>
      </c>
      <c r="I12" s="31" t="n">
        <v>0</v>
      </c>
      <c r="J12" s="25">
        <f>IF(D12="","",IFERROR(H12-I12,""))</f>
        <v/>
      </c>
      <c r="K12" s="32">
        <f>IF(D12="","",IFERROR('Parâmetros'!$B$3-G12,""))</f>
        <v/>
      </c>
      <c r="L12" s="27">
        <f>IFERROR(IF(D12="","",IF(J12&lt;=0,"Regularizado/sem saldo",IF(G12="","Sem data de vencimento",IF('Parâmetros'!$B$13&lt;&gt;"OK","Configuração a confirmar",IF(K12="","Data de vencimento inválida",IF(K12&lt;0,'Parâmetros'!$B$7,IF(K12&lt;='Parâmetros'!$C$8,'Parâmetros'!$B$8,IF(K12&lt;='Parâmetros'!$C$9,'Parâmetros'!$B$9,IF(K12&lt;='Parâmetros'!$C$10,'Parâmetros'!$B$10,'Parâmetros'!$B$11))))))))),"Configuração a confirmar")</f>
        <v/>
      </c>
      <c r="M12" s="30" t="n">
        <v>46275</v>
      </c>
      <c r="N12" s="28" t="inlineStr">
        <is>
          <t>Marta Silva</t>
        </is>
      </c>
      <c r="O12" s="28" t="inlineStr">
        <is>
          <t>Contactado</t>
        </is>
      </c>
      <c r="P12" s="33" t="inlineStr">
        <is>
          <t>Aguardar confirmação de pagamento.</t>
        </is>
      </c>
      <c r="Q12" s="25">
        <f>IF(D12="","",IF(AND(J12&gt;0,L12='Parâmetros'!$B$7),J12,0))</f>
        <v/>
      </c>
      <c r="R12" s="25">
        <f>IF(D12="","",IF(AND(J12&gt;0,L12='Parâmetros'!$B$8),J12,0))</f>
        <v/>
      </c>
      <c r="S12" s="25">
        <f>IF(D12="","",IF(AND(J12&gt;0,L12='Parâmetros'!$B$9),J12,0))</f>
        <v/>
      </c>
      <c r="T12" s="25">
        <f>IF(D12="","",IF(AND(J12&gt;0,L12='Parâmetros'!$B$10),J12,0))</f>
        <v/>
      </c>
      <c r="U12" s="25">
        <f>IF(D12="","",IF(AND(J12&gt;0,L12='Parâmetros'!$B$11),J12,0))</f>
        <v/>
      </c>
      <c r="V12" s="34">
        <f>IF(D12="","",IF(B12="","Falta cliente",IF(OR(H12="",IFERROR(AND(H12&gt;=-999999999999,H12&lt;=999999999999),0)=0),"Valor do documento inválido",IF(AND(I12&lt;&gt;"",IFERROR(AND(I12&gt;=-999999999999,I12&lt;=999999999999),0)=0),"Regularizações inválidas",IF(G12="","Falta data de vencimento",IF(K12="","Data de vencimento inválida",IF(AND(F12&lt;&gt;"",G12&lt;F12),"Vencimento anterior à emissão - confirmar",IF(AND(H12&gt;=0,I12&gt;H12),"Regularizações superiores ao valor - confirmar",IF(J12&lt;0,"Saldo credor - confirmar",IF(COUNTIFS($B$6:$B$105,B12,$D$6:$D$105,D12)&gt;1,"Documento repetido - confirmar","OK"))))))))))</f>
        <v/>
      </c>
    </row>
    <row r="13" ht="30" customHeight="1">
      <c r="A13" s="27">
        <f>IF(D13="","",COUNTIF($D$6:D13,"&lt;&gt;"))</f>
        <v/>
      </c>
      <c r="B13" s="28" t="inlineStr">
        <is>
          <t>Ponto Claro, Lda.</t>
        </is>
      </c>
      <c r="C13" s="29" t="inlineStr">
        <is>
          <t>999000008</t>
        </is>
      </c>
      <c r="D13" s="28" t="inlineStr">
        <is>
          <t>F-2026-029</t>
        </is>
      </c>
      <c r="E13" s="28" t="inlineStr">
        <is>
          <t>Fatura</t>
        </is>
      </c>
      <c r="F13" s="30" t="n">
        <v>46252</v>
      </c>
      <c r="G13" s="30" t="n"/>
      <c r="H13" s="31" t="n">
        <v>720</v>
      </c>
      <c r="I13" s="31" t="n">
        <v>0</v>
      </c>
      <c r="J13" s="25">
        <f>IF(D13="","",IFERROR(H13-I13,""))</f>
        <v/>
      </c>
      <c r="K13" s="32">
        <f>IF(D13="","",IFERROR('Parâmetros'!$B$3-G13,""))</f>
        <v/>
      </c>
      <c r="L13" s="27">
        <f>IFERROR(IF(D13="","",IF(J13&lt;=0,"Regularizado/sem saldo",IF(G13="","Sem data de vencimento",IF('Parâmetros'!$B$13&lt;&gt;"OK","Configuração a confirmar",IF(K13="","Data de vencimento inválida",IF(K13&lt;0,'Parâmetros'!$B$7,IF(K13&lt;='Parâmetros'!$C$8,'Parâmetros'!$B$8,IF(K13&lt;='Parâmetros'!$C$9,'Parâmetros'!$B$9,IF(K13&lt;='Parâmetros'!$C$10,'Parâmetros'!$B$10,'Parâmetros'!$B$11))))))))),"Configuração a confirmar")</f>
        <v/>
      </c>
      <c r="M13" s="30" t="n"/>
      <c r="N13" s="28" t="inlineStr">
        <is>
          <t>Rui Costa</t>
        </is>
      </c>
      <c r="O13" s="28" t="inlineStr">
        <is>
          <t>Em disputa</t>
        </is>
      </c>
      <c r="P13" s="33" t="inlineStr">
        <is>
          <t>Falta confirmar a data de vencimento.</t>
        </is>
      </c>
      <c r="Q13" s="25">
        <f>IF(D13="","",IF(AND(J13&gt;0,L13='Parâmetros'!$B$7),J13,0))</f>
        <v/>
      </c>
      <c r="R13" s="25">
        <f>IF(D13="","",IF(AND(J13&gt;0,L13='Parâmetros'!$B$8),J13,0))</f>
        <v/>
      </c>
      <c r="S13" s="25">
        <f>IF(D13="","",IF(AND(J13&gt;0,L13='Parâmetros'!$B$9),J13,0))</f>
        <v/>
      </c>
      <c r="T13" s="25">
        <f>IF(D13="","",IF(AND(J13&gt;0,L13='Parâmetros'!$B$10),J13,0))</f>
        <v/>
      </c>
      <c r="U13" s="25">
        <f>IF(D13="","",IF(AND(J13&gt;0,L13='Parâmetros'!$B$11),J13,0))</f>
        <v/>
      </c>
      <c r="V13" s="34">
        <f>IF(D13="","",IF(B13="","Falta cliente",IF(OR(H13="",IFERROR(AND(H13&gt;=-999999999999,H13&lt;=999999999999),0)=0),"Valor do documento inválido",IF(AND(I13&lt;&gt;"",IFERROR(AND(I13&gt;=-999999999999,I13&lt;=999999999999),0)=0),"Regularizações inválidas",IF(G13="","Falta data de vencimento",IF(K13="","Data de vencimento inválida",IF(AND(F13&lt;&gt;"",G13&lt;F13),"Vencimento anterior à emissão - confirmar",IF(AND(H13&gt;=0,I13&gt;H13),"Regularizações superiores ao valor - confirmar",IF(J13&lt;0,"Saldo credor - confirmar",IF(COUNTIFS($B$6:$B$105,B13,$D$6:$D$105,D13)&gt;1,"Documento repetido - confirmar","OK"))))))))))</f>
        <v/>
      </c>
    </row>
    <row r="14" ht="30" customHeight="1">
      <c r="A14" s="27">
        <f>IF(D14="","",COUNTIF($D$6:D14,"&lt;&gt;"))</f>
        <v/>
      </c>
      <c r="B14" s="28" t="inlineStr">
        <is>
          <t>Casa do Tejo, Lda.</t>
        </is>
      </c>
      <c r="C14" s="29" t="inlineStr">
        <is>
          <t>999000009</t>
        </is>
      </c>
      <c r="D14" s="28" t="inlineStr">
        <is>
          <t>NC-2026-003</t>
        </is>
      </c>
      <c r="E14" s="28" t="inlineStr">
        <is>
          <t>Nota de crédito</t>
        </is>
      </c>
      <c r="F14" s="30" t="n">
        <v>46177</v>
      </c>
      <c r="G14" s="30" t="n">
        <v>46227</v>
      </c>
      <c r="H14" s="31" t="n">
        <v>600</v>
      </c>
      <c r="I14" s="31" t="n">
        <v>700</v>
      </c>
      <c r="J14" s="25">
        <f>IF(D14="","",IFERROR(H14-I14,""))</f>
        <v/>
      </c>
      <c r="K14" s="32">
        <f>IF(D14="","",IFERROR('Parâmetros'!$B$3-G14,""))</f>
        <v/>
      </c>
      <c r="L14" s="27">
        <f>IFERROR(IF(D14="","",IF(J14&lt;=0,"Regularizado/sem saldo",IF(G14="","Sem data de vencimento",IF('Parâmetros'!$B$13&lt;&gt;"OK","Configuração a confirmar",IF(K14="","Data de vencimento inválida",IF(K14&lt;0,'Parâmetros'!$B$7,IF(K14&lt;='Parâmetros'!$C$8,'Parâmetros'!$B$8,IF(K14&lt;='Parâmetros'!$C$9,'Parâmetros'!$B$9,IF(K14&lt;='Parâmetros'!$C$10,'Parâmetros'!$B$10,'Parâmetros'!$B$11))))))))),"Configuração a confirmar")</f>
        <v/>
      </c>
      <c r="M14" s="30" t="n"/>
      <c r="N14" s="28" t="inlineStr">
        <is>
          <t>Marta Silva</t>
        </is>
      </c>
      <c r="O14" s="28" t="inlineStr">
        <is>
          <t>Sem ação</t>
        </is>
      </c>
      <c r="P14" s="33" t="inlineStr">
        <is>
          <t>Saldo credor de exemplo; confirmar compensação.</t>
        </is>
      </c>
      <c r="Q14" s="25">
        <f>IF(D14="","",IF(AND(J14&gt;0,L14='Parâmetros'!$B$7),J14,0))</f>
        <v/>
      </c>
      <c r="R14" s="25">
        <f>IF(D14="","",IF(AND(J14&gt;0,L14='Parâmetros'!$B$8),J14,0))</f>
        <v/>
      </c>
      <c r="S14" s="25">
        <f>IF(D14="","",IF(AND(J14&gt;0,L14='Parâmetros'!$B$9),J14,0))</f>
        <v/>
      </c>
      <c r="T14" s="25">
        <f>IF(D14="","",IF(AND(J14&gt;0,L14='Parâmetros'!$B$10),J14,0))</f>
        <v/>
      </c>
      <c r="U14" s="25">
        <f>IF(D14="","",IF(AND(J14&gt;0,L14='Parâmetros'!$B$11),J14,0))</f>
        <v/>
      </c>
      <c r="V14" s="34">
        <f>IF(D14="","",IF(B14="","Falta cliente",IF(OR(H14="",IFERROR(AND(H14&gt;=-999999999999,H14&lt;=999999999999),0)=0),"Valor do documento inválido",IF(AND(I14&lt;&gt;"",IFERROR(AND(I14&gt;=-999999999999,I14&lt;=999999999999),0)=0),"Regularizações inválidas",IF(G14="","Falta data de vencimento",IF(K14="","Data de vencimento inválida",IF(AND(F14&lt;&gt;"",G14&lt;F14),"Vencimento anterior à emissão - confirmar",IF(AND(H14&gt;=0,I14&gt;H14),"Regularizações superiores ao valor - confirmar",IF(J14&lt;0,"Saldo credor - confirmar",IF(COUNTIFS($B$6:$B$105,B14,$D$6:$D$105,D14)&gt;1,"Documento repetido - confirmar","OK"))))))))))</f>
        <v/>
      </c>
    </row>
    <row r="15" ht="30" customHeight="1">
      <c r="A15" s="27">
        <f>IF(D15="","",COUNTIF($D$6:D15,"&lt;&gt;"))</f>
        <v/>
      </c>
      <c r="B15" s="28" t="n"/>
      <c r="C15" s="29" t="n"/>
      <c r="D15" s="28" t="n"/>
      <c r="E15" s="28" t="n"/>
      <c r="F15" s="30" t="n"/>
      <c r="G15" s="30" t="n"/>
      <c r="H15" s="31" t="n"/>
      <c r="I15" s="31" t="n"/>
      <c r="J15" s="25">
        <f>IF(D15="","",IFERROR(H15-I15,""))</f>
        <v/>
      </c>
      <c r="K15" s="32">
        <f>IF(D15="","",IFERROR('Parâmetros'!$B$3-G15,""))</f>
        <v/>
      </c>
      <c r="L15" s="27">
        <f>IFERROR(IF(D15="","",IF(J15&lt;=0,"Regularizado/sem saldo",IF(G15="","Sem data de vencimento",IF('Parâmetros'!$B$13&lt;&gt;"OK","Configuração a confirmar",IF(K15="","Data de vencimento inválida",IF(K15&lt;0,'Parâmetros'!$B$7,IF(K15&lt;='Parâmetros'!$C$8,'Parâmetros'!$B$8,IF(K15&lt;='Parâmetros'!$C$9,'Parâmetros'!$B$9,IF(K15&lt;='Parâmetros'!$C$10,'Parâmetros'!$B$10,'Parâmetros'!$B$11))))))))),"Configuração a confirmar")</f>
        <v/>
      </c>
      <c r="M15" s="30" t="n"/>
      <c r="N15" s="28" t="n"/>
      <c r="O15" s="28" t="n"/>
      <c r="P15" s="33" t="n"/>
      <c r="Q15" s="25">
        <f>IF(D15="","",IF(AND(J15&gt;0,L15='Parâmetros'!$B$7),J15,0))</f>
        <v/>
      </c>
      <c r="R15" s="25">
        <f>IF(D15="","",IF(AND(J15&gt;0,L15='Parâmetros'!$B$8),J15,0))</f>
        <v/>
      </c>
      <c r="S15" s="25">
        <f>IF(D15="","",IF(AND(J15&gt;0,L15='Parâmetros'!$B$9),J15,0))</f>
        <v/>
      </c>
      <c r="T15" s="25">
        <f>IF(D15="","",IF(AND(J15&gt;0,L15='Parâmetros'!$B$10),J15,0))</f>
        <v/>
      </c>
      <c r="U15" s="25">
        <f>IF(D15="","",IF(AND(J15&gt;0,L15='Parâmetros'!$B$11),J15,0))</f>
        <v/>
      </c>
      <c r="V15" s="34">
        <f>IF(D15="","",IF(B15="","Falta cliente",IF(OR(H15="",IFERROR(AND(H15&gt;=-999999999999,H15&lt;=999999999999),0)=0),"Valor do documento inválido",IF(AND(I15&lt;&gt;"",IFERROR(AND(I15&gt;=-999999999999,I15&lt;=999999999999),0)=0),"Regularizações inválidas",IF(G15="","Falta data de vencimento",IF(K15="","Data de vencimento inválida",IF(AND(F15&lt;&gt;"",G15&lt;F15),"Vencimento anterior à emissão - confirmar",IF(AND(H15&gt;=0,I15&gt;H15),"Regularizações superiores ao valor - confirmar",IF(J15&lt;0,"Saldo credor - confirmar",IF(COUNTIFS($B$6:$B$105,B15,$D$6:$D$105,D15)&gt;1,"Documento repetido - confirmar","OK"))))))))))</f>
        <v/>
      </c>
    </row>
    <row r="16" ht="30" customHeight="1">
      <c r="A16" s="27">
        <f>IF(D16="","",COUNTIF($D$6:D16,"&lt;&gt;"))</f>
        <v/>
      </c>
      <c r="B16" s="28" t="n"/>
      <c r="C16" s="29" t="n"/>
      <c r="D16" s="28" t="n"/>
      <c r="E16" s="28" t="n"/>
      <c r="F16" s="30" t="n"/>
      <c r="G16" s="30" t="n"/>
      <c r="H16" s="31" t="n"/>
      <c r="I16" s="31" t="n"/>
      <c r="J16" s="25">
        <f>IF(D16="","",IFERROR(H16-I16,""))</f>
        <v/>
      </c>
      <c r="K16" s="32">
        <f>IF(D16="","",IFERROR('Parâmetros'!$B$3-G16,""))</f>
        <v/>
      </c>
      <c r="L16" s="27">
        <f>IFERROR(IF(D16="","",IF(J16&lt;=0,"Regularizado/sem saldo",IF(G16="","Sem data de vencimento",IF('Parâmetros'!$B$13&lt;&gt;"OK","Configuração a confirmar",IF(K16="","Data de vencimento inválida",IF(K16&lt;0,'Parâmetros'!$B$7,IF(K16&lt;='Parâmetros'!$C$8,'Parâmetros'!$B$8,IF(K16&lt;='Parâmetros'!$C$9,'Parâmetros'!$B$9,IF(K16&lt;='Parâmetros'!$C$10,'Parâmetros'!$B$10,'Parâmetros'!$B$11))))))))),"Configuração a confirmar")</f>
        <v/>
      </c>
      <c r="M16" s="30" t="n"/>
      <c r="N16" s="28" t="n"/>
      <c r="O16" s="28" t="n"/>
      <c r="P16" s="33" t="n"/>
      <c r="Q16" s="25">
        <f>IF(D16="","",IF(AND(J16&gt;0,L16='Parâmetros'!$B$7),J16,0))</f>
        <v/>
      </c>
      <c r="R16" s="25">
        <f>IF(D16="","",IF(AND(J16&gt;0,L16='Parâmetros'!$B$8),J16,0))</f>
        <v/>
      </c>
      <c r="S16" s="25">
        <f>IF(D16="","",IF(AND(J16&gt;0,L16='Parâmetros'!$B$9),J16,0))</f>
        <v/>
      </c>
      <c r="T16" s="25">
        <f>IF(D16="","",IF(AND(J16&gt;0,L16='Parâmetros'!$B$10),J16,0))</f>
        <v/>
      </c>
      <c r="U16" s="25">
        <f>IF(D16="","",IF(AND(J16&gt;0,L16='Parâmetros'!$B$11),J16,0))</f>
        <v/>
      </c>
      <c r="V16" s="34">
        <f>IF(D16="","",IF(B16="","Falta cliente",IF(OR(H16="",IFERROR(AND(H16&gt;=-999999999999,H16&lt;=999999999999),0)=0),"Valor do documento inválido",IF(AND(I16&lt;&gt;"",IFERROR(AND(I16&gt;=-999999999999,I16&lt;=999999999999),0)=0),"Regularizações inválidas",IF(G16="","Falta data de vencimento",IF(K16="","Data de vencimento inválida",IF(AND(F16&lt;&gt;"",G16&lt;F16),"Vencimento anterior à emissão - confirmar",IF(AND(H16&gt;=0,I16&gt;H16),"Regularizações superiores ao valor - confirmar",IF(J16&lt;0,"Saldo credor - confirmar",IF(COUNTIFS($B$6:$B$105,B16,$D$6:$D$105,D16)&gt;1,"Documento repetido - confirmar","OK"))))))))))</f>
        <v/>
      </c>
    </row>
    <row r="17" ht="30" customHeight="1">
      <c r="A17" s="27">
        <f>IF(D17="","",COUNTIF($D$6:D17,"&lt;&gt;"))</f>
        <v/>
      </c>
      <c r="B17" s="28" t="n"/>
      <c r="C17" s="29" t="n"/>
      <c r="D17" s="28" t="n"/>
      <c r="E17" s="28" t="n"/>
      <c r="F17" s="30" t="n"/>
      <c r="G17" s="30" t="n"/>
      <c r="H17" s="31" t="n"/>
      <c r="I17" s="31" t="n"/>
      <c r="J17" s="25">
        <f>IF(D17="","",IFERROR(H17-I17,""))</f>
        <v/>
      </c>
      <c r="K17" s="32">
        <f>IF(D17="","",IFERROR('Parâmetros'!$B$3-G17,""))</f>
        <v/>
      </c>
      <c r="L17" s="27">
        <f>IFERROR(IF(D17="","",IF(J17&lt;=0,"Regularizado/sem saldo",IF(G17="","Sem data de vencimento",IF('Parâmetros'!$B$13&lt;&gt;"OK","Configuração a confirmar",IF(K17="","Data de vencimento inválida",IF(K17&lt;0,'Parâmetros'!$B$7,IF(K17&lt;='Parâmetros'!$C$8,'Parâmetros'!$B$8,IF(K17&lt;='Parâmetros'!$C$9,'Parâmetros'!$B$9,IF(K17&lt;='Parâmetros'!$C$10,'Parâmetros'!$B$10,'Parâmetros'!$B$11))))))))),"Configuração a confirmar")</f>
        <v/>
      </c>
      <c r="M17" s="30" t="n"/>
      <c r="N17" s="28" t="n"/>
      <c r="O17" s="28" t="n"/>
      <c r="P17" s="33" t="n"/>
      <c r="Q17" s="25">
        <f>IF(D17="","",IF(AND(J17&gt;0,L17='Parâmetros'!$B$7),J17,0))</f>
        <v/>
      </c>
      <c r="R17" s="25">
        <f>IF(D17="","",IF(AND(J17&gt;0,L17='Parâmetros'!$B$8),J17,0))</f>
        <v/>
      </c>
      <c r="S17" s="25">
        <f>IF(D17="","",IF(AND(J17&gt;0,L17='Parâmetros'!$B$9),J17,0))</f>
        <v/>
      </c>
      <c r="T17" s="25">
        <f>IF(D17="","",IF(AND(J17&gt;0,L17='Parâmetros'!$B$10),J17,0))</f>
        <v/>
      </c>
      <c r="U17" s="25">
        <f>IF(D17="","",IF(AND(J17&gt;0,L17='Parâmetros'!$B$11),J17,0))</f>
        <v/>
      </c>
      <c r="V17" s="34">
        <f>IF(D17="","",IF(B17="","Falta cliente",IF(OR(H17="",IFERROR(AND(H17&gt;=-999999999999,H17&lt;=999999999999),0)=0),"Valor do documento inválido",IF(AND(I17&lt;&gt;"",IFERROR(AND(I17&gt;=-999999999999,I17&lt;=999999999999),0)=0),"Regularizações inválidas",IF(G17="","Falta data de vencimento",IF(K17="","Data de vencimento inválida",IF(AND(F17&lt;&gt;"",G17&lt;F17),"Vencimento anterior à emissão - confirmar",IF(AND(H17&gt;=0,I17&gt;H17),"Regularizações superiores ao valor - confirmar",IF(J17&lt;0,"Saldo credor - confirmar",IF(COUNTIFS($B$6:$B$105,B17,$D$6:$D$105,D17)&gt;1,"Documento repetido - confirmar","OK"))))))))))</f>
        <v/>
      </c>
    </row>
    <row r="18" ht="30" customHeight="1">
      <c r="A18" s="27">
        <f>IF(D18="","",COUNTIF($D$6:D18,"&lt;&gt;"))</f>
        <v/>
      </c>
      <c r="B18" s="28" t="n"/>
      <c r="C18" s="29" t="n"/>
      <c r="D18" s="28" t="n"/>
      <c r="E18" s="28" t="n"/>
      <c r="F18" s="30" t="n"/>
      <c r="G18" s="30" t="n"/>
      <c r="H18" s="31" t="n"/>
      <c r="I18" s="31" t="n"/>
      <c r="J18" s="25">
        <f>IF(D18="","",IFERROR(H18-I18,""))</f>
        <v/>
      </c>
      <c r="K18" s="32">
        <f>IF(D18="","",IFERROR('Parâmetros'!$B$3-G18,""))</f>
        <v/>
      </c>
      <c r="L18" s="27">
        <f>IFERROR(IF(D18="","",IF(J18&lt;=0,"Regularizado/sem saldo",IF(G18="","Sem data de vencimento",IF('Parâmetros'!$B$13&lt;&gt;"OK","Configuração a confirmar",IF(K18="","Data de vencimento inválida",IF(K18&lt;0,'Parâmetros'!$B$7,IF(K18&lt;='Parâmetros'!$C$8,'Parâmetros'!$B$8,IF(K18&lt;='Parâmetros'!$C$9,'Parâmetros'!$B$9,IF(K18&lt;='Parâmetros'!$C$10,'Parâmetros'!$B$10,'Parâmetros'!$B$11))))))))),"Configuração a confirmar")</f>
        <v/>
      </c>
      <c r="M18" s="30" t="n"/>
      <c r="N18" s="28" t="n"/>
      <c r="O18" s="28" t="n"/>
      <c r="P18" s="33" t="n"/>
      <c r="Q18" s="25">
        <f>IF(D18="","",IF(AND(J18&gt;0,L18='Parâmetros'!$B$7),J18,0))</f>
        <v/>
      </c>
      <c r="R18" s="25">
        <f>IF(D18="","",IF(AND(J18&gt;0,L18='Parâmetros'!$B$8),J18,0))</f>
        <v/>
      </c>
      <c r="S18" s="25">
        <f>IF(D18="","",IF(AND(J18&gt;0,L18='Parâmetros'!$B$9),J18,0))</f>
        <v/>
      </c>
      <c r="T18" s="25">
        <f>IF(D18="","",IF(AND(J18&gt;0,L18='Parâmetros'!$B$10),J18,0))</f>
        <v/>
      </c>
      <c r="U18" s="25">
        <f>IF(D18="","",IF(AND(J18&gt;0,L18='Parâmetros'!$B$11),J18,0))</f>
        <v/>
      </c>
      <c r="V18" s="34">
        <f>IF(D18="","",IF(B18="","Falta cliente",IF(OR(H18="",IFERROR(AND(H18&gt;=-999999999999,H18&lt;=999999999999),0)=0),"Valor do documento inválido",IF(AND(I18&lt;&gt;"",IFERROR(AND(I18&gt;=-999999999999,I18&lt;=999999999999),0)=0),"Regularizações inválidas",IF(G18="","Falta data de vencimento",IF(K18="","Data de vencimento inválida",IF(AND(F18&lt;&gt;"",G18&lt;F18),"Vencimento anterior à emissão - confirmar",IF(AND(H18&gt;=0,I18&gt;H18),"Regularizações superiores ao valor - confirmar",IF(J18&lt;0,"Saldo credor - confirmar",IF(COUNTIFS($B$6:$B$105,B18,$D$6:$D$105,D18)&gt;1,"Documento repetido - confirmar","OK"))))))))))</f>
        <v/>
      </c>
    </row>
    <row r="19" ht="30" customHeight="1">
      <c r="A19" s="27">
        <f>IF(D19="","",COUNTIF($D$6:D19,"&lt;&gt;"))</f>
        <v/>
      </c>
      <c r="B19" s="28" t="n"/>
      <c r="C19" s="29" t="n"/>
      <c r="D19" s="28" t="n"/>
      <c r="E19" s="28" t="n"/>
      <c r="F19" s="30" t="n"/>
      <c r="G19" s="30" t="n"/>
      <c r="H19" s="31" t="n"/>
      <c r="I19" s="31" t="n"/>
      <c r="J19" s="25">
        <f>IF(D19="","",IFERROR(H19-I19,""))</f>
        <v/>
      </c>
      <c r="K19" s="32">
        <f>IF(D19="","",IFERROR('Parâmetros'!$B$3-G19,""))</f>
        <v/>
      </c>
      <c r="L19" s="27">
        <f>IFERROR(IF(D19="","",IF(J19&lt;=0,"Regularizado/sem saldo",IF(G19="","Sem data de vencimento",IF('Parâmetros'!$B$13&lt;&gt;"OK","Configuração a confirmar",IF(K19="","Data de vencimento inválida",IF(K19&lt;0,'Parâmetros'!$B$7,IF(K19&lt;='Parâmetros'!$C$8,'Parâmetros'!$B$8,IF(K19&lt;='Parâmetros'!$C$9,'Parâmetros'!$B$9,IF(K19&lt;='Parâmetros'!$C$10,'Parâmetros'!$B$10,'Parâmetros'!$B$11))))))))),"Configuração a confirmar")</f>
        <v/>
      </c>
      <c r="M19" s="30" t="n"/>
      <c r="N19" s="28" t="n"/>
      <c r="O19" s="28" t="n"/>
      <c r="P19" s="33" t="n"/>
      <c r="Q19" s="25">
        <f>IF(D19="","",IF(AND(J19&gt;0,L19='Parâmetros'!$B$7),J19,0))</f>
        <v/>
      </c>
      <c r="R19" s="25">
        <f>IF(D19="","",IF(AND(J19&gt;0,L19='Parâmetros'!$B$8),J19,0))</f>
        <v/>
      </c>
      <c r="S19" s="25">
        <f>IF(D19="","",IF(AND(J19&gt;0,L19='Parâmetros'!$B$9),J19,0))</f>
        <v/>
      </c>
      <c r="T19" s="25">
        <f>IF(D19="","",IF(AND(J19&gt;0,L19='Parâmetros'!$B$10),J19,0))</f>
        <v/>
      </c>
      <c r="U19" s="25">
        <f>IF(D19="","",IF(AND(J19&gt;0,L19='Parâmetros'!$B$11),J19,0))</f>
        <v/>
      </c>
      <c r="V19" s="34">
        <f>IF(D19="","",IF(B19="","Falta cliente",IF(OR(H19="",IFERROR(AND(H19&gt;=-999999999999,H19&lt;=999999999999),0)=0),"Valor do documento inválido",IF(AND(I19&lt;&gt;"",IFERROR(AND(I19&gt;=-999999999999,I19&lt;=999999999999),0)=0),"Regularizações inválidas",IF(G19="","Falta data de vencimento",IF(K19="","Data de vencimento inválida",IF(AND(F19&lt;&gt;"",G19&lt;F19),"Vencimento anterior à emissão - confirmar",IF(AND(H19&gt;=0,I19&gt;H19),"Regularizações superiores ao valor - confirmar",IF(J19&lt;0,"Saldo credor - confirmar",IF(COUNTIFS($B$6:$B$105,B19,$D$6:$D$105,D19)&gt;1,"Documento repetido - confirmar","OK"))))))))))</f>
        <v/>
      </c>
    </row>
    <row r="20" ht="30" customHeight="1">
      <c r="A20" s="27">
        <f>IF(D20="","",COUNTIF($D$6:D20,"&lt;&gt;"))</f>
        <v/>
      </c>
      <c r="B20" s="28" t="n"/>
      <c r="C20" s="29" t="n"/>
      <c r="D20" s="28" t="n"/>
      <c r="E20" s="28" t="n"/>
      <c r="F20" s="30" t="n"/>
      <c r="G20" s="30" t="n"/>
      <c r="H20" s="31" t="n"/>
      <c r="I20" s="31" t="n"/>
      <c r="J20" s="25">
        <f>IF(D20="","",IFERROR(H20-I20,""))</f>
        <v/>
      </c>
      <c r="K20" s="32">
        <f>IF(D20="","",IFERROR('Parâmetros'!$B$3-G20,""))</f>
        <v/>
      </c>
      <c r="L20" s="27">
        <f>IFERROR(IF(D20="","",IF(J20&lt;=0,"Regularizado/sem saldo",IF(G20="","Sem data de vencimento",IF('Parâmetros'!$B$13&lt;&gt;"OK","Configuração a confirmar",IF(K20="","Data de vencimento inválida",IF(K20&lt;0,'Parâmetros'!$B$7,IF(K20&lt;='Parâmetros'!$C$8,'Parâmetros'!$B$8,IF(K20&lt;='Parâmetros'!$C$9,'Parâmetros'!$B$9,IF(K20&lt;='Parâmetros'!$C$10,'Parâmetros'!$B$10,'Parâmetros'!$B$11))))))))),"Configuração a confirmar")</f>
        <v/>
      </c>
      <c r="M20" s="30" t="n"/>
      <c r="N20" s="28" t="n"/>
      <c r="O20" s="28" t="n"/>
      <c r="P20" s="33" t="n"/>
      <c r="Q20" s="25">
        <f>IF(D20="","",IF(AND(J20&gt;0,L20='Parâmetros'!$B$7),J20,0))</f>
        <v/>
      </c>
      <c r="R20" s="25">
        <f>IF(D20="","",IF(AND(J20&gt;0,L20='Parâmetros'!$B$8),J20,0))</f>
        <v/>
      </c>
      <c r="S20" s="25">
        <f>IF(D20="","",IF(AND(J20&gt;0,L20='Parâmetros'!$B$9),J20,0))</f>
        <v/>
      </c>
      <c r="T20" s="25">
        <f>IF(D20="","",IF(AND(J20&gt;0,L20='Parâmetros'!$B$10),J20,0))</f>
        <v/>
      </c>
      <c r="U20" s="25">
        <f>IF(D20="","",IF(AND(J20&gt;0,L20='Parâmetros'!$B$11),J20,0))</f>
        <v/>
      </c>
      <c r="V20" s="34">
        <f>IF(D20="","",IF(B20="","Falta cliente",IF(OR(H20="",IFERROR(AND(H20&gt;=-999999999999,H20&lt;=999999999999),0)=0),"Valor do documento inválido",IF(AND(I20&lt;&gt;"",IFERROR(AND(I20&gt;=-999999999999,I20&lt;=999999999999),0)=0),"Regularizações inválidas",IF(G20="","Falta data de vencimento",IF(K20="","Data de vencimento inválida",IF(AND(F20&lt;&gt;"",G20&lt;F20),"Vencimento anterior à emissão - confirmar",IF(AND(H20&gt;=0,I20&gt;H20),"Regularizações superiores ao valor - confirmar",IF(J20&lt;0,"Saldo credor - confirmar",IF(COUNTIFS($B$6:$B$105,B20,$D$6:$D$105,D20)&gt;1,"Documento repetido - confirmar","OK"))))))))))</f>
        <v/>
      </c>
    </row>
    <row r="21" ht="30" customHeight="1">
      <c r="A21" s="27">
        <f>IF(D21="","",COUNTIF($D$6:D21,"&lt;&gt;"))</f>
        <v/>
      </c>
      <c r="B21" s="28" t="n"/>
      <c r="C21" s="29" t="n"/>
      <c r="D21" s="28" t="n"/>
      <c r="E21" s="28" t="n"/>
      <c r="F21" s="30" t="n"/>
      <c r="G21" s="30" t="n"/>
      <c r="H21" s="31" t="n"/>
      <c r="I21" s="31" t="n"/>
      <c r="J21" s="25">
        <f>IF(D21="","",IFERROR(H21-I21,""))</f>
        <v/>
      </c>
      <c r="K21" s="32">
        <f>IF(D21="","",IFERROR('Parâmetros'!$B$3-G21,""))</f>
        <v/>
      </c>
      <c r="L21" s="27">
        <f>IFERROR(IF(D21="","",IF(J21&lt;=0,"Regularizado/sem saldo",IF(G21="","Sem data de vencimento",IF('Parâmetros'!$B$13&lt;&gt;"OK","Configuração a confirmar",IF(K21="","Data de vencimento inválida",IF(K21&lt;0,'Parâmetros'!$B$7,IF(K21&lt;='Parâmetros'!$C$8,'Parâmetros'!$B$8,IF(K21&lt;='Parâmetros'!$C$9,'Parâmetros'!$B$9,IF(K21&lt;='Parâmetros'!$C$10,'Parâmetros'!$B$10,'Parâmetros'!$B$11))))))))),"Configuração a confirmar")</f>
        <v/>
      </c>
      <c r="M21" s="30" t="n"/>
      <c r="N21" s="28" t="n"/>
      <c r="O21" s="28" t="n"/>
      <c r="P21" s="33" t="n"/>
      <c r="Q21" s="25">
        <f>IF(D21="","",IF(AND(J21&gt;0,L21='Parâmetros'!$B$7),J21,0))</f>
        <v/>
      </c>
      <c r="R21" s="25">
        <f>IF(D21="","",IF(AND(J21&gt;0,L21='Parâmetros'!$B$8),J21,0))</f>
        <v/>
      </c>
      <c r="S21" s="25">
        <f>IF(D21="","",IF(AND(J21&gt;0,L21='Parâmetros'!$B$9),J21,0))</f>
        <v/>
      </c>
      <c r="T21" s="25">
        <f>IF(D21="","",IF(AND(J21&gt;0,L21='Parâmetros'!$B$10),J21,0))</f>
        <v/>
      </c>
      <c r="U21" s="25">
        <f>IF(D21="","",IF(AND(J21&gt;0,L21='Parâmetros'!$B$11),J21,0))</f>
        <v/>
      </c>
      <c r="V21" s="34">
        <f>IF(D21="","",IF(B21="","Falta cliente",IF(OR(H21="",IFERROR(AND(H21&gt;=-999999999999,H21&lt;=999999999999),0)=0),"Valor do documento inválido",IF(AND(I21&lt;&gt;"",IFERROR(AND(I21&gt;=-999999999999,I21&lt;=999999999999),0)=0),"Regularizações inválidas",IF(G21="","Falta data de vencimento",IF(K21="","Data de vencimento inválida",IF(AND(F21&lt;&gt;"",G21&lt;F21),"Vencimento anterior à emissão - confirmar",IF(AND(H21&gt;=0,I21&gt;H21),"Regularizações superiores ao valor - confirmar",IF(J21&lt;0,"Saldo credor - confirmar",IF(COUNTIFS($B$6:$B$105,B21,$D$6:$D$105,D21)&gt;1,"Documento repetido - confirmar","OK"))))))))))</f>
        <v/>
      </c>
    </row>
    <row r="22" ht="30" customHeight="1">
      <c r="A22" s="27">
        <f>IF(D22="","",COUNTIF($D$6:D22,"&lt;&gt;"))</f>
        <v/>
      </c>
      <c r="B22" s="28" t="n"/>
      <c r="C22" s="29" t="n"/>
      <c r="D22" s="28" t="n"/>
      <c r="E22" s="28" t="n"/>
      <c r="F22" s="30" t="n"/>
      <c r="G22" s="30" t="n"/>
      <c r="H22" s="31" t="n"/>
      <c r="I22" s="31" t="n"/>
      <c r="J22" s="25">
        <f>IF(D22="","",IFERROR(H22-I22,""))</f>
        <v/>
      </c>
      <c r="K22" s="32">
        <f>IF(D22="","",IFERROR('Parâmetros'!$B$3-G22,""))</f>
        <v/>
      </c>
      <c r="L22" s="27">
        <f>IFERROR(IF(D22="","",IF(J22&lt;=0,"Regularizado/sem saldo",IF(G22="","Sem data de vencimento",IF('Parâmetros'!$B$13&lt;&gt;"OK","Configuração a confirmar",IF(K22="","Data de vencimento inválida",IF(K22&lt;0,'Parâmetros'!$B$7,IF(K22&lt;='Parâmetros'!$C$8,'Parâmetros'!$B$8,IF(K22&lt;='Parâmetros'!$C$9,'Parâmetros'!$B$9,IF(K22&lt;='Parâmetros'!$C$10,'Parâmetros'!$B$10,'Parâmetros'!$B$11))))))))),"Configuração a confirmar")</f>
        <v/>
      </c>
      <c r="M22" s="30" t="n"/>
      <c r="N22" s="28" t="n"/>
      <c r="O22" s="28" t="n"/>
      <c r="P22" s="33" t="n"/>
      <c r="Q22" s="25">
        <f>IF(D22="","",IF(AND(J22&gt;0,L22='Parâmetros'!$B$7),J22,0))</f>
        <v/>
      </c>
      <c r="R22" s="25">
        <f>IF(D22="","",IF(AND(J22&gt;0,L22='Parâmetros'!$B$8),J22,0))</f>
        <v/>
      </c>
      <c r="S22" s="25">
        <f>IF(D22="","",IF(AND(J22&gt;0,L22='Parâmetros'!$B$9),J22,0))</f>
        <v/>
      </c>
      <c r="T22" s="25">
        <f>IF(D22="","",IF(AND(J22&gt;0,L22='Parâmetros'!$B$10),J22,0))</f>
        <v/>
      </c>
      <c r="U22" s="25">
        <f>IF(D22="","",IF(AND(J22&gt;0,L22='Parâmetros'!$B$11),J22,0))</f>
        <v/>
      </c>
      <c r="V22" s="34">
        <f>IF(D22="","",IF(B22="","Falta cliente",IF(OR(H22="",IFERROR(AND(H22&gt;=-999999999999,H22&lt;=999999999999),0)=0),"Valor do documento inválido",IF(AND(I22&lt;&gt;"",IFERROR(AND(I22&gt;=-999999999999,I22&lt;=999999999999),0)=0),"Regularizações inválidas",IF(G22="","Falta data de vencimento",IF(K22="","Data de vencimento inválida",IF(AND(F22&lt;&gt;"",G22&lt;F22),"Vencimento anterior à emissão - confirmar",IF(AND(H22&gt;=0,I22&gt;H22),"Regularizações superiores ao valor - confirmar",IF(J22&lt;0,"Saldo credor - confirmar",IF(COUNTIFS($B$6:$B$105,B22,$D$6:$D$105,D22)&gt;1,"Documento repetido - confirmar","OK"))))))))))</f>
        <v/>
      </c>
    </row>
    <row r="23" ht="30" customHeight="1">
      <c r="A23" s="27">
        <f>IF(D23="","",COUNTIF($D$6:D23,"&lt;&gt;"))</f>
        <v/>
      </c>
      <c r="B23" s="28" t="n"/>
      <c r="C23" s="29" t="n"/>
      <c r="D23" s="28" t="n"/>
      <c r="E23" s="28" t="n"/>
      <c r="F23" s="30" t="n"/>
      <c r="G23" s="30" t="n"/>
      <c r="H23" s="31" t="n"/>
      <c r="I23" s="31" t="n"/>
      <c r="J23" s="25">
        <f>IF(D23="","",IFERROR(H23-I23,""))</f>
        <v/>
      </c>
      <c r="K23" s="32">
        <f>IF(D23="","",IFERROR('Parâmetros'!$B$3-G23,""))</f>
        <v/>
      </c>
      <c r="L23" s="27">
        <f>IFERROR(IF(D23="","",IF(J23&lt;=0,"Regularizado/sem saldo",IF(G23="","Sem data de vencimento",IF('Parâmetros'!$B$13&lt;&gt;"OK","Configuração a confirmar",IF(K23="","Data de vencimento inválida",IF(K23&lt;0,'Parâmetros'!$B$7,IF(K23&lt;='Parâmetros'!$C$8,'Parâmetros'!$B$8,IF(K23&lt;='Parâmetros'!$C$9,'Parâmetros'!$B$9,IF(K23&lt;='Parâmetros'!$C$10,'Parâmetros'!$B$10,'Parâmetros'!$B$11))))))))),"Configuração a confirmar")</f>
        <v/>
      </c>
      <c r="M23" s="30" t="n"/>
      <c r="N23" s="28" t="n"/>
      <c r="O23" s="28" t="n"/>
      <c r="P23" s="33" t="n"/>
      <c r="Q23" s="25">
        <f>IF(D23="","",IF(AND(J23&gt;0,L23='Parâmetros'!$B$7),J23,0))</f>
        <v/>
      </c>
      <c r="R23" s="25">
        <f>IF(D23="","",IF(AND(J23&gt;0,L23='Parâmetros'!$B$8),J23,0))</f>
        <v/>
      </c>
      <c r="S23" s="25">
        <f>IF(D23="","",IF(AND(J23&gt;0,L23='Parâmetros'!$B$9),J23,0))</f>
        <v/>
      </c>
      <c r="T23" s="25">
        <f>IF(D23="","",IF(AND(J23&gt;0,L23='Parâmetros'!$B$10),J23,0))</f>
        <v/>
      </c>
      <c r="U23" s="25">
        <f>IF(D23="","",IF(AND(J23&gt;0,L23='Parâmetros'!$B$11),J23,0))</f>
        <v/>
      </c>
      <c r="V23" s="34">
        <f>IF(D23="","",IF(B23="","Falta cliente",IF(OR(H23="",IFERROR(AND(H23&gt;=-999999999999,H23&lt;=999999999999),0)=0),"Valor do documento inválido",IF(AND(I23&lt;&gt;"",IFERROR(AND(I23&gt;=-999999999999,I23&lt;=999999999999),0)=0),"Regularizações inválidas",IF(G23="","Falta data de vencimento",IF(K23="","Data de vencimento inválida",IF(AND(F23&lt;&gt;"",G23&lt;F23),"Vencimento anterior à emissão - confirmar",IF(AND(H23&gt;=0,I23&gt;H23),"Regularizações superiores ao valor - confirmar",IF(J23&lt;0,"Saldo credor - confirmar",IF(COUNTIFS($B$6:$B$105,B23,$D$6:$D$105,D23)&gt;1,"Documento repetido - confirmar","OK"))))))))))</f>
        <v/>
      </c>
    </row>
    <row r="24" ht="30" customHeight="1">
      <c r="A24" s="27">
        <f>IF(D24="","",COUNTIF($D$6:D24,"&lt;&gt;"))</f>
        <v/>
      </c>
      <c r="B24" s="28" t="n"/>
      <c r="C24" s="29" t="n"/>
      <c r="D24" s="28" t="n"/>
      <c r="E24" s="28" t="n"/>
      <c r="F24" s="30" t="n"/>
      <c r="G24" s="30" t="n"/>
      <c r="H24" s="31" t="n"/>
      <c r="I24" s="31" t="n"/>
      <c r="J24" s="25">
        <f>IF(D24="","",IFERROR(H24-I24,""))</f>
        <v/>
      </c>
      <c r="K24" s="32">
        <f>IF(D24="","",IFERROR('Parâmetros'!$B$3-G24,""))</f>
        <v/>
      </c>
      <c r="L24" s="27">
        <f>IFERROR(IF(D24="","",IF(J24&lt;=0,"Regularizado/sem saldo",IF(G24="","Sem data de vencimento",IF('Parâmetros'!$B$13&lt;&gt;"OK","Configuração a confirmar",IF(K24="","Data de vencimento inválida",IF(K24&lt;0,'Parâmetros'!$B$7,IF(K24&lt;='Parâmetros'!$C$8,'Parâmetros'!$B$8,IF(K24&lt;='Parâmetros'!$C$9,'Parâmetros'!$B$9,IF(K24&lt;='Parâmetros'!$C$10,'Parâmetros'!$B$10,'Parâmetros'!$B$11))))))))),"Configuração a confirmar")</f>
        <v/>
      </c>
      <c r="M24" s="30" t="n"/>
      <c r="N24" s="28" t="n"/>
      <c r="O24" s="28" t="n"/>
      <c r="P24" s="33" t="n"/>
      <c r="Q24" s="25">
        <f>IF(D24="","",IF(AND(J24&gt;0,L24='Parâmetros'!$B$7),J24,0))</f>
        <v/>
      </c>
      <c r="R24" s="25">
        <f>IF(D24="","",IF(AND(J24&gt;0,L24='Parâmetros'!$B$8),J24,0))</f>
        <v/>
      </c>
      <c r="S24" s="25">
        <f>IF(D24="","",IF(AND(J24&gt;0,L24='Parâmetros'!$B$9),J24,0))</f>
        <v/>
      </c>
      <c r="T24" s="25">
        <f>IF(D24="","",IF(AND(J24&gt;0,L24='Parâmetros'!$B$10),J24,0))</f>
        <v/>
      </c>
      <c r="U24" s="25">
        <f>IF(D24="","",IF(AND(J24&gt;0,L24='Parâmetros'!$B$11),J24,0))</f>
        <v/>
      </c>
      <c r="V24" s="34">
        <f>IF(D24="","",IF(B24="","Falta cliente",IF(OR(H24="",IFERROR(AND(H24&gt;=-999999999999,H24&lt;=999999999999),0)=0),"Valor do documento inválido",IF(AND(I24&lt;&gt;"",IFERROR(AND(I24&gt;=-999999999999,I24&lt;=999999999999),0)=0),"Regularizações inválidas",IF(G24="","Falta data de vencimento",IF(K24="","Data de vencimento inválida",IF(AND(F24&lt;&gt;"",G24&lt;F24),"Vencimento anterior à emissão - confirmar",IF(AND(H24&gt;=0,I24&gt;H24),"Regularizações superiores ao valor - confirmar",IF(J24&lt;0,"Saldo credor - confirmar",IF(COUNTIFS($B$6:$B$105,B24,$D$6:$D$105,D24)&gt;1,"Documento repetido - confirmar","OK"))))))))))</f>
        <v/>
      </c>
    </row>
    <row r="25" ht="30" customHeight="1">
      <c r="A25" s="27">
        <f>IF(D25="","",COUNTIF($D$6:D25,"&lt;&gt;"))</f>
        <v/>
      </c>
      <c r="B25" s="28" t="n"/>
      <c r="C25" s="29" t="n"/>
      <c r="D25" s="28" t="n"/>
      <c r="E25" s="28" t="n"/>
      <c r="F25" s="30" t="n"/>
      <c r="G25" s="30" t="n"/>
      <c r="H25" s="31" t="n"/>
      <c r="I25" s="31" t="n"/>
      <c r="J25" s="25">
        <f>IF(D25="","",IFERROR(H25-I25,""))</f>
        <v/>
      </c>
      <c r="K25" s="32">
        <f>IF(D25="","",IFERROR('Parâmetros'!$B$3-G25,""))</f>
        <v/>
      </c>
      <c r="L25" s="27">
        <f>IFERROR(IF(D25="","",IF(J25&lt;=0,"Regularizado/sem saldo",IF(G25="","Sem data de vencimento",IF('Parâmetros'!$B$13&lt;&gt;"OK","Configuração a confirmar",IF(K25="","Data de vencimento inválida",IF(K25&lt;0,'Parâmetros'!$B$7,IF(K25&lt;='Parâmetros'!$C$8,'Parâmetros'!$B$8,IF(K25&lt;='Parâmetros'!$C$9,'Parâmetros'!$B$9,IF(K25&lt;='Parâmetros'!$C$10,'Parâmetros'!$B$10,'Parâmetros'!$B$11))))))))),"Configuração a confirmar")</f>
        <v/>
      </c>
      <c r="M25" s="30" t="n"/>
      <c r="N25" s="28" t="n"/>
      <c r="O25" s="28" t="n"/>
      <c r="P25" s="33" t="n"/>
      <c r="Q25" s="25">
        <f>IF(D25="","",IF(AND(J25&gt;0,L25='Parâmetros'!$B$7),J25,0))</f>
        <v/>
      </c>
      <c r="R25" s="25">
        <f>IF(D25="","",IF(AND(J25&gt;0,L25='Parâmetros'!$B$8),J25,0))</f>
        <v/>
      </c>
      <c r="S25" s="25">
        <f>IF(D25="","",IF(AND(J25&gt;0,L25='Parâmetros'!$B$9),J25,0))</f>
        <v/>
      </c>
      <c r="T25" s="25">
        <f>IF(D25="","",IF(AND(J25&gt;0,L25='Parâmetros'!$B$10),J25,0))</f>
        <v/>
      </c>
      <c r="U25" s="25">
        <f>IF(D25="","",IF(AND(J25&gt;0,L25='Parâmetros'!$B$11),J25,0))</f>
        <v/>
      </c>
      <c r="V25" s="34">
        <f>IF(D25="","",IF(B25="","Falta cliente",IF(OR(H25="",IFERROR(AND(H25&gt;=-999999999999,H25&lt;=999999999999),0)=0),"Valor do documento inválido",IF(AND(I25&lt;&gt;"",IFERROR(AND(I25&gt;=-999999999999,I25&lt;=999999999999),0)=0),"Regularizações inválidas",IF(G25="","Falta data de vencimento",IF(K25="","Data de vencimento inválida",IF(AND(F25&lt;&gt;"",G25&lt;F25),"Vencimento anterior à emissão - confirmar",IF(AND(H25&gt;=0,I25&gt;H25),"Regularizações superiores ao valor - confirmar",IF(J25&lt;0,"Saldo credor - confirmar",IF(COUNTIFS($B$6:$B$105,B25,$D$6:$D$105,D25)&gt;1,"Documento repetido - confirmar","OK"))))))))))</f>
        <v/>
      </c>
    </row>
    <row r="26" ht="30" customHeight="1">
      <c r="A26" s="27">
        <f>IF(D26="","",COUNTIF($D$6:D26,"&lt;&gt;"))</f>
        <v/>
      </c>
      <c r="B26" s="28" t="n"/>
      <c r="C26" s="29" t="n"/>
      <c r="D26" s="28" t="n"/>
      <c r="E26" s="28" t="n"/>
      <c r="F26" s="30" t="n"/>
      <c r="G26" s="30" t="n"/>
      <c r="H26" s="31" t="n"/>
      <c r="I26" s="31" t="n"/>
      <c r="J26" s="25">
        <f>IF(D26="","",IFERROR(H26-I26,""))</f>
        <v/>
      </c>
      <c r="K26" s="32">
        <f>IF(D26="","",IFERROR('Parâmetros'!$B$3-G26,""))</f>
        <v/>
      </c>
      <c r="L26" s="27">
        <f>IFERROR(IF(D26="","",IF(J26&lt;=0,"Regularizado/sem saldo",IF(G26="","Sem data de vencimento",IF('Parâmetros'!$B$13&lt;&gt;"OK","Configuração a confirmar",IF(K26="","Data de vencimento inválida",IF(K26&lt;0,'Parâmetros'!$B$7,IF(K26&lt;='Parâmetros'!$C$8,'Parâmetros'!$B$8,IF(K26&lt;='Parâmetros'!$C$9,'Parâmetros'!$B$9,IF(K26&lt;='Parâmetros'!$C$10,'Parâmetros'!$B$10,'Parâmetros'!$B$11))))))))),"Configuração a confirmar")</f>
        <v/>
      </c>
      <c r="M26" s="30" t="n"/>
      <c r="N26" s="28" t="n"/>
      <c r="O26" s="28" t="n"/>
      <c r="P26" s="33" t="n"/>
      <c r="Q26" s="25">
        <f>IF(D26="","",IF(AND(J26&gt;0,L26='Parâmetros'!$B$7),J26,0))</f>
        <v/>
      </c>
      <c r="R26" s="25">
        <f>IF(D26="","",IF(AND(J26&gt;0,L26='Parâmetros'!$B$8),J26,0))</f>
        <v/>
      </c>
      <c r="S26" s="25">
        <f>IF(D26="","",IF(AND(J26&gt;0,L26='Parâmetros'!$B$9),J26,0))</f>
        <v/>
      </c>
      <c r="T26" s="25">
        <f>IF(D26="","",IF(AND(J26&gt;0,L26='Parâmetros'!$B$10),J26,0))</f>
        <v/>
      </c>
      <c r="U26" s="25">
        <f>IF(D26="","",IF(AND(J26&gt;0,L26='Parâmetros'!$B$11),J26,0))</f>
        <v/>
      </c>
      <c r="V26" s="34">
        <f>IF(D26="","",IF(B26="","Falta cliente",IF(OR(H26="",IFERROR(AND(H26&gt;=-999999999999,H26&lt;=999999999999),0)=0),"Valor do documento inválido",IF(AND(I26&lt;&gt;"",IFERROR(AND(I26&gt;=-999999999999,I26&lt;=999999999999),0)=0),"Regularizações inválidas",IF(G26="","Falta data de vencimento",IF(K26="","Data de vencimento inválida",IF(AND(F26&lt;&gt;"",G26&lt;F26),"Vencimento anterior à emissão - confirmar",IF(AND(H26&gt;=0,I26&gt;H26),"Regularizações superiores ao valor - confirmar",IF(J26&lt;0,"Saldo credor - confirmar",IF(COUNTIFS($B$6:$B$105,B26,$D$6:$D$105,D26)&gt;1,"Documento repetido - confirmar","OK"))))))))))</f>
        <v/>
      </c>
    </row>
    <row r="27" ht="30" customHeight="1">
      <c r="A27" s="27">
        <f>IF(D27="","",COUNTIF($D$6:D27,"&lt;&gt;"))</f>
        <v/>
      </c>
      <c r="B27" s="28" t="n"/>
      <c r="C27" s="29" t="n"/>
      <c r="D27" s="28" t="n"/>
      <c r="E27" s="28" t="n"/>
      <c r="F27" s="30" t="n"/>
      <c r="G27" s="30" t="n"/>
      <c r="H27" s="31" t="n"/>
      <c r="I27" s="31" t="n"/>
      <c r="J27" s="25">
        <f>IF(D27="","",IFERROR(H27-I27,""))</f>
        <v/>
      </c>
      <c r="K27" s="32">
        <f>IF(D27="","",IFERROR('Parâmetros'!$B$3-G27,""))</f>
        <v/>
      </c>
      <c r="L27" s="27">
        <f>IFERROR(IF(D27="","",IF(J27&lt;=0,"Regularizado/sem saldo",IF(G27="","Sem data de vencimento",IF('Parâmetros'!$B$13&lt;&gt;"OK","Configuração a confirmar",IF(K27="","Data de vencimento inválida",IF(K27&lt;0,'Parâmetros'!$B$7,IF(K27&lt;='Parâmetros'!$C$8,'Parâmetros'!$B$8,IF(K27&lt;='Parâmetros'!$C$9,'Parâmetros'!$B$9,IF(K27&lt;='Parâmetros'!$C$10,'Parâmetros'!$B$10,'Parâmetros'!$B$11))))))))),"Configuração a confirmar")</f>
        <v/>
      </c>
      <c r="M27" s="30" t="n"/>
      <c r="N27" s="28" t="n"/>
      <c r="O27" s="28" t="n"/>
      <c r="P27" s="33" t="n"/>
      <c r="Q27" s="25">
        <f>IF(D27="","",IF(AND(J27&gt;0,L27='Parâmetros'!$B$7),J27,0))</f>
        <v/>
      </c>
      <c r="R27" s="25">
        <f>IF(D27="","",IF(AND(J27&gt;0,L27='Parâmetros'!$B$8),J27,0))</f>
        <v/>
      </c>
      <c r="S27" s="25">
        <f>IF(D27="","",IF(AND(J27&gt;0,L27='Parâmetros'!$B$9),J27,0))</f>
        <v/>
      </c>
      <c r="T27" s="25">
        <f>IF(D27="","",IF(AND(J27&gt;0,L27='Parâmetros'!$B$10),J27,0))</f>
        <v/>
      </c>
      <c r="U27" s="25">
        <f>IF(D27="","",IF(AND(J27&gt;0,L27='Parâmetros'!$B$11),J27,0))</f>
        <v/>
      </c>
      <c r="V27" s="34">
        <f>IF(D27="","",IF(B27="","Falta cliente",IF(OR(H27="",IFERROR(AND(H27&gt;=-999999999999,H27&lt;=999999999999),0)=0),"Valor do documento inválido",IF(AND(I27&lt;&gt;"",IFERROR(AND(I27&gt;=-999999999999,I27&lt;=999999999999),0)=0),"Regularizações inválidas",IF(G27="","Falta data de vencimento",IF(K27="","Data de vencimento inválida",IF(AND(F27&lt;&gt;"",G27&lt;F27),"Vencimento anterior à emissão - confirmar",IF(AND(H27&gt;=0,I27&gt;H27),"Regularizações superiores ao valor - confirmar",IF(J27&lt;0,"Saldo credor - confirmar",IF(COUNTIFS($B$6:$B$105,B27,$D$6:$D$105,D27)&gt;1,"Documento repetido - confirmar","OK"))))))))))</f>
        <v/>
      </c>
    </row>
    <row r="28" ht="30" customHeight="1">
      <c r="A28" s="27">
        <f>IF(D28="","",COUNTIF($D$6:D28,"&lt;&gt;"))</f>
        <v/>
      </c>
      <c r="B28" s="28" t="n"/>
      <c r="C28" s="29" t="n"/>
      <c r="D28" s="28" t="n"/>
      <c r="E28" s="28" t="n"/>
      <c r="F28" s="30" t="n"/>
      <c r="G28" s="30" t="n"/>
      <c r="H28" s="31" t="n"/>
      <c r="I28" s="31" t="n"/>
      <c r="J28" s="25">
        <f>IF(D28="","",IFERROR(H28-I28,""))</f>
        <v/>
      </c>
      <c r="K28" s="32">
        <f>IF(D28="","",IFERROR('Parâmetros'!$B$3-G28,""))</f>
        <v/>
      </c>
      <c r="L28" s="27">
        <f>IFERROR(IF(D28="","",IF(J28&lt;=0,"Regularizado/sem saldo",IF(G28="","Sem data de vencimento",IF('Parâmetros'!$B$13&lt;&gt;"OK","Configuração a confirmar",IF(K28="","Data de vencimento inválida",IF(K28&lt;0,'Parâmetros'!$B$7,IF(K28&lt;='Parâmetros'!$C$8,'Parâmetros'!$B$8,IF(K28&lt;='Parâmetros'!$C$9,'Parâmetros'!$B$9,IF(K28&lt;='Parâmetros'!$C$10,'Parâmetros'!$B$10,'Parâmetros'!$B$11))))))))),"Configuração a confirmar")</f>
        <v/>
      </c>
      <c r="M28" s="30" t="n"/>
      <c r="N28" s="28" t="n"/>
      <c r="O28" s="28" t="n"/>
      <c r="P28" s="33" t="n"/>
      <c r="Q28" s="25">
        <f>IF(D28="","",IF(AND(J28&gt;0,L28='Parâmetros'!$B$7),J28,0))</f>
        <v/>
      </c>
      <c r="R28" s="25">
        <f>IF(D28="","",IF(AND(J28&gt;0,L28='Parâmetros'!$B$8),J28,0))</f>
        <v/>
      </c>
      <c r="S28" s="25">
        <f>IF(D28="","",IF(AND(J28&gt;0,L28='Parâmetros'!$B$9),J28,0))</f>
        <v/>
      </c>
      <c r="T28" s="25">
        <f>IF(D28="","",IF(AND(J28&gt;0,L28='Parâmetros'!$B$10),J28,0))</f>
        <v/>
      </c>
      <c r="U28" s="25">
        <f>IF(D28="","",IF(AND(J28&gt;0,L28='Parâmetros'!$B$11),J28,0))</f>
        <v/>
      </c>
      <c r="V28" s="34">
        <f>IF(D28="","",IF(B28="","Falta cliente",IF(OR(H28="",IFERROR(AND(H28&gt;=-999999999999,H28&lt;=999999999999),0)=0),"Valor do documento inválido",IF(AND(I28&lt;&gt;"",IFERROR(AND(I28&gt;=-999999999999,I28&lt;=999999999999),0)=0),"Regularizações inválidas",IF(G28="","Falta data de vencimento",IF(K28="","Data de vencimento inválida",IF(AND(F28&lt;&gt;"",G28&lt;F28),"Vencimento anterior à emissão - confirmar",IF(AND(H28&gt;=0,I28&gt;H28),"Regularizações superiores ao valor - confirmar",IF(J28&lt;0,"Saldo credor - confirmar",IF(COUNTIFS($B$6:$B$105,B28,$D$6:$D$105,D28)&gt;1,"Documento repetido - confirmar","OK"))))))))))</f>
        <v/>
      </c>
    </row>
    <row r="29" ht="30" customHeight="1">
      <c r="A29" s="27">
        <f>IF(D29="","",COUNTIF($D$6:D29,"&lt;&gt;"))</f>
        <v/>
      </c>
      <c r="B29" s="28" t="n"/>
      <c r="C29" s="29" t="n"/>
      <c r="D29" s="28" t="n"/>
      <c r="E29" s="28" t="n"/>
      <c r="F29" s="30" t="n"/>
      <c r="G29" s="30" t="n"/>
      <c r="H29" s="31" t="n"/>
      <c r="I29" s="31" t="n"/>
      <c r="J29" s="25">
        <f>IF(D29="","",IFERROR(H29-I29,""))</f>
        <v/>
      </c>
      <c r="K29" s="32">
        <f>IF(D29="","",IFERROR('Parâmetros'!$B$3-G29,""))</f>
        <v/>
      </c>
      <c r="L29" s="27">
        <f>IFERROR(IF(D29="","",IF(J29&lt;=0,"Regularizado/sem saldo",IF(G29="","Sem data de vencimento",IF('Parâmetros'!$B$13&lt;&gt;"OK","Configuração a confirmar",IF(K29="","Data de vencimento inválida",IF(K29&lt;0,'Parâmetros'!$B$7,IF(K29&lt;='Parâmetros'!$C$8,'Parâmetros'!$B$8,IF(K29&lt;='Parâmetros'!$C$9,'Parâmetros'!$B$9,IF(K29&lt;='Parâmetros'!$C$10,'Parâmetros'!$B$10,'Parâmetros'!$B$11))))))))),"Configuração a confirmar")</f>
        <v/>
      </c>
      <c r="M29" s="30" t="n"/>
      <c r="N29" s="28" t="n"/>
      <c r="O29" s="28" t="n"/>
      <c r="P29" s="33" t="n"/>
      <c r="Q29" s="25">
        <f>IF(D29="","",IF(AND(J29&gt;0,L29='Parâmetros'!$B$7),J29,0))</f>
        <v/>
      </c>
      <c r="R29" s="25">
        <f>IF(D29="","",IF(AND(J29&gt;0,L29='Parâmetros'!$B$8),J29,0))</f>
        <v/>
      </c>
      <c r="S29" s="25">
        <f>IF(D29="","",IF(AND(J29&gt;0,L29='Parâmetros'!$B$9),J29,0))</f>
        <v/>
      </c>
      <c r="T29" s="25">
        <f>IF(D29="","",IF(AND(J29&gt;0,L29='Parâmetros'!$B$10),J29,0))</f>
        <v/>
      </c>
      <c r="U29" s="25">
        <f>IF(D29="","",IF(AND(J29&gt;0,L29='Parâmetros'!$B$11),J29,0))</f>
        <v/>
      </c>
      <c r="V29" s="34">
        <f>IF(D29="","",IF(B29="","Falta cliente",IF(OR(H29="",IFERROR(AND(H29&gt;=-999999999999,H29&lt;=999999999999),0)=0),"Valor do documento inválido",IF(AND(I29&lt;&gt;"",IFERROR(AND(I29&gt;=-999999999999,I29&lt;=999999999999),0)=0),"Regularizações inválidas",IF(G29="","Falta data de vencimento",IF(K29="","Data de vencimento inválida",IF(AND(F29&lt;&gt;"",G29&lt;F29),"Vencimento anterior à emissão - confirmar",IF(AND(H29&gt;=0,I29&gt;H29),"Regularizações superiores ao valor - confirmar",IF(J29&lt;0,"Saldo credor - confirmar",IF(COUNTIFS($B$6:$B$105,B29,$D$6:$D$105,D29)&gt;1,"Documento repetido - confirmar","OK"))))))))))</f>
        <v/>
      </c>
    </row>
    <row r="30" ht="30" customHeight="1">
      <c r="A30" s="27">
        <f>IF(D30="","",COUNTIF($D$6:D30,"&lt;&gt;"))</f>
        <v/>
      </c>
      <c r="B30" s="28" t="n"/>
      <c r="C30" s="29" t="n"/>
      <c r="D30" s="28" t="n"/>
      <c r="E30" s="28" t="n"/>
      <c r="F30" s="30" t="n"/>
      <c r="G30" s="30" t="n"/>
      <c r="H30" s="31" t="n"/>
      <c r="I30" s="31" t="n"/>
      <c r="J30" s="25">
        <f>IF(D30="","",IFERROR(H30-I30,""))</f>
        <v/>
      </c>
      <c r="K30" s="32">
        <f>IF(D30="","",IFERROR('Parâmetros'!$B$3-G30,""))</f>
        <v/>
      </c>
      <c r="L30" s="27">
        <f>IFERROR(IF(D30="","",IF(J30&lt;=0,"Regularizado/sem saldo",IF(G30="","Sem data de vencimento",IF('Parâmetros'!$B$13&lt;&gt;"OK","Configuração a confirmar",IF(K30="","Data de vencimento inválida",IF(K30&lt;0,'Parâmetros'!$B$7,IF(K30&lt;='Parâmetros'!$C$8,'Parâmetros'!$B$8,IF(K30&lt;='Parâmetros'!$C$9,'Parâmetros'!$B$9,IF(K30&lt;='Parâmetros'!$C$10,'Parâmetros'!$B$10,'Parâmetros'!$B$11))))))))),"Configuração a confirmar")</f>
        <v/>
      </c>
      <c r="M30" s="30" t="n"/>
      <c r="N30" s="28" t="n"/>
      <c r="O30" s="28" t="n"/>
      <c r="P30" s="33" t="n"/>
      <c r="Q30" s="25">
        <f>IF(D30="","",IF(AND(J30&gt;0,L30='Parâmetros'!$B$7),J30,0))</f>
        <v/>
      </c>
      <c r="R30" s="25">
        <f>IF(D30="","",IF(AND(J30&gt;0,L30='Parâmetros'!$B$8),J30,0))</f>
        <v/>
      </c>
      <c r="S30" s="25">
        <f>IF(D30="","",IF(AND(J30&gt;0,L30='Parâmetros'!$B$9),J30,0))</f>
        <v/>
      </c>
      <c r="T30" s="25">
        <f>IF(D30="","",IF(AND(J30&gt;0,L30='Parâmetros'!$B$10),J30,0))</f>
        <v/>
      </c>
      <c r="U30" s="25">
        <f>IF(D30="","",IF(AND(J30&gt;0,L30='Parâmetros'!$B$11),J30,0))</f>
        <v/>
      </c>
      <c r="V30" s="34">
        <f>IF(D30="","",IF(B30="","Falta cliente",IF(OR(H30="",IFERROR(AND(H30&gt;=-999999999999,H30&lt;=999999999999),0)=0),"Valor do documento inválido",IF(AND(I30&lt;&gt;"",IFERROR(AND(I30&gt;=-999999999999,I30&lt;=999999999999),0)=0),"Regularizações inválidas",IF(G30="","Falta data de vencimento",IF(K30="","Data de vencimento inválida",IF(AND(F30&lt;&gt;"",G30&lt;F30),"Vencimento anterior à emissão - confirmar",IF(AND(H30&gt;=0,I30&gt;H30),"Regularizações superiores ao valor - confirmar",IF(J30&lt;0,"Saldo credor - confirmar",IF(COUNTIFS($B$6:$B$105,B30,$D$6:$D$105,D30)&gt;1,"Documento repetido - confirmar","OK"))))))))))</f>
        <v/>
      </c>
    </row>
    <row r="31" ht="30" customHeight="1">
      <c r="A31" s="27">
        <f>IF(D31="","",COUNTIF($D$6:D31,"&lt;&gt;"))</f>
        <v/>
      </c>
      <c r="B31" s="28" t="n"/>
      <c r="C31" s="29" t="n"/>
      <c r="D31" s="28" t="n"/>
      <c r="E31" s="28" t="n"/>
      <c r="F31" s="30" t="n"/>
      <c r="G31" s="30" t="n"/>
      <c r="H31" s="31" t="n"/>
      <c r="I31" s="31" t="n"/>
      <c r="J31" s="25">
        <f>IF(D31="","",IFERROR(H31-I31,""))</f>
        <v/>
      </c>
      <c r="K31" s="32">
        <f>IF(D31="","",IFERROR('Parâmetros'!$B$3-G31,""))</f>
        <v/>
      </c>
      <c r="L31" s="27">
        <f>IFERROR(IF(D31="","",IF(J31&lt;=0,"Regularizado/sem saldo",IF(G31="","Sem data de vencimento",IF('Parâmetros'!$B$13&lt;&gt;"OK","Configuração a confirmar",IF(K31="","Data de vencimento inválida",IF(K31&lt;0,'Parâmetros'!$B$7,IF(K31&lt;='Parâmetros'!$C$8,'Parâmetros'!$B$8,IF(K31&lt;='Parâmetros'!$C$9,'Parâmetros'!$B$9,IF(K31&lt;='Parâmetros'!$C$10,'Parâmetros'!$B$10,'Parâmetros'!$B$11))))))))),"Configuração a confirmar")</f>
        <v/>
      </c>
      <c r="M31" s="30" t="n"/>
      <c r="N31" s="28" t="n"/>
      <c r="O31" s="28" t="n"/>
      <c r="P31" s="33" t="n"/>
      <c r="Q31" s="25">
        <f>IF(D31="","",IF(AND(J31&gt;0,L31='Parâmetros'!$B$7),J31,0))</f>
        <v/>
      </c>
      <c r="R31" s="25">
        <f>IF(D31="","",IF(AND(J31&gt;0,L31='Parâmetros'!$B$8),J31,0))</f>
        <v/>
      </c>
      <c r="S31" s="25">
        <f>IF(D31="","",IF(AND(J31&gt;0,L31='Parâmetros'!$B$9),J31,0))</f>
        <v/>
      </c>
      <c r="T31" s="25">
        <f>IF(D31="","",IF(AND(J31&gt;0,L31='Parâmetros'!$B$10),J31,0))</f>
        <v/>
      </c>
      <c r="U31" s="25">
        <f>IF(D31="","",IF(AND(J31&gt;0,L31='Parâmetros'!$B$11),J31,0))</f>
        <v/>
      </c>
      <c r="V31" s="34">
        <f>IF(D31="","",IF(B31="","Falta cliente",IF(OR(H31="",IFERROR(AND(H31&gt;=-999999999999,H31&lt;=999999999999),0)=0),"Valor do documento inválido",IF(AND(I31&lt;&gt;"",IFERROR(AND(I31&gt;=-999999999999,I31&lt;=999999999999),0)=0),"Regularizações inválidas",IF(G31="","Falta data de vencimento",IF(K31="","Data de vencimento inválida",IF(AND(F31&lt;&gt;"",G31&lt;F31),"Vencimento anterior à emissão - confirmar",IF(AND(H31&gt;=0,I31&gt;H31),"Regularizações superiores ao valor - confirmar",IF(J31&lt;0,"Saldo credor - confirmar",IF(COUNTIFS($B$6:$B$105,B31,$D$6:$D$105,D31)&gt;1,"Documento repetido - confirmar","OK"))))))))))</f>
        <v/>
      </c>
    </row>
    <row r="32" ht="30" customHeight="1">
      <c r="A32" s="27">
        <f>IF(D32="","",COUNTIF($D$6:D32,"&lt;&gt;"))</f>
        <v/>
      </c>
      <c r="B32" s="28" t="n"/>
      <c r="C32" s="29" t="n"/>
      <c r="D32" s="28" t="n"/>
      <c r="E32" s="28" t="n"/>
      <c r="F32" s="30" t="n"/>
      <c r="G32" s="30" t="n"/>
      <c r="H32" s="31" t="n"/>
      <c r="I32" s="31" t="n"/>
      <c r="J32" s="25">
        <f>IF(D32="","",IFERROR(H32-I32,""))</f>
        <v/>
      </c>
      <c r="K32" s="32">
        <f>IF(D32="","",IFERROR('Parâmetros'!$B$3-G32,""))</f>
        <v/>
      </c>
      <c r="L32" s="27">
        <f>IFERROR(IF(D32="","",IF(J32&lt;=0,"Regularizado/sem saldo",IF(G32="","Sem data de vencimento",IF('Parâmetros'!$B$13&lt;&gt;"OK","Configuração a confirmar",IF(K32="","Data de vencimento inválida",IF(K32&lt;0,'Parâmetros'!$B$7,IF(K32&lt;='Parâmetros'!$C$8,'Parâmetros'!$B$8,IF(K32&lt;='Parâmetros'!$C$9,'Parâmetros'!$B$9,IF(K32&lt;='Parâmetros'!$C$10,'Parâmetros'!$B$10,'Parâmetros'!$B$11))))))))),"Configuração a confirmar")</f>
        <v/>
      </c>
      <c r="M32" s="30" t="n"/>
      <c r="N32" s="28" t="n"/>
      <c r="O32" s="28" t="n"/>
      <c r="P32" s="33" t="n"/>
      <c r="Q32" s="25">
        <f>IF(D32="","",IF(AND(J32&gt;0,L32='Parâmetros'!$B$7),J32,0))</f>
        <v/>
      </c>
      <c r="R32" s="25">
        <f>IF(D32="","",IF(AND(J32&gt;0,L32='Parâmetros'!$B$8),J32,0))</f>
        <v/>
      </c>
      <c r="S32" s="25">
        <f>IF(D32="","",IF(AND(J32&gt;0,L32='Parâmetros'!$B$9),J32,0))</f>
        <v/>
      </c>
      <c r="T32" s="25">
        <f>IF(D32="","",IF(AND(J32&gt;0,L32='Parâmetros'!$B$10),J32,0))</f>
        <v/>
      </c>
      <c r="U32" s="25">
        <f>IF(D32="","",IF(AND(J32&gt;0,L32='Parâmetros'!$B$11),J32,0))</f>
        <v/>
      </c>
      <c r="V32" s="34">
        <f>IF(D32="","",IF(B32="","Falta cliente",IF(OR(H32="",IFERROR(AND(H32&gt;=-999999999999,H32&lt;=999999999999),0)=0),"Valor do documento inválido",IF(AND(I32&lt;&gt;"",IFERROR(AND(I32&gt;=-999999999999,I32&lt;=999999999999),0)=0),"Regularizações inválidas",IF(G32="","Falta data de vencimento",IF(K32="","Data de vencimento inválida",IF(AND(F32&lt;&gt;"",G32&lt;F32),"Vencimento anterior à emissão - confirmar",IF(AND(H32&gt;=0,I32&gt;H32),"Regularizações superiores ao valor - confirmar",IF(J32&lt;0,"Saldo credor - confirmar",IF(COUNTIFS($B$6:$B$105,B32,$D$6:$D$105,D32)&gt;1,"Documento repetido - confirmar","OK"))))))))))</f>
        <v/>
      </c>
    </row>
    <row r="33" ht="30" customHeight="1">
      <c r="A33" s="27">
        <f>IF(D33="","",COUNTIF($D$6:D33,"&lt;&gt;"))</f>
        <v/>
      </c>
      <c r="B33" s="28" t="n"/>
      <c r="C33" s="29" t="n"/>
      <c r="D33" s="28" t="n"/>
      <c r="E33" s="28" t="n"/>
      <c r="F33" s="30" t="n"/>
      <c r="G33" s="30" t="n"/>
      <c r="H33" s="31" t="n"/>
      <c r="I33" s="31" t="n"/>
      <c r="J33" s="25">
        <f>IF(D33="","",IFERROR(H33-I33,""))</f>
        <v/>
      </c>
      <c r="K33" s="32">
        <f>IF(D33="","",IFERROR('Parâmetros'!$B$3-G33,""))</f>
        <v/>
      </c>
      <c r="L33" s="27">
        <f>IFERROR(IF(D33="","",IF(J33&lt;=0,"Regularizado/sem saldo",IF(G33="","Sem data de vencimento",IF('Parâmetros'!$B$13&lt;&gt;"OK","Configuração a confirmar",IF(K33="","Data de vencimento inválida",IF(K33&lt;0,'Parâmetros'!$B$7,IF(K33&lt;='Parâmetros'!$C$8,'Parâmetros'!$B$8,IF(K33&lt;='Parâmetros'!$C$9,'Parâmetros'!$B$9,IF(K33&lt;='Parâmetros'!$C$10,'Parâmetros'!$B$10,'Parâmetros'!$B$11))))))))),"Configuração a confirmar")</f>
        <v/>
      </c>
      <c r="M33" s="30" t="n"/>
      <c r="N33" s="28" t="n"/>
      <c r="O33" s="28" t="n"/>
      <c r="P33" s="33" t="n"/>
      <c r="Q33" s="25">
        <f>IF(D33="","",IF(AND(J33&gt;0,L33='Parâmetros'!$B$7),J33,0))</f>
        <v/>
      </c>
      <c r="R33" s="25">
        <f>IF(D33="","",IF(AND(J33&gt;0,L33='Parâmetros'!$B$8),J33,0))</f>
        <v/>
      </c>
      <c r="S33" s="25">
        <f>IF(D33="","",IF(AND(J33&gt;0,L33='Parâmetros'!$B$9),J33,0))</f>
        <v/>
      </c>
      <c r="T33" s="25">
        <f>IF(D33="","",IF(AND(J33&gt;0,L33='Parâmetros'!$B$10),J33,0))</f>
        <v/>
      </c>
      <c r="U33" s="25">
        <f>IF(D33="","",IF(AND(J33&gt;0,L33='Parâmetros'!$B$11),J33,0))</f>
        <v/>
      </c>
      <c r="V33" s="34">
        <f>IF(D33="","",IF(B33="","Falta cliente",IF(OR(H33="",IFERROR(AND(H33&gt;=-999999999999,H33&lt;=999999999999),0)=0),"Valor do documento inválido",IF(AND(I33&lt;&gt;"",IFERROR(AND(I33&gt;=-999999999999,I33&lt;=999999999999),0)=0),"Regularizações inválidas",IF(G33="","Falta data de vencimento",IF(K33="","Data de vencimento inválida",IF(AND(F33&lt;&gt;"",G33&lt;F33),"Vencimento anterior à emissão - confirmar",IF(AND(H33&gt;=0,I33&gt;H33),"Regularizações superiores ao valor - confirmar",IF(J33&lt;0,"Saldo credor - confirmar",IF(COUNTIFS($B$6:$B$105,B33,$D$6:$D$105,D33)&gt;1,"Documento repetido - confirmar","OK"))))))))))</f>
        <v/>
      </c>
    </row>
    <row r="34" ht="30" customHeight="1">
      <c r="A34" s="27">
        <f>IF(D34="","",COUNTIF($D$6:D34,"&lt;&gt;"))</f>
        <v/>
      </c>
      <c r="B34" s="28" t="n"/>
      <c r="C34" s="29" t="n"/>
      <c r="D34" s="28" t="n"/>
      <c r="E34" s="28" t="n"/>
      <c r="F34" s="30" t="n"/>
      <c r="G34" s="30" t="n"/>
      <c r="H34" s="31" t="n"/>
      <c r="I34" s="31" t="n"/>
      <c r="J34" s="25">
        <f>IF(D34="","",IFERROR(H34-I34,""))</f>
        <v/>
      </c>
      <c r="K34" s="32">
        <f>IF(D34="","",IFERROR('Parâmetros'!$B$3-G34,""))</f>
        <v/>
      </c>
      <c r="L34" s="27">
        <f>IFERROR(IF(D34="","",IF(J34&lt;=0,"Regularizado/sem saldo",IF(G34="","Sem data de vencimento",IF('Parâmetros'!$B$13&lt;&gt;"OK","Configuração a confirmar",IF(K34="","Data de vencimento inválida",IF(K34&lt;0,'Parâmetros'!$B$7,IF(K34&lt;='Parâmetros'!$C$8,'Parâmetros'!$B$8,IF(K34&lt;='Parâmetros'!$C$9,'Parâmetros'!$B$9,IF(K34&lt;='Parâmetros'!$C$10,'Parâmetros'!$B$10,'Parâmetros'!$B$11))))))))),"Configuração a confirmar")</f>
        <v/>
      </c>
      <c r="M34" s="30" t="n"/>
      <c r="N34" s="28" t="n"/>
      <c r="O34" s="28" t="n"/>
      <c r="P34" s="33" t="n"/>
      <c r="Q34" s="25">
        <f>IF(D34="","",IF(AND(J34&gt;0,L34='Parâmetros'!$B$7),J34,0))</f>
        <v/>
      </c>
      <c r="R34" s="25">
        <f>IF(D34="","",IF(AND(J34&gt;0,L34='Parâmetros'!$B$8),J34,0))</f>
        <v/>
      </c>
      <c r="S34" s="25">
        <f>IF(D34="","",IF(AND(J34&gt;0,L34='Parâmetros'!$B$9),J34,0))</f>
        <v/>
      </c>
      <c r="T34" s="25">
        <f>IF(D34="","",IF(AND(J34&gt;0,L34='Parâmetros'!$B$10),J34,0))</f>
        <v/>
      </c>
      <c r="U34" s="25">
        <f>IF(D34="","",IF(AND(J34&gt;0,L34='Parâmetros'!$B$11),J34,0))</f>
        <v/>
      </c>
      <c r="V34" s="34">
        <f>IF(D34="","",IF(B34="","Falta cliente",IF(OR(H34="",IFERROR(AND(H34&gt;=-999999999999,H34&lt;=999999999999),0)=0),"Valor do documento inválido",IF(AND(I34&lt;&gt;"",IFERROR(AND(I34&gt;=-999999999999,I34&lt;=999999999999),0)=0),"Regularizações inválidas",IF(G34="","Falta data de vencimento",IF(K34="","Data de vencimento inválida",IF(AND(F34&lt;&gt;"",G34&lt;F34),"Vencimento anterior à emissão - confirmar",IF(AND(H34&gt;=0,I34&gt;H34),"Regularizações superiores ao valor - confirmar",IF(J34&lt;0,"Saldo credor - confirmar",IF(COUNTIFS($B$6:$B$105,B34,$D$6:$D$105,D34)&gt;1,"Documento repetido - confirmar","OK"))))))))))</f>
        <v/>
      </c>
    </row>
    <row r="35" ht="30" customHeight="1">
      <c r="A35" s="27">
        <f>IF(D35="","",COUNTIF($D$6:D35,"&lt;&gt;"))</f>
        <v/>
      </c>
      <c r="B35" s="28" t="n"/>
      <c r="C35" s="29" t="n"/>
      <c r="D35" s="28" t="n"/>
      <c r="E35" s="28" t="n"/>
      <c r="F35" s="30" t="n"/>
      <c r="G35" s="30" t="n"/>
      <c r="H35" s="31" t="n"/>
      <c r="I35" s="31" t="n"/>
      <c r="J35" s="25">
        <f>IF(D35="","",IFERROR(H35-I35,""))</f>
        <v/>
      </c>
      <c r="K35" s="32">
        <f>IF(D35="","",IFERROR('Parâmetros'!$B$3-G35,""))</f>
        <v/>
      </c>
      <c r="L35" s="27">
        <f>IFERROR(IF(D35="","",IF(J35&lt;=0,"Regularizado/sem saldo",IF(G35="","Sem data de vencimento",IF('Parâmetros'!$B$13&lt;&gt;"OK","Configuração a confirmar",IF(K35="","Data de vencimento inválida",IF(K35&lt;0,'Parâmetros'!$B$7,IF(K35&lt;='Parâmetros'!$C$8,'Parâmetros'!$B$8,IF(K35&lt;='Parâmetros'!$C$9,'Parâmetros'!$B$9,IF(K35&lt;='Parâmetros'!$C$10,'Parâmetros'!$B$10,'Parâmetros'!$B$11))))))))),"Configuração a confirmar")</f>
        <v/>
      </c>
      <c r="M35" s="30" t="n"/>
      <c r="N35" s="28" t="n"/>
      <c r="O35" s="28" t="n"/>
      <c r="P35" s="33" t="n"/>
      <c r="Q35" s="25">
        <f>IF(D35="","",IF(AND(J35&gt;0,L35='Parâmetros'!$B$7),J35,0))</f>
        <v/>
      </c>
      <c r="R35" s="25">
        <f>IF(D35="","",IF(AND(J35&gt;0,L35='Parâmetros'!$B$8),J35,0))</f>
        <v/>
      </c>
      <c r="S35" s="25">
        <f>IF(D35="","",IF(AND(J35&gt;0,L35='Parâmetros'!$B$9),J35,0))</f>
        <v/>
      </c>
      <c r="T35" s="25">
        <f>IF(D35="","",IF(AND(J35&gt;0,L35='Parâmetros'!$B$10),J35,0))</f>
        <v/>
      </c>
      <c r="U35" s="25">
        <f>IF(D35="","",IF(AND(J35&gt;0,L35='Parâmetros'!$B$11),J35,0))</f>
        <v/>
      </c>
      <c r="V35" s="34">
        <f>IF(D35="","",IF(B35="","Falta cliente",IF(OR(H35="",IFERROR(AND(H35&gt;=-999999999999,H35&lt;=999999999999),0)=0),"Valor do documento inválido",IF(AND(I35&lt;&gt;"",IFERROR(AND(I35&gt;=-999999999999,I35&lt;=999999999999),0)=0),"Regularizações inválidas",IF(G35="","Falta data de vencimento",IF(K35="","Data de vencimento inválida",IF(AND(F35&lt;&gt;"",G35&lt;F35),"Vencimento anterior à emissão - confirmar",IF(AND(H35&gt;=0,I35&gt;H35),"Regularizações superiores ao valor - confirmar",IF(J35&lt;0,"Saldo credor - confirmar",IF(COUNTIFS($B$6:$B$105,B35,$D$6:$D$105,D35)&gt;1,"Documento repetido - confirmar","OK"))))))))))</f>
        <v/>
      </c>
    </row>
    <row r="36" ht="30" customHeight="1">
      <c r="A36" s="27">
        <f>IF(D36="","",COUNTIF($D$6:D36,"&lt;&gt;"))</f>
        <v/>
      </c>
      <c r="B36" s="28" t="n"/>
      <c r="C36" s="29" t="n"/>
      <c r="D36" s="28" t="n"/>
      <c r="E36" s="28" t="n"/>
      <c r="F36" s="30" t="n"/>
      <c r="G36" s="30" t="n"/>
      <c r="H36" s="31" t="n"/>
      <c r="I36" s="31" t="n"/>
      <c r="J36" s="25">
        <f>IF(D36="","",IFERROR(H36-I36,""))</f>
        <v/>
      </c>
      <c r="K36" s="32">
        <f>IF(D36="","",IFERROR('Parâmetros'!$B$3-G36,""))</f>
        <v/>
      </c>
      <c r="L36" s="27">
        <f>IFERROR(IF(D36="","",IF(J36&lt;=0,"Regularizado/sem saldo",IF(G36="","Sem data de vencimento",IF('Parâmetros'!$B$13&lt;&gt;"OK","Configuração a confirmar",IF(K36="","Data de vencimento inválida",IF(K36&lt;0,'Parâmetros'!$B$7,IF(K36&lt;='Parâmetros'!$C$8,'Parâmetros'!$B$8,IF(K36&lt;='Parâmetros'!$C$9,'Parâmetros'!$B$9,IF(K36&lt;='Parâmetros'!$C$10,'Parâmetros'!$B$10,'Parâmetros'!$B$11))))))))),"Configuração a confirmar")</f>
        <v/>
      </c>
      <c r="M36" s="30" t="n"/>
      <c r="N36" s="28" t="n"/>
      <c r="O36" s="28" t="n"/>
      <c r="P36" s="33" t="n"/>
      <c r="Q36" s="25">
        <f>IF(D36="","",IF(AND(J36&gt;0,L36='Parâmetros'!$B$7),J36,0))</f>
        <v/>
      </c>
      <c r="R36" s="25">
        <f>IF(D36="","",IF(AND(J36&gt;0,L36='Parâmetros'!$B$8),J36,0))</f>
        <v/>
      </c>
      <c r="S36" s="25">
        <f>IF(D36="","",IF(AND(J36&gt;0,L36='Parâmetros'!$B$9),J36,0))</f>
        <v/>
      </c>
      <c r="T36" s="25">
        <f>IF(D36="","",IF(AND(J36&gt;0,L36='Parâmetros'!$B$10),J36,0))</f>
        <v/>
      </c>
      <c r="U36" s="25">
        <f>IF(D36="","",IF(AND(J36&gt;0,L36='Parâmetros'!$B$11),J36,0))</f>
        <v/>
      </c>
      <c r="V36" s="34">
        <f>IF(D36="","",IF(B36="","Falta cliente",IF(OR(H36="",IFERROR(AND(H36&gt;=-999999999999,H36&lt;=999999999999),0)=0),"Valor do documento inválido",IF(AND(I36&lt;&gt;"",IFERROR(AND(I36&gt;=-999999999999,I36&lt;=999999999999),0)=0),"Regularizações inválidas",IF(G36="","Falta data de vencimento",IF(K36="","Data de vencimento inválida",IF(AND(F36&lt;&gt;"",G36&lt;F36),"Vencimento anterior à emissão - confirmar",IF(AND(H36&gt;=0,I36&gt;H36),"Regularizações superiores ao valor - confirmar",IF(J36&lt;0,"Saldo credor - confirmar",IF(COUNTIFS($B$6:$B$105,B36,$D$6:$D$105,D36)&gt;1,"Documento repetido - confirmar","OK"))))))))))</f>
        <v/>
      </c>
    </row>
    <row r="37" ht="30" customHeight="1">
      <c r="A37" s="27">
        <f>IF(D37="","",COUNTIF($D$6:D37,"&lt;&gt;"))</f>
        <v/>
      </c>
      <c r="B37" s="28" t="n"/>
      <c r="C37" s="29" t="n"/>
      <c r="D37" s="28" t="n"/>
      <c r="E37" s="28" t="n"/>
      <c r="F37" s="30" t="n"/>
      <c r="G37" s="30" t="n"/>
      <c r="H37" s="31" t="n"/>
      <c r="I37" s="31" t="n"/>
      <c r="J37" s="25">
        <f>IF(D37="","",IFERROR(H37-I37,""))</f>
        <v/>
      </c>
      <c r="K37" s="32">
        <f>IF(D37="","",IFERROR('Parâmetros'!$B$3-G37,""))</f>
        <v/>
      </c>
      <c r="L37" s="27">
        <f>IFERROR(IF(D37="","",IF(J37&lt;=0,"Regularizado/sem saldo",IF(G37="","Sem data de vencimento",IF('Parâmetros'!$B$13&lt;&gt;"OK","Configuração a confirmar",IF(K37="","Data de vencimento inválida",IF(K37&lt;0,'Parâmetros'!$B$7,IF(K37&lt;='Parâmetros'!$C$8,'Parâmetros'!$B$8,IF(K37&lt;='Parâmetros'!$C$9,'Parâmetros'!$B$9,IF(K37&lt;='Parâmetros'!$C$10,'Parâmetros'!$B$10,'Parâmetros'!$B$11))))))))),"Configuração a confirmar")</f>
        <v/>
      </c>
      <c r="M37" s="30" t="n"/>
      <c r="N37" s="28" t="n"/>
      <c r="O37" s="28" t="n"/>
      <c r="P37" s="33" t="n"/>
      <c r="Q37" s="25">
        <f>IF(D37="","",IF(AND(J37&gt;0,L37='Parâmetros'!$B$7),J37,0))</f>
        <v/>
      </c>
      <c r="R37" s="25">
        <f>IF(D37="","",IF(AND(J37&gt;0,L37='Parâmetros'!$B$8),J37,0))</f>
        <v/>
      </c>
      <c r="S37" s="25">
        <f>IF(D37="","",IF(AND(J37&gt;0,L37='Parâmetros'!$B$9),J37,0))</f>
        <v/>
      </c>
      <c r="T37" s="25">
        <f>IF(D37="","",IF(AND(J37&gt;0,L37='Parâmetros'!$B$10),J37,0))</f>
        <v/>
      </c>
      <c r="U37" s="25">
        <f>IF(D37="","",IF(AND(J37&gt;0,L37='Parâmetros'!$B$11),J37,0))</f>
        <v/>
      </c>
      <c r="V37" s="34">
        <f>IF(D37="","",IF(B37="","Falta cliente",IF(OR(H37="",IFERROR(AND(H37&gt;=-999999999999,H37&lt;=999999999999),0)=0),"Valor do documento inválido",IF(AND(I37&lt;&gt;"",IFERROR(AND(I37&gt;=-999999999999,I37&lt;=999999999999),0)=0),"Regularizações inválidas",IF(G37="","Falta data de vencimento",IF(K37="","Data de vencimento inválida",IF(AND(F37&lt;&gt;"",G37&lt;F37),"Vencimento anterior à emissão - confirmar",IF(AND(H37&gt;=0,I37&gt;H37),"Regularizações superiores ao valor - confirmar",IF(J37&lt;0,"Saldo credor - confirmar",IF(COUNTIFS($B$6:$B$105,B37,$D$6:$D$105,D37)&gt;1,"Documento repetido - confirmar","OK"))))))))))</f>
        <v/>
      </c>
    </row>
    <row r="38" ht="30" customHeight="1">
      <c r="A38" s="27">
        <f>IF(D38="","",COUNTIF($D$6:D38,"&lt;&gt;"))</f>
        <v/>
      </c>
      <c r="B38" s="28" t="n"/>
      <c r="C38" s="29" t="n"/>
      <c r="D38" s="28" t="n"/>
      <c r="E38" s="28" t="n"/>
      <c r="F38" s="30" t="n"/>
      <c r="G38" s="30" t="n"/>
      <c r="H38" s="31" t="n"/>
      <c r="I38" s="31" t="n"/>
      <c r="J38" s="25">
        <f>IF(D38="","",IFERROR(H38-I38,""))</f>
        <v/>
      </c>
      <c r="K38" s="32">
        <f>IF(D38="","",IFERROR('Parâmetros'!$B$3-G38,""))</f>
        <v/>
      </c>
      <c r="L38" s="27">
        <f>IFERROR(IF(D38="","",IF(J38&lt;=0,"Regularizado/sem saldo",IF(G38="","Sem data de vencimento",IF('Parâmetros'!$B$13&lt;&gt;"OK","Configuração a confirmar",IF(K38="","Data de vencimento inválida",IF(K38&lt;0,'Parâmetros'!$B$7,IF(K38&lt;='Parâmetros'!$C$8,'Parâmetros'!$B$8,IF(K38&lt;='Parâmetros'!$C$9,'Parâmetros'!$B$9,IF(K38&lt;='Parâmetros'!$C$10,'Parâmetros'!$B$10,'Parâmetros'!$B$11))))))))),"Configuração a confirmar")</f>
        <v/>
      </c>
      <c r="M38" s="30" t="n"/>
      <c r="N38" s="28" t="n"/>
      <c r="O38" s="28" t="n"/>
      <c r="P38" s="33" t="n"/>
      <c r="Q38" s="25">
        <f>IF(D38="","",IF(AND(J38&gt;0,L38='Parâmetros'!$B$7),J38,0))</f>
        <v/>
      </c>
      <c r="R38" s="25">
        <f>IF(D38="","",IF(AND(J38&gt;0,L38='Parâmetros'!$B$8),J38,0))</f>
        <v/>
      </c>
      <c r="S38" s="25">
        <f>IF(D38="","",IF(AND(J38&gt;0,L38='Parâmetros'!$B$9),J38,0))</f>
        <v/>
      </c>
      <c r="T38" s="25">
        <f>IF(D38="","",IF(AND(J38&gt;0,L38='Parâmetros'!$B$10),J38,0))</f>
        <v/>
      </c>
      <c r="U38" s="25">
        <f>IF(D38="","",IF(AND(J38&gt;0,L38='Parâmetros'!$B$11),J38,0))</f>
        <v/>
      </c>
      <c r="V38" s="34">
        <f>IF(D38="","",IF(B38="","Falta cliente",IF(OR(H38="",IFERROR(AND(H38&gt;=-999999999999,H38&lt;=999999999999),0)=0),"Valor do documento inválido",IF(AND(I38&lt;&gt;"",IFERROR(AND(I38&gt;=-999999999999,I38&lt;=999999999999),0)=0),"Regularizações inválidas",IF(G38="","Falta data de vencimento",IF(K38="","Data de vencimento inválida",IF(AND(F38&lt;&gt;"",G38&lt;F38),"Vencimento anterior à emissão - confirmar",IF(AND(H38&gt;=0,I38&gt;H38),"Regularizações superiores ao valor - confirmar",IF(J38&lt;0,"Saldo credor - confirmar",IF(COUNTIFS($B$6:$B$105,B38,$D$6:$D$105,D38)&gt;1,"Documento repetido - confirmar","OK"))))))))))</f>
        <v/>
      </c>
    </row>
    <row r="39" ht="30" customHeight="1">
      <c r="A39" s="27">
        <f>IF(D39="","",COUNTIF($D$6:D39,"&lt;&gt;"))</f>
        <v/>
      </c>
      <c r="B39" s="28" t="n"/>
      <c r="C39" s="29" t="n"/>
      <c r="D39" s="28" t="n"/>
      <c r="E39" s="28" t="n"/>
      <c r="F39" s="30" t="n"/>
      <c r="G39" s="30" t="n"/>
      <c r="H39" s="31" t="n"/>
      <c r="I39" s="31" t="n"/>
      <c r="J39" s="25">
        <f>IF(D39="","",IFERROR(H39-I39,""))</f>
        <v/>
      </c>
      <c r="K39" s="32">
        <f>IF(D39="","",IFERROR('Parâmetros'!$B$3-G39,""))</f>
        <v/>
      </c>
      <c r="L39" s="27">
        <f>IFERROR(IF(D39="","",IF(J39&lt;=0,"Regularizado/sem saldo",IF(G39="","Sem data de vencimento",IF('Parâmetros'!$B$13&lt;&gt;"OK","Configuração a confirmar",IF(K39="","Data de vencimento inválida",IF(K39&lt;0,'Parâmetros'!$B$7,IF(K39&lt;='Parâmetros'!$C$8,'Parâmetros'!$B$8,IF(K39&lt;='Parâmetros'!$C$9,'Parâmetros'!$B$9,IF(K39&lt;='Parâmetros'!$C$10,'Parâmetros'!$B$10,'Parâmetros'!$B$11))))))))),"Configuração a confirmar")</f>
        <v/>
      </c>
      <c r="M39" s="30" t="n"/>
      <c r="N39" s="28" t="n"/>
      <c r="O39" s="28" t="n"/>
      <c r="P39" s="33" t="n"/>
      <c r="Q39" s="25">
        <f>IF(D39="","",IF(AND(J39&gt;0,L39='Parâmetros'!$B$7),J39,0))</f>
        <v/>
      </c>
      <c r="R39" s="25">
        <f>IF(D39="","",IF(AND(J39&gt;0,L39='Parâmetros'!$B$8),J39,0))</f>
        <v/>
      </c>
      <c r="S39" s="25">
        <f>IF(D39="","",IF(AND(J39&gt;0,L39='Parâmetros'!$B$9),J39,0))</f>
        <v/>
      </c>
      <c r="T39" s="25">
        <f>IF(D39="","",IF(AND(J39&gt;0,L39='Parâmetros'!$B$10),J39,0))</f>
        <v/>
      </c>
      <c r="U39" s="25">
        <f>IF(D39="","",IF(AND(J39&gt;0,L39='Parâmetros'!$B$11),J39,0))</f>
        <v/>
      </c>
      <c r="V39" s="34">
        <f>IF(D39="","",IF(B39="","Falta cliente",IF(OR(H39="",IFERROR(AND(H39&gt;=-999999999999,H39&lt;=999999999999),0)=0),"Valor do documento inválido",IF(AND(I39&lt;&gt;"",IFERROR(AND(I39&gt;=-999999999999,I39&lt;=999999999999),0)=0),"Regularizações inválidas",IF(G39="","Falta data de vencimento",IF(K39="","Data de vencimento inválida",IF(AND(F39&lt;&gt;"",G39&lt;F39),"Vencimento anterior à emissão - confirmar",IF(AND(H39&gt;=0,I39&gt;H39),"Regularizações superiores ao valor - confirmar",IF(J39&lt;0,"Saldo credor - confirmar",IF(COUNTIFS($B$6:$B$105,B39,$D$6:$D$105,D39)&gt;1,"Documento repetido - confirmar","OK"))))))))))</f>
        <v/>
      </c>
    </row>
    <row r="40" ht="30" customHeight="1">
      <c r="A40" s="27">
        <f>IF(D40="","",COUNTIF($D$6:D40,"&lt;&gt;"))</f>
        <v/>
      </c>
      <c r="B40" s="28" t="n"/>
      <c r="C40" s="29" t="n"/>
      <c r="D40" s="28" t="n"/>
      <c r="E40" s="28" t="n"/>
      <c r="F40" s="30" t="n"/>
      <c r="G40" s="30" t="n"/>
      <c r="H40" s="31" t="n"/>
      <c r="I40" s="31" t="n"/>
      <c r="J40" s="25">
        <f>IF(D40="","",IFERROR(H40-I40,""))</f>
        <v/>
      </c>
      <c r="K40" s="32">
        <f>IF(D40="","",IFERROR('Parâmetros'!$B$3-G40,""))</f>
        <v/>
      </c>
      <c r="L40" s="27">
        <f>IFERROR(IF(D40="","",IF(J40&lt;=0,"Regularizado/sem saldo",IF(G40="","Sem data de vencimento",IF('Parâmetros'!$B$13&lt;&gt;"OK","Configuração a confirmar",IF(K40="","Data de vencimento inválida",IF(K40&lt;0,'Parâmetros'!$B$7,IF(K40&lt;='Parâmetros'!$C$8,'Parâmetros'!$B$8,IF(K40&lt;='Parâmetros'!$C$9,'Parâmetros'!$B$9,IF(K40&lt;='Parâmetros'!$C$10,'Parâmetros'!$B$10,'Parâmetros'!$B$11))))))))),"Configuração a confirmar")</f>
        <v/>
      </c>
      <c r="M40" s="30" t="n"/>
      <c r="N40" s="28" t="n"/>
      <c r="O40" s="28" t="n"/>
      <c r="P40" s="33" t="n"/>
      <c r="Q40" s="25">
        <f>IF(D40="","",IF(AND(J40&gt;0,L40='Parâmetros'!$B$7),J40,0))</f>
        <v/>
      </c>
      <c r="R40" s="25">
        <f>IF(D40="","",IF(AND(J40&gt;0,L40='Parâmetros'!$B$8),J40,0))</f>
        <v/>
      </c>
      <c r="S40" s="25">
        <f>IF(D40="","",IF(AND(J40&gt;0,L40='Parâmetros'!$B$9),J40,0))</f>
        <v/>
      </c>
      <c r="T40" s="25">
        <f>IF(D40="","",IF(AND(J40&gt;0,L40='Parâmetros'!$B$10),J40,0))</f>
        <v/>
      </c>
      <c r="U40" s="25">
        <f>IF(D40="","",IF(AND(J40&gt;0,L40='Parâmetros'!$B$11),J40,0))</f>
        <v/>
      </c>
      <c r="V40" s="34">
        <f>IF(D40="","",IF(B40="","Falta cliente",IF(OR(H40="",IFERROR(AND(H40&gt;=-999999999999,H40&lt;=999999999999),0)=0),"Valor do documento inválido",IF(AND(I40&lt;&gt;"",IFERROR(AND(I40&gt;=-999999999999,I40&lt;=999999999999),0)=0),"Regularizações inválidas",IF(G40="","Falta data de vencimento",IF(K40="","Data de vencimento inválida",IF(AND(F40&lt;&gt;"",G40&lt;F40),"Vencimento anterior à emissão - confirmar",IF(AND(H40&gt;=0,I40&gt;H40),"Regularizações superiores ao valor - confirmar",IF(J40&lt;0,"Saldo credor - confirmar",IF(COUNTIFS($B$6:$B$105,B40,$D$6:$D$105,D40)&gt;1,"Documento repetido - confirmar","OK"))))))))))</f>
        <v/>
      </c>
    </row>
    <row r="41" ht="30" customHeight="1">
      <c r="A41" s="27">
        <f>IF(D41="","",COUNTIF($D$6:D41,"&lt;&gt;"))</f>
        <v/>
      </c>
      <c r="B41" s="28" t="n"/>
      <c r="C41" s="29" t="n"/>
      <c r="D41" s="28" t="n"/>
      <c r="E41" s="28" t="n"/>
      <c r="F41" s="30" t="n"/>
      <c r="G41" s="30" t="n"/>
      <c r="H41" s="31" t="n"/>
      <c r="I41" s="31" t="n"/>
      <c r="J41" s="25">
        <f>IF(D41="","",IFERROR(H41-I41,""))</f>
        <v/>
      </c>
      <c r="K41" s="32">
        <f>IF(D41="","",IFERROR('Parâmetros'!$B$3-G41,""))</f>
        <v/>
      </c>
      <c r="L41" s="27">
        <f>IFERROR(IF(D41="","",IF(J41&lt;=0,"Regularizado/sem saldo",IF(G41="","Sem data de vencimento",IF('Parâmetros'!$B$13&lt;&gt;"OK","Configuração a confirmar",IF(K41="","Data de vencimento inválida",IF(K41&lt;0,'Parâmetros'!$B$7,IF(K41&lt;='Parâmetros'!$C$8,'Parâmetros'!$B$8,IF(K41&lt;='Parâmetros'!$C$9,'Parâmetros'!$B$9,IF(K41&lt;='Parâmetros'!$C$10,'Parâmetros'!$B$10,'Parâmetros'!$B$11))))))))),"Configuração a confirmar")</f>
        <v/>
      </c>
      <c r="M41" s="30" t="n"/>
      <c r="N41" s="28" t="n"/>
      <c r="O41" s="28" t="n"/>
      <c r="P41" s="33" t="n"/>
      <c r="Q41" s="25">
        <f>IF(D41="","",IF(AND(J41&gt;0,L41='Parâmetros'!$B$7),J41,0))</f>
        <v/>
      </c>
      <c r="R41" s="25">
        <f>IF(D41="","",IF(AND(J41&gt;0,L41='Parâmetros'!$B$8),J41,0))</f>
        <v/>
      </c>
      <c r="S41" s="25">
        <f>IF(D41="","",IF(AND(J41&gt;0,L41='Parâmetros'!$B$9),J41,0))</f>
        <v/>
      </c>
      <c r="T41" s="25">
        <f>IF(D41="","",IF(AND(J41&gt;0,L41='Parâmetros'!$B$10),J41,0))</f>
        <v/>
      </c>
      <c r="U41" s="25">
        <f>IF(D41="","",IF(AND(J41&gt;0,L41='Parâmetros'!$B$11),J41,0))</f>
        <v/>
      </c>
      <c r="V41" s="34">
        <f>IF(D41="","",IF(B41="","Falta cliente",IF(OR(H41="",IFERROR(AND(H41&gt;=-999999999999,H41&lt;=999999999999),0)=0),"Valor do documento inválido",IF(AND(I41&lt;&gt;"",IFERROR(AND(I41&gt;=-999999999999,I41&lt;=999999999999),0)=0),"Regularizações inválidas",IF(G41="","Falta data de vencimento",IF(K41="","Data de vencimento inválida",IF(AND(F41&lt;&gt;"",G41&lt;F41),"Vencimento anterior à emissão - confirmar",IF(AND(H41&gt;=0,I41&gt;H41),"Regularizações superiores ao valor - confirmar",IF(J41&lt;0,"Saldo credor - confirmar",IF(COUNTIFS($B$6:$B$105,B41,$D$6:$D$105,D41)&gt;1,"Documento repetido - confirmar","OK"))))))))))</f>
        <v/>
      </c>
    </row>
    <row r="42" ht="30" customHeight="1">
      <c r="A42" s="27">
        <f>IF(D42="","",COUNTIF($D$6:D42,"&lt;&gt;"))</f>
        <v/>
      </c>
      <c r="B42" s="28" t="n"/>
      <c r="C42" s="29" t="n"/>
      <c r="D42" s="28" t="n"/>
      <c r="E42" s="28" t="n"/>
      <c r="F42" s="30" t="n"/>
      <c r="G42" s="30" t="n"/>
      <c r="H42" s="31" t="n"/>
      <c r="I42" s="31" t="n"/>
      <c r="J42" s="25">
        <f>IF(D42="","",IFERROR(H42-I42,""))</f>
        <v/>
      </c>
      <c r="K42" s="32">
        <f>IF(D42="","",IFERROR('Parâmetros'!$B$3-G42,""))</f>
        <v/>
      </c>
      <c r="L42" s="27">
        <f>IFERROR(IF(D42="","",IF(J42&lt;=0,"Regularizado/sem saldo",IF(G42="","Sem data de vencimento",IF('Parâmetros'!$B$13&lt;&gt;"OK","Configuração a confirmar",IF(K42="","Data de vencimento inválida",IF(K42&lt;0,'Parâmetros'!$B$7,IF(K42&lt;='Parâmetros'!$C$8,'Parâmetros'!$B$8,IF(K42&lt;='Parâmetros'!$C$9,'Parâmetros'!$B$9,IF(K42&lt;='Parâmetros'!$C$10,'Parâmetros'!$B$10,'Parâmetros'!$B$11))))))))),"Configuração a confirmar")</f>
        <v/>
      </c>
      <c r="M42" s="30" t="n"/>
      <c r="N42" s="28" t="n"/>
      <c r="O42" s="28" t="n"/>
      <c r="P42" s="33" t="n"/>
      <c r="Q42" s="25">
        <f>IF(D42="","",IF(AND(J42&gt;0,L42='Parâmetros'!$B$7),J42,0))</f>
        <v/>
      </c>
      <c r="R42" s="25">
        <f>IF(D42="","",IF(AND(J42&gt;0,L42='Parâmetros'!$B$8),J42,0))</f>
        <v/>
      </c>
      <c r="S42" s="25">
        <f>IF(D42="","",IF(AND(J42&gt;0,L42='Parâmetros'!$B$9),J42,0))</f>
        <v/>
      </c>
      <c r="T42" s="25">
        <f>IF(D42="","",IF(AND(J42&gt;0,L42='Parâmetros'!$B$10),J42,0))</f>
        <v/>
      </c>
      <c r="U42" s="25">
        <f>IF(D42="","",IF(AND(J42&gt;0,L42='Parâmetros'!$B$11),J42,0))</f>
        <v/>
      </c>
      <c r="V42" s="34">
        <f>IF(D42="","",IF(B42="","Falta cliente",IF(OR(H42="",IFERROR(AND(H42&gt;=-999999999999,H42&lt;=999999999999),0)=0),"Valor do documento inválido",IF(AND(I42&lt;&gt;"",IFERROR(AND(I42&gt;=-999999999999,I42&lt;=999999999999),0)=0),"Regularizações inválidas",IF(G42="","Falta data de vencimento",IF(K42="","Data de vencimento inválida",IF(AND(F42&lt;&gt;"",G42&lt;F42),"Vencimento anterior à emissão - confirmar",IF(AND(H42&gt;=0,I42&gt;H42),"Regularizações superiores ao valor - confirmar",IF(J42&lt;0,"Saldo credor - confirmar",IF(COUNTIFS($B$6:$B$105,B42,$D$6:$D$105,D42)&gt;1,"Documento repetido - confirmar","OK"))))))))))</f>
        <v/>
      </c>
    </row>
    <row r="43" ht="30" customHeight="1">
      <c r="A43" s="27">
        <f>IF(D43="","",COUNTIF($D$6:D43,"&lt;&gt;"))</f>
        <v/>
      </c>
      <c r="B43" s="28" t="n"/>
      <c r="C43" s="29" t="n"/>
      <c r="D43" s="28" t="n"/>
      <c r="E43" s="28" t="n"/>
      <c r="F43" s="30" t="n"/>
      <c r="G43" s="30" t="n"/>
      <c r="H43" s="31" t="n"/>
      <c r="I43" s="31" t="n"/>
      <c r="J43" s="25">
        <f>IF(D43="","",IFERROR(H43-I43,""))</f>
        <v/>
      </c>
      <c r="K43" s="32">
        <f>IF(D43="","",IFERROR('Parâmetros'!$B$3-G43,""))</f>
        <v/>
      </c>
      <c r="L43" s="27">
        <f>IFERROR(IF(D43="","",IF(J43&lt;=0,"Regularizado/sem saldo",IF(G43="","Sem data de vencimento",IF('Parâmetros'!$B$13&lt;&gt;"OK","Configuração a confirmar",IF(K43="","Data de vencimento inválida",IF(K43&lt;0,'Parâmetros'!$B$7,IF(K43&lt;='Parâmetros'!$C$8,'Parâmetros'!$B$8,IF(K43&lt;='Parâmetros'!$C$9,'Parâmetros'!$B$9,IF(K43&lt;='Parâmetros'!$C$10,'Parâmetros'!$B$10,'Parâmetros'!$B$11))))))))),"Configuração a confirmar")</f>
        <v/>
      </c>
      <c r="M43" s="30" t="n"/>
      <c r="N43" s="28" t="n"/>
      <c r="O43" s="28" t="n"/>
      <c r="P43" s="33" t="n"/>
      <c r="Q43" s="25">
        <f>IF(D43="","",IF(AND(J43&gt;0,L43='Parâmetros'!$B$7),J43,0))</f>
        <v/>
      </c>
      <c r="R43" s="25">
        <f>IF(D43="","",IF(AND(J43&gt;0,L43='Parâmetros'!$B$8),J43,0))</f>
        <v/>
      </c>
      <c r="S43" s="25">
        <f>IF(D43="","",IF(AND(J43&gt;0,L43='Parâmetros'!$B$9),J43,0))</f>
        <v/>
      </c>
      <c r="T43" s="25">
        <f>IF(D43="","",IF(AND(J43&gt;0,L43='Parâmetros'!$B$10),J43,0))</f>
        <v/>
      </c>
      <c r="U43" s="25">
        <f>IF(D43="","",IF(AND(J43&gt;0,L43='Parâmetros'!$B$11),J43,0))</f>
        <v/>
      </c>
      <c r="V43" s="34">
        <f>IF(D43="","",IF(B43="","Falta cliente",IF(OR(H43="",IFERROR(AND(H43&gt;=-999999999999,H43&lt;=999999999999),0)=0),"Valor do documento inválido",IF(AND(I43&lt;&gt;"",IFERROR(AND(I43&gt;=-999999999999,I43&lt;=999999999999),0)=0),"Regularizações inválidas",IF(G43="","Falta data de vencimento",IF(K43="","Data de vencimento inválida",IF(AND(F43&lt;&gt;"",G43&lt;F43),"Vencimento anterior à emissão - confirmar",IF(AND(H43&gt;=0,I43&gt;H43),"Regularizações superiores ao valor - confirmar",IF(J43&lt;0,"Saldo credor - confirmar",IF(COUNTIFS($B$6:$B$105,B43,$D$6:$D$105,D43)&gt;1,"Documento repetido - confirmar","OK"))))))))))</f>
        <v/>
      </c>
    </row>
    <row r="44" ht="30" customHeight="1">
      <c r="A44" s="27">
        <f>IF(D44="","",COUNTIF($D$6:D44,"&lt;&gt;"))</f>
        <v/>
      </c>
      <c r="B44" s="28" t="n"/>
      <c r="C44" s="29" t="n"/>
      <c r="D44" s="28" t="n"/>
      <c r="E44" s="28" t="n"/>
      <c r="F44" s="30" t="n"/>
      <c r="G44" s="30" t="n"/>
      <c r="H44" s="31" t="n"/>
      <c r="I44" s="31" t="n"/>
      <c r="J44" s="25">
        <f>IF(D44="","",IFERROR(H44-I44,""))</f>
        <v/>
      </c>
      <c r="K44" s="32">
        <f>IF(D44="","",IFERROR('Parâmetros'!$B$3-G44,""))</f>
        <v/>
      </c>
      <c r="L44" s="27">
        <f>IFERROR(IF(D44="","",IF(J44&lt;=0,"Regularizado/sem saldo",IF(G44="","Sem data de vencimento",IF('Parâmetros'!$B$13&lt;&gt;"OK","Configuração a confirmar",IF(K44="","Data de vencimento inválida",IF(K44&lt;0,'Parâmetros'!$B$7,IF(K44&lt;='Parâmetros'!$C$8,'Parâmetros'!$B$8,IF(K44&lt;='Parâmetros'!$C$9,'Parâmetros'!$B$9,IF(K44&lt;='Parâmetros'!$C$10,'Parâmetros'!$B$10,'Parâmetros'!$B$11))))))))),"Configuração a confirmar")</f>
        <v/>
      </c>
      <c r="M44" s="30" t="n"/>
      <c r="N44" s="28" t="n"/>
      <c r="O44" s="28" t="n"/>
      <c r="P44" s="33" t="n"/>
      <c r="Q44" s="25">
        <f>IF(D44="","",IF(AND(J44&gt;0,L44='Parâmetros'!$B$7),J44,0))</f>
        <v/>
      </c>
      <c r="R44" s="25">
        <f>IF(D44="","",IF(AND(J44&gt;0,L44='Parâmetros'!$B$8),J44,0))</f>
        <v/>
      </c>
      <c r="S44" s="25">
        <f>IF(D44="","",IF(AND(J44&gt;0,L44='Parâmetros'!$B$9),J44,0))</f>
        <v/>
      </c>
      <c r="T44" s="25">
        <f>IF(D44="","",IF(AND(J44&gt;0,L44='Parâmetros'!$B$10),J44,0))</f>
        <v/>
      </c>
      <c r="U44" s="25">
        <f>IF(D44="","",IF(AND(J44&gt;0,L44='Parâmetros'!$B$11),J44,0))</f>
        <v/>
      </c>
      <c r="V44" s="34">
        <f>IF(D44="","",IF(B44="","Falta cliente",IF(OR(H44="",IFERROR(AND(H44&gt;=-999999999999,H44&lt;=999999999999),0)=0),"Valor do documento inválido",IF(AND(I44&lt;&gt;"",IFERROR(AND(I44&gt;=-999999999999,I44&lt;=999999999999),0)=0),"Regularizações inválidas",IF(G44="","Falta data de vencimento",IF(K44="","Data de vencimento inválida",IF(AND(F44&lt;&gt;"",G44&lt;F44),"Vencimento anterior à emissão - confirmar",IF(AND(H44&gt;=0,I44&gt;H44),"Regularizações superiores ao valor - confirmar",IF(J44&lt;0,"Saldo credor - confirmar",IF(COUNTIFS($B$6:$B$105,B44,$D$6:$D$105,D44)&gt;1,"Documento repetido - confirmar","OK"))))))))))</f>
        <v/>
      </c>
    </row>
    <row r="45" ht="30" customHeight="1">
      <c r="A45" s="27">
        <f>IF(D45="","",COUNTIF($D$6:D45,"&lt;&gt;"))</f>
        <v/>
      </c>
      <c r="B45" s="28" t="n"/>
      <c r="C45" s="29" t="n"/>
      <c r="D45" s="28" t="n"/>
      <c r="E45" s="28" t="n"/>
      <c r="F45" s="30" t="n"/>
      <c r="G45" s="30" t="n"/>
      <c r="H45" s="31" t="n"/>
      <c r="I45" s="31" t="n"/>
      <c r="J45" s="25">
        <f>IF(D45="","",IFERROR(H45-I45,""))</f>
        <v/>
      </c>
      <c r="K45" s="32">
        <f>IF(D45="","",IFERROR('Parâmetros'!$B$3-G45,""))</f>
        <v/>
      </c>
      <c r="L45" s="27">
        <f>IFERROR(IF(D45="","",IF(J45&lt;=0,"Regularizado/sem saldo",IF(G45="","Sem data de vencimento",IF('Parâmetros'!$B$13&lt;&gt;"OK","Configuração a confirmar",IF(K45="","Data de vencimento inválida",IF(K45&lt;0,'Parâmetros'!$B$7,IF(K45&lt;='Parâmetros'!$C$8,'Parâmetros'!$B$8,IF(K45&lt;='Parâmetros'!$C$9,'Parâmetros'!$B$9,IF(K45&lt;='Parâmetros'!$C$10,'Parâmetros'!$B$10,'Parâmetros'!$B$11))))))))),"Configuração a confirmar")</f>
        <v/>
      </c>
      <c r="M45" s="30" t="n"/>
      <c r="N45" s="28" t="n"/>
      <c r="O45" s="28" t="n"/>
      <c r="P45" s="33" t="n"/>
      <c r="Q45" s="25">
        <f>IF(D45="","",IF(AND(J45&gt;0,L45='Parâmetros'!$B$7),J45,0))</f>
        <v/>
      </c>
      <c r="R45" s="25">
        <f>IF(D45="","",IF(AND(J45&gt;0,L45='Parâmetros'!$B$8),J45,0))</f>
        <v/>
      </c>
      <c r="S45" s="25">
        <f>IF(D45="","",IF(AND(J45&gt;0,L45='Parâmetros'!$B$9),J45,0))</f>
        <v/>
      </c>
      <c r="T45" s="25">
        <f>IF(D45="","",IF(AND(J45&gt;0,L45='Parâmetros'!$B$10),J45,0))</f>
        <v/>
      </c>
      <c r="U45" s="25">
        <f>IF(D45="","",IF(AND(J45&gt;0,L45='Parâmetros'!$B$11),J45,0))</f>
        <v/>
      </c>
      <c r="V45" s="34">
        <f>IF(D45="","",IF(B45="","Falta cliente",IF(OR(H45="",IFERROR(AND(H45&gt;=-999999999999,H45&lt;=999999999999),0)=0),"Valor do documento inválido",IF(AND(I45&lt;&gt;"",IFERROR(AND(I45&gt;=-999999999999,I45&lt;=999999999999),0)=0),"Regularizações inválidas",IF(G45="","Falta data de vencimento",IF(K45="","Data de vencimento inválida",IF(AND(F45&lt;&gt;"",G45&lt;F45),"Vencimento anterior à emissão - confirmar",IF(AND(H45&gt;=0,I45&gt;H45),"Regularizações superiores ao valor - confirmar",IF(J45&lt;0,"Saldo credor - confirmar",IF(COUNTIFS($B$6:$B$105,B45,$D$6:$D$105,D45)&gt;1,"Documento repetido - confirmar","OK"))))))))))</f>
        <v/>
      </c>
    </row>
    <row r="46" ht="30" customHeight="1">
      <c r="A46" s="27">
        <f>IF(D46="","",COUNTIF($D$6:D46,"&lt;&gt;"))</f>
        <v/>
      </c>
      <c r="B46" s="28" t="n"/>
      <c r="C46" s="29" t="n"/>
      <c r="D46" s="28" t="n"/>
      <c r="E46" s="28" t="n"/>
      <c r="F46" s="30" t="n"/>
      <c r="G46" s="30" t="n"/>
      <c r="H46" s="31" t="n"/>
      <c r="I46" s="31" t="n"/>
      <c r="J46" s="25">
        <f>IF(D46="","",IFERROR(H46-I46,""))</f>
        <v/>
      </c>
      <c r="K46" s="32">
        <f>IF(D46="","",IFERROR('Parâmetros'!$B$3-G46,""))</f>
        <v/>
      </c>
      <c r="L46" s="27">
        <f>IFERROR(IF(D46="","",IF(J46&lt;=0,"Regularizado/sem saldo",IF(G46="","Sem data de vencimento",IF('Parâmetros'!$B$13&lt;&gt;"OK","Configuração a confirmar",IF(K46="","Data de vencimento inválida",IF(K46&lt;0,'Parâmetros'!$B$7,IF(K46&lt;='Parâmetros'!$C$8,'Parâmetros'!$B$8,IF(K46&lt;='Parâmetros'!$C$9,'Parâmetros'!$B$9,IF(K46&lt;='Parâmetros'!$C$10,'Parâmetros'!$B$10,'Parâmetros'!$B$11))))))))),"Configuração a confirmar")</f>
        <v/>
      </c>
      <c r="M46" s="30" t="n"/>
      <c r="N46" s="28" t="n"/>
      <c r="O46" s="28" t="n"/>
      <c r="P46" s="33" t="n"/>
      <c r="Q46" s="25">
        <f>IF(D46="","",IF(AND(J46&gt;0,L46='Parâmetros'!$B$7),J46,0))</f>
        <v/>
      </c>
      <c r="R46" s="25">
        <f>IF(D46="","",IF(AND(J46&gt;0,L46='Parâmetros'!$B$8),J46,0))</f>
        <v/>
      </c>
      <c r="S46" s="25">
        <f>IF(D46="","",IF(AND(J46&gt;0,L46='Parâmetros'!$B$9),J46,0))</f>
        <v/>
      </c>
      <c r="T46" s="25">
        <f>IF(D46="","",IF(AND(J46&gt;0,L46='Parâmetros'!$B$10),J46,0))</f>
        <v/>
      </c>
      <c r="U46" s="25">
        <f>IF(D46="","",IF(AND(J46&gt;0,L46='Parâmetros'!$B$11),J46,0))</f>
        <v/>
      </c>
      <c r="V46" s="34">
        <f>IF(D46="","",IF(B46="","Falta cliente",IF(OR(H46="",IFERROR(AND(H46&gt;=-999999999999,H46&lt;=999999999999),0)=0),"Valor do documento inválido",IF(AND(I46&lt;&gt;"",IFERROR(AND(I46&gt;=-999999999999,I46&lt;=999999999999),0)=0),"Regularizações inválidas",IF(G46="","Falta data de vencimento",IF(K46="","Data de vencimento inválida",IF(AND(F46&lt;&gt;"",G46&lt;F46),"Vencimento anterior à emissão - confirmar",IF(AND(H46&gt;=0,I46&gt;H46),"Regularizações superiores ao valor - confirmar",IF(J46&lt;0,"Saldo credor - confirmar",IF(COUNTIFS($B$6:$B$105,B46,$D$6:$D$105,D46)&gt;1,"Documento repetido - confirmar","OK"))))))))))</f>
        <v/>
      </c>
    </row>
    <row r="47" ht="30" customHeight="1">
      <c r="A47" s="27">
        <f>IF(D47="","",COUNTIF($D$6:D47,"&lt;&gt;"))</f>
        <v/>
      </c>
      <c r="B47" s="28" t="n"/>
      <c r="C47" s="29" t="n"/>
      <c r="D47" s="28" t="n"/>
      <c r="E47" s="28" t="n"/>
      <c r="F47" s="30" t="n"/>
      <c r="G47" s="30" t="n"/>
      <c r="H47" s="31" t="n"/>
      <c r="I47" s="31" t="n"/>
      <c r="J47" s="25">
        <f>IF(D47="","",IFERROR(H47-I47,""))</f>
        <v/>
      </c>
      <c r="K47" s="32">
        <f>IF(D47="","",IFERROR('Parâmetros'!$B$3-G47,""))</f>
        <v/>
      </c>
      <c r="L47" s="27">
        <f>IFERROR(IF(D47="","",IF(J47&lt;=0,"Regularizado/sem saldo",IF(G47="","Sem data de vencimento",IF('Parâmetros'!$B$13&lt;&gt;"OK","Configuração a confirmar",IF(K47="","Data de vencimento inválida",IF(K47&lt;0,'Parâmetros'!$B$7,IF(K47&lt;='Parâmetros'!$C$8,'Parâmetros'!$B$8,IF(K47&lt;='Parâmetros'!$C$9,'Parâmetros'!$B$9,IF(K47&lt;='Parâmetros'!$C$10,'Parâmetros'!$B$10,'Parâmetros'!$B$11))))))))),"Configuração a confirmar")</f>
        <v/>
      </c>
      <c r="M47" s="30" t="n"/>
      <c r="N47" s="28" t="n"/>
      <c r="O47" s="28" t="n"/>
      <c r="P47" s="33" t="n"/>
      <c r="Q47" s="25">
        <f>IF(D47="","",IF(AND(J47&gt;0,L47='Parâmetros'!$B$7),J47,0))</f>
        <v/>
      </c>
      <c r="R47" s="25">
        <f>IF(D47="","",IF(AND(J47&gt;0,L47='Parâmetros'!$B$8),J47,0))</f>
        <v/>
      </c>
      <c r="S47" s="25">
        <f>IF(D47="","",IF(AND(J47&gt;0,L47='Parâmetros'!$B$9),J47,0))</f>
        <v/>
      </c>
      <c r="T47" s="25">
        <f>IF(D47="","",IF(AND(J47&gt;0,L47='Parâmetros'!$B$10),J47,0))</f>
        <v/>
      </c>
      <c r="U47" s="25">
        <f>IF(D47="","",IF(AND(J47&gt;0,L47='Parâmetros'!$B$11),J47,0))</f>
        <v/>
      </c>
      <c r="V47" s="34">
        <f>IF(D47="","",IF(B47="","Falta cliente",IF(OR(H47="",IFERROR(AND(H47&gt;=-999999999999,H47&lt;=999999999999),0)=0),"Valor do documento inválido",IF(AND(I47&lt;&gt;"",IFERROR(AND(I47&gt;=-999999999999,I47&lt;=999999999999),0)=0),"Regularizações inválidas",IF(G47="","Falta data de vencimento",IF(K47="","Data de vencimento inválida",IF(AND(F47&lt;&gt;"",G47&lt;F47),"Vencimento anterior à emissão - confirmar",IF(AND(H47&gt;=0,I47&gt;H47),"Regularizações superiores ao valor - confirmar",IF(J47&lt;0,"Saldo credor - confirmar",IF(COUNTIFS($B$6:$B$105,B47,$D$6:$D$105,D47)&gt;1,"Documento repetido - confirmar","OK"))))))))))</f>
        <v/>
      </c>
    </row>
    <row r="48" ht="30" customHeight="1">
      <c r="A48" s="27">
        <f>IF(D48="","",COUNTIF($D$6:D48,"&lt;&gt;"))</f>
        <v/>
      </c>
      <c r="B48" s="28" t="n"/>
      <c r="C48" s="29" t="n"/>
      <c r="D48" s="28" t="n"/>
      <c r="E48" s="28" t="n"/>
      <c r="F48" s="30" t="n"/>
      <c r="G48" s="30" t="n"/>
      <c r="H48" s="31" t="n"/>
      <c r="I48" s="31" t="n"/>
      <c r="J48" s="25">
        <f>IF(D48="","",IFERROR(H48-I48,""))</f>
        <v/>
      </c>
      <c r="K48" s="32">
        <f>IF(D48="","",IFERROR('Parâmetros'!$B$3-G48,""))</f>
        <v/>
      </c>
      <c r="L48" s="27">
        <f>IFERROR(IF(D48="","",IF(J48&lt;=0,"Regularizado/sem saldo",IF(G48="","Sem data de vencimento",IF('Parâmetros'!$B$13&lt;&gt;"OK","Configuração a confirmar",IF(K48="","Data de vencimento inválida",IF(K48&lt;0,'Parâmetros'!$B$7,IF(K48&lt;='Parâmetros'!$C$8,'Parâmetros'!$B$8,IF(K48&lt;='Parâmetros'!$C$9,'Parâmetros'!$B$9,IF(K48&lt;='Parâmetros'!$C$10,'Parâmetros'!$B$10,'Parâmetros'!$B$11))))))))),"Configuração a confirmar")</f>
        <v/>
      </c>
      <c r="M48" s="30" t="n"/>
      <c r="N48" s="28" t="n"/>
      <c r="O48" s="28" t="n"/>
      <c r="P48" s="33" t="n"/>
      <c r="Q48" s="25">
        <f>IF(D48="","",IF(AND(J48&gt;0,L48='Parâmetros'!$B$7),J48,0))</f>
        <v/>
      </c>
      <c r="R48" s="25">
        <f>IF(D48="","",IF(AND(J48&gt;0,L48='Parâmetros'!$B$8),J48,0))</f>
        <v/>
      </c>
      <c r="S48" s="25">
        <f>IF(D48="","",IF(AND(J48&gt;0,L48='Parâmetros'!$B$9),J48,0))</f>
        <v/>
      </c>
      <c r="T48" s="25">
        <f>IF(D48="","",IF(AND(J48&gt;0,L48='Parâmetros'!$B$10),J48,0))</f>
        <v/>
      </c>
      <c r="U48" s="25">
        <f>IF(D48="","",IF(AND(J48&gt;0,L48='Parâmetros'!$B$11),J48,0))</f>
        <v/>
      </c>
      <c r="V48" s="34">
        <f>IF(D48="","",IF(B48="","Falta cliente",IF(OR(H48="",IFERROR(AND(H48&gt;=-999999999999,H48&lt;=999999999999),0)=0),"Valor do documento inválido",IF(AND(I48&lt;&gt;"",IFERROR(AND(I48&gt;=-999999999999,I48&lt;=999999999999),0)=0),"Regularizações inválidas",IF(G48="","Falta data de vencimento",IF(K48="","Data de vencimento inválida",IF(AND(F48&lt;&gt;"",G48&lt;F48),"Vencimento anterior à emissão - confirmar",IF(AND(H48&gt;=0,I48&gt;H48),"Regularizações superiores ao valor - confirmar",IF(J48&lt;0,"Saldo credor - confirmar",IF(COUNTIFS($B$6:$B$105,B48,$D$6:$D$105,D48)&gt;1,"Documento repetido - confirmar","OK"))))))))))</f>
        <v/>
      </c>
    </row>
    <row r="49" ht="30" customHeight="1">
      <c r="A49" s="27">
        <f>IF(D49="","",COUNTIF($D$6:D49,"&lt;&gt;"))</f>
        <v/>
      </c>
      <c r="B49" s="28" t="n"/>
      <c r="C49" s="29" t="n"/>
      <c r="D49" s="28" t="n"/>
      <c r="E49" s="28" t="n"/>
      <c r="F49" s="30" t="n"/>
      <c r="G49" s="30" t="n"/>
      <c r="H49" s="31" t="n"/>
      <c r="I49" s="31" t="n"/>
      <c r="J49" s="25">
        <f>IF(D49="","",IFERROR(H49-I49,""))</f>
        <v/>
      </c>
      <c r="K49" s="32">
        <f>IF(D49="","",IFERROR('Parâmetros'!$B$3-G49,""))</f>
        <v/>
      </c>
      <c r="L49" s="27">
        <f>IFERROR(IF(D49="","",IF(J49&lt;=0,"Regularizado/sem saldo",IF(G49="","Sem data de vencimento",IF('Parâmetros'!$B$13&lt;&gt;"OK","Configuração a confirmar",IF(K49="","Data de vencimento inválida",IF(K49&lt;0,'Parâmetros'!$B$7,IF(K49&lt;='Parâmetros'!$C$8,'Parâmetros'!$B$8,IF(K49&lt;='Parâmetros'!$C$9,'Parâmetros'!$B$9,IF(K49&lt;='Parâmetros'!$C$10,'Parâmetros'!$B$10,'Parâmetros'!$B$11))))))))),"Configuração a confirmar")</f>
        <v/>
      </c>
      <c r="M49" s="30" t="n"/>
      <c r="N49" s="28" t="n"/>
      <c r="O49" s="28" t="n"/>
      <c r="P49" s="33" t="n"/>
      <c r="Q49" s="25">
        <f>IF(D49="","",IF(AND(J49&gt;0,L49='Parâmetros'!$B$7),J49,0))</f>
        <v/>
      </c>
      <c r="R49" s="25">
        <f>IF(D49="","",IF(AND(J49&gt;0,L49='Parâmetros'!$B$8),J49,0))</f>
        <v/>
      </c>
      <c r="S49" s="25">
        <f>IF(D49="","",IF(AND(J49&gt;0,L49='Parâmetros'!$B$9),J49,0))</f>
        <v/>
      </c>
      <c r="T49" s="25">
        <f>IF(D49="","",IF(AND(J49&gt;0,L49='Parâmetros'!$B$10),J49,0))</f>
        <v/>
      </c>
      <c r="U49" s="25">
        <f>IF(D49="","",IF(AND(J49&gt;0,L49='Parâmetros'!$B$11),J49,0))</f>
        <v/>
      </c>
      <c r="V49" s="34">
        <f>IF(D49="","",IF(B49="","Falta cliente",IF(OR(H49="",IFERROR(AND(H49&gt;=-999999999999,H49&lt;=999999999999),0)=0),"Valor do documento inválido",IF(AND(I49&lt;&gt;"",IFERROR(AND(I49&gt;=-999999999999,I49&lt;=999999999999),0)=0),"Regularizações inválidas",IF(G49="","Falta data de vencimento",IF(K49="","Data de vencimento inválida",IF(AND(F49&lt;&gt;"",G49&lt;F49),"Vencimento anterior à emissão - confirmar",IF(AND(H49&gt;=0,I49&gt;H49),"Regularizações superiores ao valor - confirmar",IF(J49&lt;0,"Saldo credor - confirmar",IF(COUNTIFS($B$6:$B$105,B49,$D$6:$D$105,D49)&gt;1,"Documento repetido - confirmar","OK"))))))))))</f>
        <v/>
      </c>
    </row>
    <row r="50" ht="30" customHeight="1">
      <c r="A50" s="27">
        <f>IF(D50="","",COUNTIF($D$6:D50,"&lt;&gt;"))</f>
        <v/>
      </c>
      <c r="B50" s="28" t="n"/>
      <c r="C50" s="29" t="n"/>
      <c r="D50" s="28" t="n"/>
      <c r="E50" s="28" t="n"/>
      <c r="F50" s="30" t="n"/>
      <c r="G50" s="30" t="n"/>
      <c r="H50" s="31" t="n"/>
      <c r="I50" s="31" t="n"/>
      <c r="J50" s="25">
        <f>IF(D50="","",IFERROR(H50-I50,""))</f>
        <v/>
      </c>
      <c r="K50" s="32">
        <f>IF(D50="","",IFERROR('Parâmetros'!$B$3-G50,""))</f>
        <v/>
      </c>
      <c r="L50" s="27">
        <f>IFERROR(IF(D50="","",IF(J50&lt;=0,"Regularizado/sem saldo",IF(G50="","Sem data de vencimento",IF('Parâmetros'!$B$13&lt;&gt;"OK","Configuração a confirmar",IF(K50="","Data de vencimento inválida",IF(K50&lt;0,'Parâmetros'!$B$7,IF(K50&lt;='Parâmetros'!$C$8,'Parâmetros'!$B$8,IF(K50&lt;='Parâmetros'!$C$9,'Parâmetros'!$B$9,IF(K50&lt;='Parâmetros'!$C$10,'Parâmetros'!$B$10,'Parâmetros'!$B$11))))))))),"Configuração a confirmar")</f>
        <v/>
      </c>
      <c r="M50" s="30" t="n"/>
      <c r="N50" s="28" t="n"/>
      <c r="O50" s="28" t="n"/>
      <c r="P50" s="33" t="n"/>
      <c r="Q50" s="25">
        <f>IF(D50="","",IF(AND(J50&gt;0,L50='Parâmetros'!$B$7),J50,0))</f>
        <v/>
      </c>
      <c r="R50" s="25">
        <f>IF(D50="","",IF(AND(J50&gt;0,L50='Parâmetros'!$B$8),J50,0))</f>
        <v/>
      </c>
      <c r="S50" s="25">
        <f>IF(D50="","",IF(AND(J50&gt;0,L50='Parâmetros'!$B$9),J50,0))</f>
        <v/>
      </c>
      <c r="T50" s="25">
        <f>IF(D50="","",IF(AND(J50&gt;0,L50='Parâmetros'!$B$10),J50,0))</f>
        <v/>
      </c>
      <c r="U50" s="25">
        <f>IF(D50="","",IF(AND(J50&gt;0,L50='Parâmetros'!$B$11),J50,0))</f>
        <v/>
      </c>
      <c r="V50" s="34">
        <f>IF(D50="","",IF(B50="","Falta cliente",IF(OR(H50="",IFERROR(AND(H50&gt;=-999999999999,H50&lt;=999999999999),0)=0),"Valor do documento inválido",IF(AND(I50&lt;&gt;"",IFERROR(AND(I50&gt;=-999999999999,I50&lt;=999999999999),0)=0),"Regularizações inválidas",IF(G50="","Falta data de vencimento",IF(K50="","Data de vencimento inválida",IF(AND(F50&lt;&gt;"",G50&lt;F50),"Vencimento anterior à emissão - confirmar",IF(AND(H50&gt;=0,I50&gt;H50),"Regularizações superiores ao valor - confirmar",IF(J50&lt;0,"Saldo credor - confirmar",IF(COUNTIFS($B$6:$B$105,B50,$D$6:$D$105,D50)&gt;1,"Documento repetido - confirmar","OK"))))))))))</f>
        <v/>
      </c>
    </row>
    <row r="51" ht="30" customHeight="1">
      <c r="A51" s="27">
        <f>IF(D51="","",COUNTIF($D$6:D51,"&lt;&gt;"))</f>
        <v/>
      </c>
      <c r="B51" s="28" t="n"/>
      <c r="C51" s="29" t="n"/>
      <c r="D51" s="28" t="n"/>
      <c r="E51" s="28" t="n"/>
      <c r="F51" s="30" t="n"/>
      <c r="G51" s="30" t="n"/>
      <c r="H51" s="31" t="n"/>
      <c r="I51" s="31" t="n"/>
      <c r="J51" s="25">
        <f>IF(D51="","",IFERROR(H51-I51,""))</f>
        <v/>
      </c>
      <c r="K51" s="32">
        <f>IF(D51="","",IFERROR('Parâmetros'!$B$3-G51,""))</f>
        <v/>
      </c>
      <c r="L51" s="27">
        <f>IFERROR(IF(D51="","",IF(J51&lt;=0,"Regularizado/sem saldo",IF(G51="","Sem data de vencimento",IF('Parâmetros'!$B$13&lt;&gt;"OK","Configuração a confirmar",IF(K51="","Data de vencimento inválida",IF(K51&lt;0,'Parâmetros'!$B$7,IF(K51&lt;='Parâmetros'!$C$8,'Parâmetros'!$B$8,IF(K51&lt;='Parâmetros'!$C$9,'Parâmetros'!$B$9,IF(K51&lt;='Parâmetros'!$C$10,'Parâmetros'!$B$10,'Parâmetros'!$B$11))))))))),"Configuração a confirmar")</f>
        <v/>
      </c>
      <c r="M51" s="30" t="n"/>
      <c r="N51" s="28" t="n"/>
      <c r="O51" s="28" t="n"/>
      <c r="P51" s="33" t="n"/>
      <c r="Q51" s="25">
        <f>IF(D51="","",IF(AND(J51&gt;0,L51='Parâmetros'!$B$7),J51,0))</f>
        <v/>
      </c>
      <c r="R51" s="25">
        <f>IF(D51="","",IF(AND(J51&gt;0,L51='Parâmetros'!$B$8),J51,0))</f>
        <v/>
      </c>
      <c r="S51" s="25">
        <f>IF(D51="","",IF(AND(J51&gt;0,L51='Parâmetros'!$B$9),J51,0))</f>
        <v/>
      </c>
      <c r="T51" s="25">
        <f>IF(D51="","",IF(AND(J51&gt;0,L51='Parâmetros'!$B$10),J51,0))</f>
        <v/>
      </c>
      <c r="U51" s="25">
        <f>IF(D51="","",IF(AND(J51&gt;0,L51='Parâmetros'!$B$11),J51,0))</f>
        <v/>
      </c>
      <c r="V51" s="34">
        <f>IF(D51="","",IF(B51="","Falta cliente",IF(OR(H51="",IFERROR(AND(H51&gt;=-999999999999,H51&lt;=999999999999),0)=0),"Valor do documento inválido",IF(AND(I51&lt;&gt;"",IFERROR(AND(I51&gt;=-999999999999,I51&lt;=999999999999),0)=0),"Regularizações inválidas",IF(G51="","Falta data de vencimento",IF(K51="","Data de vencimento inválida",IF(AND(F51&lt;&gt;"",G51&lt;F51),"Vencimento anterior à emissão - confirmar",IF(AND(H51&gt;=0,I51&gt;H51),"Regularizações superiores ao valor - confirmar",IF(J51&lt;0,"Saldo credor - confirmar",IF(COUNTIFS($B$6:$B$105,B51,$D$6:$D$105,D51)&gt;1,"Documento repetido - confirmar","OK"))))))))))</f>
        <v/>
      </c>
    </row>
    <row r="52" ht="30" customHeight="1">
      <c r="A52" s="27">
        <f>IF(D52="","",COUNTIF($D$6:D52,"&lt;&gt;"))</f>
        <v/>
      </c>
      <c r="B52" s="28" t="n"/>
      <c r="C52" s="29" t="n"/>
      <c r="D52" s="28" t="n"/>
      <c r="E52" s="28" t="n"/>
      <c r="F52" s="30" t="n"/>
      <c r="G52" s="30" t="n"/>
      <c r="H52" s="31" t="n"/>
      <c r="I52" s="31" t="n"/>
      <c r="J52" s="25">
        <f>IF(D52="","",IFERROR(H52-I52,""))</f>
        <v/>
      </c>
      <c r="K52" s="32">
        <f>IF(D52="","",IFERROR('Parâmetros'!$B$3-G52,""))</f>
        <v/>
      </c>
      <c r="L52" s="27">
        <f>IFERROR(IF(D52="","",IF(J52&lt;=0,"Regularizado/sem saldo",IF(G52="","Sem data de vencimento",IF('Parâmetros'!$B$13&lt;&gt;"OK","Configuração a confirmar",IF(K52="","Data de vencimento inválida",IF(K52&lt;0,'Parâmetros'!$B$7,IF(K52&lt;='Parâmetros'!$C$8,'Parâmetros'!$B$8,IF(K52&lt;='Parâmetros'!$C$9,'Parâmetros'!$B$9,IF(K52&lt;='Parâmetros'!$C$10,'Parâmetros'!$B$10,'Parâmetros'!$B$11))))))))),"Configuração a confirmar")</f>
        <v/>
      </c>
      <c r="M52" s="30" t="n"/>
      <c r="N52" s="28" t="n"/>
      <c r="O52" s="28" t="n"/>
      <c r="P52" s="33" t="n"/>
      <c r="Q52" s="25">
        <f>IF(D52="","",IF(AND(J52&gt;0,L52='Parâmetros'!$B$7),J52,0))</f>
        <v/>
      </c>
      <c r="R52" s="25">
        <f>IF(D52="","",IF(AND(J52&gt;0,L52='Parâmetros'!$B$8),J52,0))</f>
        <v/>
      </c>
      <c r="S52" s="25">
        <f>IF(D52="","",IF(AND(J52&gt;0,L52='Parâmetros'!$B$9),J52,0))</f>
        <v/>
      </c>
      <c r="T52" s="25">
        <f>IF(D52="","",IF(AND(J52&gt;0,L52='Parâmetros'!$B$10),J52,0))</f>
        <v/>
      </c>
      <c r="U52" s="25">
        <f>IF(D52="","",IF(AND(J52&gt;0,L52='Parâmetros'!$B$11),J52,0))</f>
        <v/>
      </c>
      <c r="V52" s="34">
        <f>IF(D52="","",IF(B52="","Falta cliente",IF(OR(H52="",IFERROR(AND(H52&gt;=-999999999999,H52&lt;=999999999999),0)=0),"Valor do documento inválido",IF(AND(I52&lt;&gt;"",IFERROR(AND(I52&gt;=-999999999999,I52&lt;=999999999999),0)=0),"Regularizações inválidas",IF(G52="","Falta data de vencimento",IF(K52="","Data de vencimento inválida",IF(AND(F52&lt;&gt;"",G52&lt;F52),"Vencimento anterior à emissão - confirmar",IF(AND(H52&gt;=0,I52&gt;H52),"Regularizações superiores ao valor - confirmar",IF(J52&lt;0,"Saldo credor - confirmar",IF(COUNTIFS($B$6:$B$105,B52,$D$6:$D$105,D52)&gt;1,"Documento repetido - confirmar","OK"))))))))))</f>
        <v/>
      </c>
    </row>
    <row r="53" ht="30" customHeight="1">
      <c r="A53" s="27">
        <f>IF(D53="","",COUNTIF($D$6:D53,"&lt;&gt;"))</f>
        <v/>
      </c>
      <c r="B53" s="28" t="n"/>
      <c r="C53" s="29" t="n"/>
      <c r="D53" s="28" t="n"/>
      <c r="E53" s="28" t="n"/>
      <c r="F53" s="30" t="n"/>
      <c r="G53" s="30" t="n"/>
      <c r="H53" s="31" t="n"/>
      <c r="I53" s="31" t="n"/>
      <c r="J53" s="25">
        <f>IF(D53="","",IFERROR(H53-I53,""))</f>
        <v/>
      </c>
      <c r="K53" s="32">
        <f>IF(D53="","",IFERROR('Parâmetros'!$B$3-G53,""))</f>
        <v/>
      </c>
      <c r="L53" s="27">
        <f>IFERROR(IF(D53="","",IF(J53&lt;=0,"Regularizado/sem saldo",IF(G53="","Sem data de vencimento",IF('Parâmetros'!$B$13&lt;&gt;"OK","Configuração a confirmar",IF(K53="","Data de vencimento inválida",IF(K53&lt;0,'Parâmetros'!$B$7,IF(K53&lt;='Parâmetros'!$C$8,'Parâmetros'!$B$8,IF(K53&lt;='Parâmetros'!$C$9,'Parâmetros'!$B$9,IF(K53&lt;='Parâmetros'!$C$10,'Parâmetros'!$B$10,'Parâmetros'!$B$11))))))))),"Configuração a confirmar")</f>
        <v/>
      </c>
      <c r="M53" s="30" t="n"/>
      <c r="N53" s="28" t="n"/>
      <c r="O53" s="28" t="n"/>
      <c r="P53" s="33" t="n"/>
      <c r="Q53" s="25">
        <f>IF(D53="","",IF(AND(J53&gt;0,L53='Parâmetros'!$B$7),J53,0))</f>
        <v/>
      </c>
      <c r="R53" s="25">
        <f>IF(D53="","",IF(AND(J53&gt;0,L53='Parâmetros'!$B$8),J53,0))</f>
        <v/>
      </c>
      <c r="S53" s="25">
        <f>IF(D53="","",IF(AND(J53&gt;0,L53='Parâmetros'!$B$9),J53,0))</f>
        <v/>
      </c>
      <c r="T53" s="25">
        <f>IF(D53="","",IF(AND(J53&gt;0,L53='Parâmetros'!$B$10),J53,0))</f>
        <v/>
      </c>
      <c r="U53" s="25">
        <f>IF(D53="","",IF(AND(J53&gt;0,L53='Parâmetros'!$B$11),J53,0))</f>
        <v/>
      </c>
      <c r="V53" s="34">
        <f>IF(D53="","",IF(B53="","Falta cliente",IF(OR(H53="",IFERROR(AND(H53&gt;=-999999999999,H53&lt;=999999999999),0)=0),"Valor do documento inválido",IF(AND(I53&lt;&gt;"",IFERROR(AND(I53&gt;=-999999999999,I53&lt;=999999999999),0)=0),"Regularizações inválidas",IF(G53="","Falta data de vencimento",IF(K53="","Data de vencimento inválida",IF(AND(F53&lt;&gt;"",G53&lt;F53),"Vencimento anterior à emissão - confirmar",IF(AND(H53&gt;=0,I53&gt;H53),"Regularizações superiores ao valor - confirmar",IF(J53&lt;0,"Saldo credor - confirmar",IF(COUNTIFS($B$6:$B$105,B53,$D$6:$D$105,D53)&gt;1,"Documento repetido - confirmar","OK"))))))))))</f>
        <v/>
      </c>
    </row>
    <row r="54" ht="30" customHeight="1">
      <c r="A54" s="27">
        <f>IF(D54="","",COUNTIF($D$6:D54,"&lt;&gt;"))</f>
        <v/>
      </c>
      <c r="B54" s="28" t="n"/>
      <c r="C54" s="29" t="n"/>
      <c r="D54" s="28" t="n"/>
      <c r="E54" s="28" t="n"/>
      <c r="F54" s="30" t="n"/>
      <c r="G54" s="30" t="n"/>
      <c r="H54" s="31" t="n"/>
      <c r="I54" s="31" t="n"/>
      <c r="J54" s="25">
        <f>IF(D54="","",IFERROR(H54-I54,""))</f>
        <v/>
      </c>
      <c r="K54" s="32">
        <f>IF(D54="","",IFERROR('Parâmetros'!$B$3-G54,""))</f>
        <v/>
      </c>
      <c r="L54" s="27">
        <f>IFERROR(IF(D54="","",IF(J54&lt;=0,"Regularizado/sem saldo",IF(G54="","Sem data de vencimento",IF('Parâmetros'!$B$13&lt;&gt;"OK","Configuração a confirmar",IF(K54="","Data de vencimento inválida",IF(K54&lt;0,'Parâmetros'!$B$7,IF(K54&lt;='Parâmetros'!$C$8,'Parâmetros'!$B$8,IF(K54&lt;='Parâmetros'!$C$9,'Parâmetros'!$B$9,IF(K54&lt;='Parâmetros'!$C$10,'Parâmetros'!$B$10,'Parâmetros'!$B$11))))))))),"Configuração a confirmar")</f>
        <v/>
      </c>
      <c r="M54" s="30" t="n"/>
      <c r="N54" s="28" t="n"/>
      <c r="O54" s="28" t="n"/>
      <c r="P54" s="33" t="n"/>
      <c r="Q54" s="25">
        <f>IF(D54="","",IF(AND(J54&gt;0,L54='Parâmetros'!$B$7),J54,0))</f>
        <v/>
      </c>
      <c r="R54" s="25">
        <f>IF(D54="","",IF(AND(J54&gt;0,L54='Parâmetros'!$B$8),J54,0))</f>
        <v/>
      </c>
      <c r="S54" s="25">
        <f>IF(D54="","",IF(AND(J54&gt;0,L54='Parâmetros'!$B$9),J54,0))</f>
        <v/>
      </c>
      <c r="T54" s="25">
        <f>IF(D54="","",IF(AND(J54&gt;0,L54='Parâmetros'!$B$10),J54,0))</f>
        <v/>
      </c>
      <c r="U54" s="25">
        <f>IF(D54="","",IF(AND(J54&gt;0,L54='Parâmetros'!$B$11),J54,0))</f>
        <v/>
      </c>
      <c r="V54" s="34">
        <f>IF(D54="","",IF(B54="","Falta cliente",IF(OR(H54="",IFERROR(AND(H54&gt;=-999999999999,H54&lt;=999999999999),0)=0),"Valor do documento inválido",IF(AND(I54&lt;&gt;"",IFERROR(AND(I54&gt;=-999999999999,I54&lt;=999999999999),0)=0),"Regularizações inválidas",IF(G54="","Falta data de vencimento",IF(K54="","Data de vencimento inválida",IF(AND(F54&lt;&gt;"",G54&lt;F54),"Vencimento anterior à emissão - confirmar",IF(AND(H54&gt;=0,I54&gt;H54),"Regularizações superiores ao valor - confirmar",IF(J54&lt;0,"Saldo credor - confirmar",IF(COUNTIFS($B$6:$B$105,B54,$D$6:$D$105,D54)&gt;1,"Documento repetido - confirmar","OK"))))))))))</f>
        <v/>
      </c>
    </row>
    <row r="55" ht="30" customHeight="1">
      <c r="A55" s="27">
        <f>IF(D55="","",COUNTIF($D$6:D55,"&lt;&gt;"))</f>
        <v/>
      </c>
      <c r="B55" s="28" t="n"/>
      <c r="C55" s="29" t="n"/>
      <c r="D55" s="28" t="n"/>
      <c r="E55" s="28" t="n"/>
      <c r="F55" s="30" t="n"/>
      <c r="G55" s="30" t="n"/>
      <c r="H55" s="31" t="n"/>
      <c r="I55" s="31" t="n"/>
      <c r="J55" s="25">
        <f>IF(D55="","",IFERROR(H55-I55,""))</f>
        <v/>
      </c>
      <c r="K55" s="32">
        <f>IF(D55="","",IFERROR('Parâmetros'!$B$3-G55,""))</f>
        <v/>
      </c>
      <c r="L55" s="27">
        <f>IFERROR(IF(D55="","",IF(J55&lt;=0,"Regularizado/sem saldo",IF(G55="","Sem data de vencimento",IF('Parâmetros'!$B$13&lt;&gt;"OK","Configuração a confirmar",IF(K55="","Data de vencimento inválida",IF(K55&lt;0,'Parâmetros'!$B$7,IF(K55&lt;='Parâmetros'!$C$8,'Parâmetros'!$B$8,IF(K55&lt;='Parâmetros'!$C$9,'Parâmetros'!$B$9,IF(K55&lt;='Parâmetros'!$C$10,'Parâmetros'!$B$10,'Parâmetros'!$B$11))))))))),"Configuração a confirmar")</f>
        <v/>
      </c>
      <c r="M55" s="30" t="n"/>
      <c r="N55" s="28" t="n"/>
      <c r="O55" s="28" t="n"/>
      <c r="P55" s="33" t="n"/>
      <c r="Q55" s="25">
        <f>IF(D55="","",IF(AND(J55&gt;0,L55='Parâmetros'!$B$7),J55,0))</f>
        <v/>
      </c>
      <c r="R55" s="25">
        <f>IF(D55="","",IF(AND(J55&gt;0,L55='Parâmetros'!$B$8),J55,0))</f>
        <v/>
      </c>
      <c r="S55" s="25">
        <f>IF(D55="","",IF(AND(J55&gt;0,L55='Parâmetros'!$B$9),J55,0))</f>
        <v/>
      </c>
      <c r="T55" s="25">
        <f>IF(D55="","",IF(AND(J55&gt;0,L55='Parâmetros'!$B$10),J55,0))</f>
        <v/>
      </c>
      <c r="U55" s="25">
        <f>IF(D55="","",IF(AND(J55&gt;0,L55='Parâmetros'!$B$11),J55,0))</f>
        <v/>
      </c>
      <c r="V55" s="34">
        <f>IF(D55="","",IF(B55="","Falta cliente",IF(OR(H55="",IFERROR(AND(H55&gt;=-999999999999,H55&lt;=999999999999),0)=0),"Valor do documento inválido",IF(AND(I55&lt;&gt;"",IFERROR(AND(I55&gt;=-999999999999,I55&lt;=999999999999),0)=0),"Regularizações inválidas",IF(G55="","Falta data de vencimento",IF(K55="","Data de vencimento inválida",IF(AND(F55&lt;&gt;"",G55&lt;F55),"Vencimento anterior à emissão - confirmar",IF(AND(H55&gt;=0,I55&gt;H55),"Regularizações superiores ao valor - confirmar",IF(J55&lt;0,"Saldo credor - confirmar",IF(COUNTIFS($B$6:$B$105,B55,$D$6:$D$105,D55)&gt;1,"Documento repetido - confirmar","OK"))))))))))</f>
        <v/>
      </c>
    </row>
    <row r="56" ht="30" customHeight="1">
      <c r="A56" s="27">
        <f>IF(D56="","",COUNTIF($D$6:D56,"&lt;&gt;"))</f>
        <v/>
      </c>
      <c r="B56" s="28" t="n"/>
      <c r="C56" s="29" t="n"/>
      <c r="D56" s="28" t="n"/>
      <c r="E56" s="28" t="n"/>
      <c r="F56" s="30" t="n"/>
      <c r="G56" s="30" t="n"/>
      <c r="H56" s="31" t="n"/>
      <c r="I56" s="31" t="n"/>
      <c r="J56" s="25">
        <f>IF(D56="","",IFERROR(H56-I56,""))</f>
        <v/>
      </c>
      <c r="K56" s="32">
        <f>IF(D56="","",IFERROR('Parâmetros'!$B$3-G56,""))</f>
        <v/>
      </c>
      <c r="L56" s="27">
        <f>IFERROR(IF(D56="","",IF(J56&lt;=0,"Regularizado/sem saldo",IF(G56="","Sem data de vencimento",IF('Parâmetros'!$B$13&lt;&gt;"OK","Configuração a confirmar",IF(K56="","Data de vencimento inválida",IF(K56&lt;0,'Parâmetros'!$B$7,IF(K56&lt;='Parâmetros'!$C$8,'Parâmetros'!$B$8,IF(K56&lt;='Parâmetros'!$C$9,'Parâmetros'!$B$9,IF(K56&lt;='Parâmetros'!$C$10,'Parâmetros'!$B$10,'Parâmetros'!$B$11))))))))),"Configuração a confirmar")</f>
        <v/>
      </c>
      <c r="M56" s="30" t="n"/>
      <c r="N56" s="28" t="n"/>
      <c r="O56" s="28" t="n"/>
      <c r="P56" s="33" t="n"/>
      <c r="Q56" s="25">
        <f>IF(D56="","",IF(AND(J56&gt;0,L56='Parâmetros'!$B$7),J56,0))</f>
        <v/>
      </c>
      <c r="R56" s="25">
        <f>IF(D56="","",IF(AND(J56&gt;0,L56='Parâmetros'!$B$8),J56,0))</f>
        <v/>
      </c>
      <c r="S56" s="25">
        <f>IF(D56="","",IF(AND(J56&gt;0,L56='Parâmetros'!$B$9),J56,0))</f>
        <v/>
      </c>
      <c r="T56" s="25">
        <f>IF(D56="","",IF(AND(J56&gt;0,L56='Parâmetros'!$B$10),J56,0))</f>
        <v/>
      </c>
      <c r="U56" s="25">
        <f>IF(D56="","",IF(AND(J56&gt;0,L56='Parâmetros'!$B$11),J56,0))</f>
        <v/>
      </c>
      <c r="V56" s="34">
        <f>IF(D56="","",IF(B56="","Falta cliente",IF(OR(H56="",IFERROR(AND(H56&gt;=-999999999999,H56&lt;=999999999999),0)=0),"Valor do documento inválido",IF(AND(I56&lt;&gt;"",IFERROR(AND(I56&gt;=-999999999999,I56&lt;=999999999999),0)=0),"Regularizações inválidas",IF(G56="","Falta data de vencimento",IF(K56="","Data de vencimento inválida",IF(AND(F56&lt;&gt;"",G56&lt;F56),"Vencimento anterior à emissão - confirmar",IF(AND(H56&gt;=0,I56&gt;H56),"Regularizações superiores ao valor - confirmar",IF(J56&lt;0,"Saldo credor - confirmar",IF(COUNTIFS($B$6:$B$105,B56,$D$6:$D$105,D56)&gt;1,"Documento repetido - confirmar","OK"))))))))))</f>
        <v/>
      </c>
    </row>
    <row r="57" ht="30" customHeight="1">
      <c r="A57" s="27">
        <f>IF(D57="","",COUNTIF($D$6:D57,"&lt;&gt;"))</f>
        <v/>
      </c>
      <c r="B57" s="28" t="n"/>
      <c r="C57" s="29" t="n"/>
      <c r="D57" s="28" t="n"/>
      <c r="E57" s="28" t="n"/>
      <c r="F57" s="30" t="n"/>
      <c r="G57" s="30" t="n"/>
      <c r="H57" s="31" t="n"/>
      <c r="I57" s="31" t="n"/>
      <c r="J57" s="25">
        <f>IF(D57="","",IFERROR(H57-I57,""))</f>
        <v/>
      </c>
      <c r="K57" s="32">
        <f>IF(D57="","",IFERROR('Parâmetros'!$B$3-G57,""))</f>
        <v/>
      </c>
      <c r="L57" s="27">
        <f>IFERROR(IF(D57="","",IF(J57&lt;=0,"Regularizado/sem saldo",IF(G57="","Sem data de vencimento",IF('Parâmetros'!$B$13&lt;&gt;"OK","Configuração a confirmar",IF(K57="","Data de vencimento inválida",IF(K57&lt;0,'Parâmetros'!$B$7,IF(K57&lt;='Parâmetros'!$C$8,'Parâmetros'!$B$8,IF(K57&lt;='Parâmetros'!$C$9,'Parâmetros'!$B$9,IF(K57&lt;='Parâmetros'!$C$10,'Parâmetros'!$B$10,'Parâmetros'!$B$11))))))))),"Configuração a confirmar")</f>
        <v/>
      </c>
      <c r="M57" s="30" t="n"/>
      <c r="N57" s="28" t="n"/>
      <c r="O57" s="28" t="n"/>
      <c r="P57" s="33" t="n"/>
      <c r="Q57" s="25">
        <f>IF(D57="","",IF(AND(J57&gt;0,L57='Parâmetros'!$B$7),J57,0))</f>
        <v/>
      </c>
      <c r="R57" s="25">
        <f>IF(D57="","",IF(AND(J57&gt;0,L57='Parâmetros'!$B$8),J57,0))</f>
        <v/>
      </c>
      <c r="S57" s="25">
        <f>IF(D57="","",IF(AND(J57&gt;0,L57='Parâmetros'!$B$9),J57,0))</f>
        <v/>
      </c>
      <c r="T57" s="25">
        <f>IF(D57="","",IF(AND(J57&gt;0,L57='Parâmetros'!$B$10),J57,0))</f>
        <v/>
      </c>
      <c r="U57" s="25">
        <f>IF(D57="","",IF(AND(J57&gt;0,L57='Parâmetros'!$B$11),J57,0))</f>
        <v/>
      </c>
      <c r="V57" s="34">
        <f>IF(D57="","",IF(B57="","Falta cliente",IF(OR(H57="",IFERROR(AND(H57&gt;=-999999999999,H57&lt;=999999999999),0)=0),"Valor do documento inválido",IF(AND(I57&lt;&gt;"",IFERROR(AND(I57&gt;=-999999999999,I57&lt;=999999999999),0)=0),"Regularizações inválidas",IF(G57="","Falta data de vencimento",IF(K57="","Data de vencimento inválida",IF(AND(F57&lt;&gt;"",G57&lt;F57),"Vencimento anterior à emissão - confirmar",IF(AND(H57&gt;=0,I57&gt;H57),"Regularizações superiores ao valor - confirmar",IF(J57&lt;0,"Saldo credor - confirmar",IF(COUNTIFS($B$6:$B$105,B57,$D$6:$D$105,D57)&gt;1,"Documento repetido - confirmar","OK"))))))))))</f>
        <v/>
      </c>
    </row>
    <row r="58" ht="30" customHeight="1">
      <c r="A58" s="27">
        <f>IF(D58="","",COUNTIF($D$6:D58,"&lt;&gt;"))</f>
        <v/>
      </c>
      <c r="B58" s="28" t="n"/>
      <c r="C58" s="29" t="n"/>
      <c r="D58" s="28" t="n"/>
      <c r="E58" s="28" t="n"/>
      <c r="F58" s="30" t="n"/>
      <c r="G58" s="30" t="n"/>
      <c r="H58" s="31" t="n"/>
      <c r="I58" s="31" t="n"/>
      <c r="J58" s="25">
        <f>IF(D58="","",IFERROR(H58-I58,""))</f>
        <v/>
      </c>
      <c r="K58" s="32">
        <f>IF(D58="","",IFERROR('Parâmetros'!$B$3-G58,""))</f>
        <v/>
      </c>
      <c r="L58" s="27">
        <f>IFERROR(IF(D58="","",IF(J58&lt;=0,"Regularizado/sem saldo",IF(G58="","Sem data de vencimento",IF('Parâmetros'!$B$13&lt;&gt;"OK","Configuração a confirmar",IF(K58="","Data de vencimento inválida",IF(K58&lt;0,'Parâmetros'!$B$7,IF(K58&lt;='Parâmetros'!$C$8,'Parâmetros'!$B$8,IF(K58&lt;='Parâmetros'!$C$9,'Parâmetros'!$B$9,IF(K58&lt;='Parâmetros'!$C$10,'Parâmetros'!$B$10,'Parâmetros'!$B$11))))))))),"Configuração a confirmar")</f>
        <v/>
      </c>
      <c r="M58" s="30" t="n"/>
      <c r="N58" s="28" t="n"/>
      <c r="O58" s="28" t="n"/>
      <c r="P58" s="33" t="n"/>
      <c r="Q58" s="25">
        <f>IF(D58="","",IF(AND(J58&gt;0,L58='Parâmetros'!$B$7),J58,0))</f>
        <v/>
      </c>
      <c r="R58" s="25">
        <f>IF(D58="","",IF(AND(J58&gt;0,L58='Parâmetros'!$B$8),J58,0))</f>
        <v/>
      </c>
      <c r="S58" s="25">
        <f>IF(D58="","",IF(AND(J58&gt;0,L58='Parâmetros'!$B$9),J58,0))</f>
        <v/>
      </c>
      <c r="T58" s="25">
        <f>IF(D58="","",IF(AND(J58&gt;0,L58='Parâmetros'!$B$10),J58,0))</f>
        <v/>
      </c>
      <c r="U58" s="25">
        <f>IF(D58="","",IF(AND(J58&gt;0,L58='Parâmetros'!$B$11),J58,0))</f>
        <v/>
      </c>
      <c r="V58" s="34">
        <f>IF(D58="","",IF(B58="","Falta cliente",IF(OR(H58="",IFERROR(AND(H58&gt;=-999999999999,H58&lt;=999999999999),0)=0),"Valor do documento inválido",IF(AND(I58&lt;&gt;"",IFERROR(AND(I58&gt;=-999999999999,I58&lt;=999999999999),0)=0),"Regularizações inválidas",IF(G58="","Falta data de vencimento",IF(K58="","Data de vencimento inválida",IF(AND(F58&lt;&gt;"",G58&lt;F58),"Vencimento anterior à emissão - confirmar",IF(AND(H58&gt;=0,I58&gt;H58),"Regularizações superiores ao valor - confirmar",IF(J58&lt;0,"Saldo credor - confirmar",IF(COUNTIFS($B$6:$B$105,B58,$D$6:$D$105,D58)&gt;1,"Documento repetido - confirmar","OK"))))))))))</f>
        <v/>
      </c>
    </row>
    <row r="59" ht="30" customHeight="1">
      <c r="A59" s="27">
        <f>IF(D59="","",COUNTIF($D$6:D59,"&lt;&gt;"))</f>
        <v/>
      </c>
      <c r="B59" s="28" t="n"/>
      <c r="C59" s="29" t="n"/>
      <c r="D59" s="28" t="n"/>
      <c r="E59" s="28" t="n"/>
      <c r="F59" s="30" t="n"/>
      <c r="G59" s="30" t="n"/>
      <c r="H59" s="31" t="n"/>
      <c r="I59" s="31" t="n"/>
      <c r="J59" s="25">
        <f>IF(D59="","",IFERROR(H59-I59,""))</f>
        <v/>
      </c>
      <c r="K59" s="32">
        <f>IF(D59="","",IFERROR('Parâmetros'!$B$3-G59,""))</f>
        <v/>
      </c>
      <c r="L59" s="27">
        <f>IFERROR(IF(D59="","",IF(J59&lt;=0,"Regularizado/sem saldo",IF(G59="","Sem data de vencimento",IF('Parâmetros'!$B$13&lt;&gt;"OK","Configuração a confirmar",IF(K59="","Data de vencimento inválida",IF(K59&lt;0,'Parâmetros'!$B$7,IF(K59&lt;='Parâmetros'!$C$8,'Parâmetros'!$B$8,IF(K59&lt;='Parâmetros'!$C$9,'Parâmetros'!$B$9,IF(K59&lt;='Parâmetros'!$C$10,'Parâmetros'!$B$10,'Parâmetros'!$B$11))))))))),"Configuração a confirmar")</f>
        <v/>
      </c>
      <c r="M59" s="30" t="n"/>
      <c r="N59" s="28" t="n"/>
      <c r="O59" s="28" t="n"/>
      <c r="P59" s="33" t="n"/>
      <c r="Q59" s="25">
        <f>IF(D59="","",IF(AND(J59&gt;0,L59='Parâmetros'!$B$7),J59,0))</f>
        <v/>
      </c>
      <c r="R59" s="25">
        <f>IF(D59="","",IF(AND(J59&gt;0,L59='Parâmetros'!$B$8),J59,0))</f>
        <v/>
      </c>
      <c r="S59" s="25">
        <f>IF(D59="","",IF(AND(J59&gt;0,L59='Parâmetros'!$B$9),J59,0))</f>
        <v/>
      </c>
      <c r="T59" s="25">
        <f>IF(D59="","",IF(AND(J59&gt;0,L59='Parâmetros'!$B$10),J59,0))</f>
        <v/>
      </c>
      <c r="U59" s="25">
        <f>IF(D59="","",IF(AND(J59&gt;0,L59='Parâmetros'!$B$11),J59,0))</f>
        <v/>
      </c>
      <c r="V59" s="34">
        <f>IF(D59="","",IF(B59="","Falta cliente",IF(OR(H59="",IFERROR(AND(H59&gt;=-999999999999,H59&lt;=999999999999),0)=0),"Valor do documento inválido",IF(AND(I59&lt;&gt;"",IFERROR(AND(I59&gt;=-999999999999,I59&lt;=999999999999),0)=0),"Regularizações inválidas",IF(G59="","Falta data de vencimento",IF(K59="","Data de vencimento inválida",IF(AND(F59&lt;&gt;"",G59&lt;F59),"Vencimento anterior à emissão - confirmar",IF(AND(H59&gt;=0,I59&gt;H59),"Regularizações superiores ao valor - confirmar",IF(J59&lt;0,"Saldo credor - confirmar",IF(COUNTIFS($B$6:$B$105,B59,$D$6:$D$105,D59)&gt;1,"Documento repetido - confirmar","OK"))))))))))</f>
        <v/>
      </c>
    </row>
    <row r="60" ht="30" customHeight="1">
      <c r="A60" s="27">
        <f>IF(D60="","",COUNTIF($D$6:D60,"&lt;&gt;"))</f>
        <v/>
      </c>
      <c r="B60" s="28" t="n"/>
      <c r="C60" s="29" t="n"/>
      <c r="D60" s="28" t="n"/>
      <c r="E60" s="28" t="n"/>
      <c r="F60" s="30" t="n"/>
      <c r="G60" s="30" t="n"/>
      <c r="H60" s="31" t="n"/>
      <c r="I60" s="31" t="n"/>
      <c r="J60" s="25">
        <f>IF(D60="","",IFERROR(H60-I60,""))</f>
        <v/>
      </c>
      <c r="K60" s="32">
        <f>IF(D60="","",IFERROR('Parâmetros'!$B$3-G60,""))</f>
        <v/>
      </c>
      <c r="L60" s="27">
        <f>IFERROR(IF(D60="","",IF(J60&lt;=0,"Regularizado/sem saldo",IF(G60="","Sem data de vencimento",IF('Parâmetros'!$B$13&lt;&gt;"OK","Configuração a confirmar",IF(K60="","Data de vencimento inválida",IF(K60&lt;0,'Parâmetros'!$B$7,IF(K60&lt;='Parâmetros'!$C$8,'Parâmetros'!$B$8,IF(K60&lt;='Parâmetros'!$C$9,'Parâmetros'!$B$9,IF(K60&lt;='Parâmetros'!$C$10,'Parâmetros'!$B$10,'Parâmetros'!$B$11))))))))),"Configuração a confirmar")</f>
        <v/>
      </c>
      <c r="M60" s="30" t="n"/>
      <c r="N60" s="28" t="n"/>
      <c r="O60" s="28" t="n"/>
      <c r="P60" s="33" t="n"/>
      <c r="Q60" s="25">
        <f>IF(D60="","",IF(AND(J60&gt;0,L60='Parâmetros'!$B$7),J60,0))</f>
        <v/>
      </c>
      <c r="R60" s="25">
        <f>IF(D60="","",IF(AND(J60&gt;0,L60='Parâmetros'!$B$8),J60,0))</f>
        <v/>
      </c>
      <c r="S60" s="25">
        <f>IF(D60="","",IF(AND(J60&gt;0,L60='Parâmetros'!$B$9),J60,0))</f>
        <v/>
      </c>
      <c r="T60" s="25">
        <f>IF(D60="","",IF(AND(J60&gt;0,L60='Parâmetros'!$B$10),J60,0))</f>
        <v/>
      </c>
      <c r="U60" s="25">
        <f>IF(D60="","",IF(AND(J60&gt;0,L60='Parâmetros'!$B$11),J60,0))</f>
        <v/>
      </c>
      <c r="V60" s="34">
        <f>IF(D60="","",IF(B60="","Falta cliente",IF(OR(H60="",IFERROR(AND(H60&gt;=-999999999999,H60&lt;=999999999999),0)=0),"Valor do documento inválido",IF(AND(I60&lt;&gt;"",IFERROR(AND(I60&gt;=-999999999999,I60&lt;=999999999999),0)=0),"Regularizações inválidas",IF(G60="","Falta data de vencimento",IF(K60="","Data de vencimento inválida",IF(AND(F60&lt;&gt;"",G60&lt;F60),"Vencimento anterior à emissão - confirmar",IF(AND(H60&gt;=0,I60&gt;H60),"Regularizações superiores ao valor - confirmar",IF(J60&lt;0,"Saldo credor - confirmar",IF(COUNTIFS($B$6:$B$105,B60,$D$6:$D$105,D60)&gt;1,"Documento repetido - confirmar","OK"))))))))))</f>
        <v/>
      </c>
    </row>
    <row r="61" ht="30" customHeight="1">
      <c r="A61" s="27">
        <f>IF(D61="","",COUNTIF($D$6:D61,"&lt;&gt;"))</f>
        <v/>
      </c>
      <c r="B61" s="28" t="n"/>
      <c r="C61" s="29" t="n"/>
      <c r="D61" s="28" t="n"/>
      <c r="E61" s="28" t="n"/>
      <c r="F61" s="30" t="n"/>
      <c r="G61" s="30" t="n"/>
      <c r="H61" s="31" t="n"/>
      <c r="I61" s="31" t="n"/>
      <c r="J61" s="25">
        <f>IF(D61="","",IFERROR(H61-I61,""))</f>
        <v/>
      </c>
      <c r="K61" s="32">
        <f>IF(D61="","",IFERROR('Parâmetros'!$B$3-G61,""))</f>
        <v/>
      </c>
      <c r="L61" s="27">
        <f>IFERROR(IF(D61="","",IF(J61&lt;=0,"Regularizado/sem saldo",IF(G61="","Sem data de vencimento",IF('Parâmetros'!$B$13&lt;&gt;"OK","Configuração a confirmar",IF(K61="","Data de vencimento inválida",IF(K61&lt;0,'Parâmetros'!$B$7,IF(K61&lt;='Parâmetros'!$C$8,'Parâmetros'!$B$8,IF(K61&lt;='Parâmetros'!$C$9,'Parâmetros'!$B$9,IF(K61&lt;='Parâmetros'!$C$10,'Parâmetros'!$B$10,'Parâmetros'!$B$11))))))))),"Configuração a confirmar")</f>
        <v/>
      </c>
      <c r="M61" s="30" t="n"/>
      <c r="N61" s="28" t="n"/>
      <c r="O61" s="28" t="n"/>
      <c r="P61" s="33" t="n"/>
      <c r="Q61" s="25">
        <f>IF(D61="","",IF(AND(J61&gt;0,L61='Parâmetros'!$B$7),J61,0))</f>
        <v/>
      </c>
      <c r="R61" s="25">
        <f>IF(D61="","",IF(AND(J61&gt;0,L61='Parâmetros'!$B$8),J61,0))</f>
        <v/>
      </c>
      <c r="S61" s="25">
        <f>IF(D61="","",IF(AND(J61&gt;0,L61='Parâmetros'!$B$9),J61,0))</f>
        <v/>
      </c>
      <c r="T61" s="25">
        <f>IF(D61="","",IF(AND(J61&gt;0,L61='Parâmetros'!$B$10),J61,0))</f>
        <v/>
      </c>
      <c r="U61" s="25">
        <f>IF(D61="","",IF(AND(J61&gt;0,L61='Parâmetros'!$B$11),J61,0))</f>
        <v/>
      </c>
      <c r="V61" s="34">
        <f>IF(D61="","",IF(B61="","Falta cliente",IF(OR(H61="",IFERROR(AND(H61&gt;=-999999999999,H61&lt;=999999999999),0)=0),"Valor do documento inválido",IF(AND(I61&lt;&gt;"",IFERROR(AND(I61&gt;=-999999999999,I61&lt;=999999999999),0)=0),"Regularizações inválidas",IF(G61="","Falta data de vencimento",IF(K61="","Data de vencimento inválida",IF(AND(F61&lt;&gt;"",G61&lt;F61),"Vencimento anterior à emissão - confirmar",IF(AND(H61&gt;=0,I61&gt;H61),"Regularizações superiores ao valor - confirmar",IF(J61&lt;0,"Saldo credor - confirmar",IF(COUNTIFS($B$6:$B$105,B61,$D$6:$D$105,D61)&gt;1,"Documento repetido - confirmar","OK"))))))))))</f>
        <v/>
      </c>
    </row>
    <row r="62" ht="30" customHeight="1">
      <c r="A62" s="27">
        <f>IF(D62="","",COUNTIF($D$6:D62,"&lt;&gt;"))</f>
        <v/>
      </c>
      <c r="B62" s="28" t="n"/>
      <c r="C62" s="29" t="n"/>
      <c r="D62" s="28" t="n"/>
      <c r="E62" s="28" t="n"/>
      <c r="F62" s="30" t="n"/>
      <c r="G62" s="30" t="n"/>
      <c r="H62" s="31" t="n"/>
      <c r="I62" s="31" t="n"/>
      <c r="J62" s="25">
        <f>IF(D62="","",IFERROR(H62-I62,""))</f>
        <v/>
      </c>
      <c r="K62" s="32">
        <f>IF(D62="","",IFERROR('Parâmetros'!$B$3-G62,""))</f>
        <v/>
      </c>
      <c r="L62" s="27">
        <f>IFERROR(IF(D62="","",IF(J62&lt;=0,"Regularizado/sem saldo",IF(G62="","Sem data de vencimento",IF('Parâmetros'!$B$13&lt;&gt;"OK","Configuração a confirmar",IF(K62="","Data de vencimento inválida",IF(K62&lt;0,'Parâmetros'!$B$7,IF(K62&lt;='Parâmetros'!$C$8,'Parâmetros'!$B$8,IF(K62&lt;='Parâmetros'!$C$9,'Parâmetros'!$B$9,IF(K62&lt;='Parâmetros'!$C$10,'Parâmetros'!$B$10,'Parâmetros'!$B$11))))))))),"Configuração a confirmar")</f>
        <v/>
      </c>
      <c r="M62" s="30" t="n"/>
      <c r="N62" s="28" t="n"/>
      <c r="O62" s="28" t="n"/>
      <c r="P62" s="33" t="n"/>
      <c r="Q62" s="25">
        <f>IF(D62="","",IF(AND(J62&gt;0,L62='Parâmetros'!$B$7),J62,0))</f>
        <v/>
      </c>
      <c r="R62" s="25">
        <f>IF(D62="","",IF(AND(J62&gt;0,L62='Parâmetros'!$B$8),J62,0))</f>
        <v/>
      </c>
      <c r="S62" s="25">
        <f>IF(D62="","",IF(AND(J62&gt;0,L62='Parâmetros'!$B$9),J62,0))</f>
        <v/>
      </c>
      <c r="T62" s="25">
        <f>IF(D62="","",IF(AND(J62&gt;0,L62='Parâmetros'!$B$10),J62,0))</f>
        <v/>
      </c>
      <c r="U62" s="25">
        <f>IF(D62="","",IF(AND(J62&gt;0,L62='Parâmetros'!$B$11),J62,0))</f>
        <v/>
      </c>
      <c r="V62" s="34">
        <f>IF(D62="","",IF(B62="","Falta cliente",IF(OR(H62="",IFERROR(AND(H62&gt;=-999999999999,H62&lt;=999999999999),0)=0),"Valor do documento inválido",IF(AND(I62&lt;&gt;"",IFERROR(AND(I62&gt;=-999999999999,I62&lt;=999999999999),0)=0),"Regularizações inválidas",IF(G62="","Falta data de vencimento",IF(K62="","Data de vencimento inválida",IF(AND(F62&lt;&gt;"",G62&lt;F62),"Vencimento anterior à emissão - confirmar",IF(AND(H62&gt;=0,I62&gt;H62),"Regularizações superiores ao valor - confirmar",IF(J62&lt;0,"Saldo credor - confirmar",IF(COUNTIFS($B$6:$B$105,B62,$D$6:$D$105,D62)&gt;1,"Documento repetido - confirmar","OK"))))))))))</f>
        <v/>
      </c>
    </row>
    <row r="63" ht="30" customHeight="1">
      <c r="A63" s="27">
        <f>IF(D63="","",COUNTIF($D$6:D63,"&lt;&gt;"))</f>
        <v/>
      </c>
      <c r="B63" s="28" t="n"/>
      <c r="C63" s="29" t="n"/>
      <c r="D63" s="28" t="n"/>
      <c r="E63" s="28" t="n"/>
      <c r="F63" s="30" t="n"/>
      <c r="G63" s="30" t="n"/>
      <c r="H63" s="31" t="n"/>
      <c r="I63" s="31" t="n"/>
      <c r="J63" s="25">
        <f>IF(D63="","",IFERROR(H63-I63,""))</f>
        <v/>
      </c>
      <c r="K63" s="32">
        <f>IF(D63="","",IFERROR('Parâmetros'!$B$3-G63,""))</f>
        <v/>
      </c>
      <c r="L63" s="27">
        <f>IFERROR(IF(D63="","",IF(J63&lt;=0,"Regularizado/sem saldo",IF(G63="","Sem data de vencimento",IF('Parâmetros'!$B$13&lt;&gt;"OK","Configuração a confirmar",IF(K63="","Data de vencimento inválida",IF(K63&lt;0,'Parâmetros'!$B$7,IF(K63&lt;='Parâmetros'!$C$8,'Parâmetros'!$B$8,IF(K63&lt;='Parâmetros'!$C$9,'Parâmetros'!$B$9,IF(K63&lt;='Parâmetros'!$C$10,'Parâmetros'!$B$10,'Parâmetros'!$B$11))))))))),"Configuração a confirmar")</f>
        <v/>
      </c>
      <c r="M63" s="30" t="n"/>
      <c r="N63" s="28" t="n"/>
      <c r="O63" s="28" t="n"/>
      <c r="P63" s="33" t="n"/>
      <c r="Q63" s="25">
        <f>IF(D63="","",IF(AND(J63&gt;0,L63='Parâmetros'!$B$7),J63,0))</f>
        <v/>
      </c>
      <c r="R63" s="25">
        <f>IF(D63="","",IF(AND(J63&gt;0,L63='Parâmetros'!$B$8),J63,0))</f>
        <v/>
      </c>
      <c r="S63" s="25">
        <f>IF(D63="","",IF(AND(J63&gt;0,L63='Parâmetros'!$B$9),J63,0))</f>
        <v/>
      </c>
      <c r="T63" s="25">
        <f>IF(D63="","",IF(AND(J63&gt;0,L63='Parâmetros'!$B$10),J63,0))</f>
        <v/>
      </c>
      <c r="U63" s="25">
        <f>IF(D63="","",IF(AND(J63&gt;0,L63='Parâmetros'!$B$11),J63,0))</f>
        <v/>
      </c>
      <c r="V63" s="34">
        <f>IF(D63="","",IF(B63="","Falta cliente",IF(OR(H63="",IFERROR(AND(H63&gt;=-999999999999,H63&lt;=999999999999),0)=0),"Valor do documento inválido",IF(AND(I63&lt;&gt;"",IFERROR(AND(I63&gt;=-999999999999,I63&lt;=999999999999),0)=0),"Regularizações inválidas",IF(G63="","Falta data de vencimento",IF(K63="","Data de vencimento inválida",IF(AND(F63&lt;&gt;"",G63&lt;F63),"Vencimento anterior à emissão - confirmar",IF(AND(H63&gt;=0,I63&gt;H63),"Regularizações superiores ao valor - confirmar",IF(J63&lt;0,"Saldo credor - confirmar",IF(COUNTIFS($B$6:$B$105,B63,$D$6:$D$105,D63)&gt;1,"Documento repetido - confirmar","OK"))))))))))</f>
        <v/>
      </c>
    </row>
    <row r="64" ht="30" customHeight="1">
      <c r="A64" s="27">
        <f>IF(D64="","",COUNTIF($D$6:D64,"&lt;&gt;"))</f>
        <v/>
      </c>
      <c r="B64" s="28" t="n"/>
      <c r="C64" s="29" t="n"/>
      <c r="D64" s="28" t="n"/>
      <c r="E64" s="28" t="n"/>
      <c r="F64" s="30" t="n"/>
      <c r="G64" s="30" t="n"/>
      <c r="H64" s="31" t="n"/>
      <c r="I64" s="31" t="n"/>
      <c r="J64" s="25">
        <f>IF(D64="","",IFERROR(H64-I64,""))</f>
        <v/>
      </c>
      <c r="K64" s="32">
        <f>IF(D64="","",IFERROR('Parâmetros'!$B$3-G64,""))</f>
        <v/>
      </c>
      <c r="L64" s="27">
        <f>IFERROR(IF(D64="","",IF(J64&lt;=0,"Regularizado/sem saldo",IF(G64="","Sem data de vencimento",IF('Parâmetros'!$B$13&lt;&gt;"OK","Configuração a confirmar",IF(K64="","Data de vencimento inválida",IF(K64&lt;0,'Parâmetros'!$B$7,IF(K64&lt;='Parâmetros'!$C$8,'Parâmetros'!$B$8,IF(K64&lt;='Parâmetros'!$C$9,'Parâmetros'!$B$9,IF(K64&lt;='Parâmetros'!$C$10,'Parâmetros'!$B$10,'Parâmetros'!$B$11))))))))),"Configuração a confirmar")</f>
        <v/>
      </c>
      <c r="M64" s="30" t="n"/>
      <c r="N64" s="28" t="n"/>
      <c r="O64" s="28" t="n"/>
      <c r="P64" s="33" t="n"/>
      <c r="Q64" s="25">
        <f>IF(D64="","",IF(AND(J64&gt;0,L64='Parâmetros'!$B$7),J64,0))</f>
        <v/>
      </c>
      <c r="R64" s="25">
        <f>IF(D64="","",IF(AND(J64&gt;0,L64='Parâmetros'!$B$8),J64,0))</f>
        <v/>
      </c>
      <c r="S64" s="25">
        <f>IF(D64="","",IF(AND(J64&gt;0,L64='Parâmetros'!$B$9),J64,0))</f>
        <v/>
      </c>
      <c r="T64" s="25">
        <f>IF(D64="","",IF(AND(J64&gt;0,L64='Parâmetros'!$B$10),J64,0))</f>
        <v/>
      </c>
      <c r="U64" s="25">
        <f>IF(D64="","",IF(AND(J64&gt;0,L64='Parâmetros'!$B$11),J64,0))</f>
        <v/>
      </c>
      <c r="V64" s="34">
        <f>IF(D64="","",IF(B64="","Falta cliente",IF(OR(H64="",IFERROR(AND(H64&gt;=-999999999999,H64&lt;=999999999999),0)=0),"Valor do documento inválido",IF(AND(I64&lt;&gt;"",IFERROR(AND(I64&gt;=-999999999999,I64&lt;=999999999999),0)=0),"Regularizações inválidas",IF(G64="","Falta data de vencimento",IF(K64="","Data de vencimento inválida",IF(AND(F64&lt;&gt;"",G64&lt;F64),"Vencimento anterior à emissão - confirmar",IF(AND(H64&gt;=0,I64&gt;H64),"Regularizações superiores ao valor - confirmar",IF(J64&lt;0,"Saldo credor - confirmar",IF(COUNTIFS($B$6:$B$105,B64,$D$6:$D$105,D64)&gt;1,"Documento repetido - confirmar","OK"))))))))))</f>
        <v/>
      </c>
    </row>
    <row r="65" ht="30" customHeight="1">
      <c r="A65" s="27">
        <f>IF(D65="","",COUNTIF($D$6:D65,"&lt;&gt;"))</f>
        <v/>
      </c>
      <c r="B65" s="28" t="n"/>
      <c r="C65" s="29" t="n"/>
      <c r="D65" s="28" t="n"/>
      <c r="E65" s="28" t="n"/>
      <c r="F65" s="30" t="n"/>
      <c r="G65" s="30" t="n"/>
      <c r="H65" s="31" t="n"/>
      <c r="I65" s="31" t="n"/>
      <c r="J65" s="25">
        <f>IF(D65="","",IFERROR(H65-I65,""))</f>
        <v/>
      </c>
      <c r="K65" s="32">
        <f>IF(D65="","",IFERROR('Parâmetros'!$B$3-G65,""))</f>
        <v/>
      </c>
      <c r="L65" s="27">
        <f>IFERROR(IF(D65="","",IF(J65&lt;=0,"Regularizado/sem saldo",IF(G65="","Sem data de vencimento",IF('Parâmetros'!$B$13&lt;&gt;"OK","Configuração a confirmar",IF(K65="","Data de vencimento inválida",IF(K65&lt;0,'Parâmetros'!$B$7,IF(K65&lt;='Parâmetros'!$C$8,'Parâmetros'!$B$8,IF(K65&lt;='Parâmetros'!$C$9,'Parâmetros'!$B$9,IF(K65&lt;='Parâmetros'!$C$10,'Parâmetros'!$B$10,'Parâmetros'!$B$11))))))))),"Configuração a confirmar")</f>
        <v/>
      </c>
      <c r="M65" s="30" t="n"/>
      <c r="N65" s="28" t="n"/>
      <c r="O65" s="28" t="n"/>
      <c r="P65" s="33" t="n"/>
      <c r="Q65" s="25">
        <f>IF(D65="","",IF(AND(J65&gt;0,L65='Parâmetros'!$B$7),J65,0))</f>
        <v/>
      </c>
      <c r="R65" s="25">
        <f>IF(D65="","",IF(AND(J65&gt;0,L65='Parâmetros'!$B$8),J65,0))</f>
        <v/>
      </c>
      <c r="S65" s="25">
        <f>IF(D65="","",IF(AND(J65&gt;0,L65='Parâmetros'!$B$9),J65,0))</f>
        <v/>
      </c>
      <c r="T65" s="25">
        <f>IF(D65="","",IF(AND(J65&gt;0,L65='Parâmetros'!$B$10),J65,0))</f>
        <v/>
      </c>
      <c r="U65" s="25">
        <f>IF(D65="","",IF(AND(J65&gt;0,L65='Parâmetros'!$B$11),J65,0))</f>
        <v/>
      </c>
      <c r="V65" s="34">
        <f>IF(D65="","",IF(B65="","Falta cliente",IF(OR(H65="",IFERROR(AND(H65&gt;=-999999999999,H65&lt;=999999999999),0)=0),"Valor do documento inválido",IF(AND(I65&lt;&gt;"",IFERROR(AND(I65&gt;=-999999999999,I65&lt;=999999999999),0)=0),"Regularizações inválidas",IF(G65="","Falta data de vencimento",IF(K65="","Data de vencimento inválida",IF(AND(F65&lt;&gt;"",G65&lt;F65),"Vencimento anterior à emissão - confirmar",IF(AND(H65&gt;=0,I65&gt;H65),"Regularizações superiores ao valor - confirmar",IF(J65&lt;0,"Saldo credor - confirmar",IF(COUNTIFS($B$6:$B$105,B65,$D$6:$D$105,D65)&gt;1,"Documento repetido - confirmar","OK"))))))))))</f>
        <v/>
      </c>
    </row>
    <row r="66" ht="30" customHeight="1">
      <c r="A66" s="27">
        <f>IF(D66="","",COUNTIF($D$6:D66,"&lt;&gt;"))</f>
        <v/>
      </c>
      <c r="B66" s="28" t="n"/>
      <c r="C66" s="29" t="n"/>
      <c r="D66" s="28" t="n"/>
      <c r="E66" s="28" t="n"/>
      <c r="F66" s="30" t="n"/>
      <c r="G66" s="30" t="n"/>
      <c r="H66" s="31" t="n"/>
      <c r="I66" s="31" t="n"/>
      <c r="J66" s="25">
        <f>IF(D66="","",IFERROR(H66-I66,""))</f>
        <v/>
      </c>
      <c r="K66" s="32">
        <f>IF(D66="","",IFERROR('Parâmetros'!$B$3-G66,""))</f>
        <v/>
      </c>
      <c r="L66" s="27">
        <f>IFERROR(IF(D66="","",IF(J66&lt;=0,"Regularizado/sem saldo",IF(G66="","Sem data de vencimento",IF('Parâmetros'!$B$13&lt;&gt;"OK","Configuração a confirmar",IF(K66="","Data de vencimento inválida",IF(K66&lt;0,'Parâmetros'!$B$7,IF(K66&lt;='Parâmetros'!$C$8,'Parâmetros'!$B$8,IF(K66&lt;='Parâmetros'!$C$9,'Parâmetros'!$B$9,IF(K66&lt;='Parâmetros'!$C$10,'Parâmetros'!$B$10,'Parâmetros'!$B$11))))))))),"Configuração a confirmar")</f>
        <v/>
      </c>
      <c r="M66" s="30" t="n"/>
      <c r="N66" s="28" t="n"/>
      <c r="O66" s="28" t="n"/>
      <c r="P66" s="33" t="n"/>
      <c r="Q66" s="25">
        <f>IF(D66="","",IF(AND(J66&gt;0,L66='Parâmetros'!$B$7),J66,0))</f>
        <v/>
      </c>
      <c r="R66" s="25">
        <f>IF(D66="","",IF(AND(J66&gt;0,L66='Parâmetros'!$B$8),J66,0))</f>
        <v/>
      </c>
      <c r="S66" s="25">
        <f>IF(D66="","",IF(AND(J66&gt;0,L66='Parâmetros'!$B$9),J66,0))</f>
        <v/>
      </c>
      <c r="T66" s="25">
        <f>IF(D66="","",IF(AND(J66&gt;0,L66='Parâmetros'!$B$10),J66,0))</f>
        <v/>
      </c>
      <c r="U66" s="25">
        <f>IF(D66="","",IF(AND(J66&gt;0,L66='Parâmetros'!$B$11),J66,0))</f>
        <v/>
      </c>
      <c r="V66" s="34">
        <f>IF(D66="","",IF(B66="","Falta cliente",IF(OR(H66="",IFERROR(AND(H66&gt;=-999999999999,H66&lt;=999999999999),0)=0),"Valor do documento inválido",IF(AND(I66&lt;&gt;"",IFERROR(AND(I66&gt;=-999999999999,I66&lt;=999999999999),0)=0),"Regularizações inválidas",IF(G66="","Falta data de vencimento",IF(K66="","Data de vencimento inválida",IF(AND(F66&lt;&gt;"",G66&lt;F66),"Vencimento anterior à emissão - confirmar",IF(AND(H66&gt;=0,I66&gt;H66),"Regularizações superiores ao valor - confirmar",IF(J66&lt;0,"Saldo credor - confirmar",IF(COUNTIFS($B$6:$B$105,B66,$D$6:$D$105,D66)&gt;1,"Documento repetido - confirmar","OK"))))))))))</f>
        <v/>
      </c>
    </row>
    <row r="67" ht="30" customHeight="1">
      <c r="A67" s="27">
        <f>IF(D67="","",COUNTIF($D$6:D67,"&lt;&gt;"))</f>
        <v/>
      </c>
      <c r="B67" s="28" t="n"/>
      <c r="C67" s="29" t="n"/>
      <c r="D67" s="28" t="n"/>
      <c r="E67" s="28" t="n"/>
      <c r="F67" s="30" t="n"/>
      <c r="G67" s="30" t="n"/>
      <c r="H67" s="31" t="n"/>
      <c r="I67" s="31" t="n"/>
      <c r="J67" s="25">
        <f>IF(D67="","",IFERROR(H67-I67,""))</f>
        <v/>
      </c>
      <c r="K67" s="32">
        <f>IF(D67="","",IFERROR('Parâmetros'!$B$3-G67,""))</f>
        <v/>
      </c>
      <c r="L67" s="27">
        <f>IFERROR(IF(D67="","",IF(J67&lt;=0,"Regularizado/sem saldo",IF(G67="","Sem data de vencimento",IF('Parâmetros'!$B$13&lt;&gt;"OK","Configuração a confirmar",IF(K67="","Data de vencimento inválida",IF(K67&lt;0,'Parâmetros'!$B$7,IF(K67&lt;='Parâmetros'!$C$8,'Parâmetros'!$B$8,IF(K67&lt;='Parâmetros'!$C$9,'Parâmetros'!$B$9,IF(K67&lt;='Parâmetros'!$C$10,'Parâmetros'!$B$10,'Parâmetros'!$B$11))))))))),"Configuração a confirmar")</f>
        <v/>
      </c>
      <c r="M67" s="30" t="n"/>
      <c r="N67" s="28" t="n"/>
      <c r="O67" s="28" t="n"/>
      <c r="P67" s="33" t="n"/>
      <c r="Q67" s="25">
        <f>IF(D67="","",IF(AND(J67&gt;0,L67='Parâmetros'!$B$7),J67,0))</f>
        <v/>
      </c>
      <c r="R67" s="25">
        <f>IF(D67="","",IF(AND(J67&gt;0,L67='Parâmetros'!$B$8),J67,0))</f>
        <v/>
      </c>
      <c r="S67" s="25">
        <f>IF(D67="","",IF(AND(J67&gt;0,L67='Parâmetros'!$B$9),J67,0))</f>
        <v/>
      </c>
      <c r="T67" s="25">
        <f>IF(D67="","",IF(AND(J67&gt;0,L67='Parâmetros'!$B$10),J67,0))</f>
        <v/>
      </c>
      <c r="U67" s="25">
        <f>IF(D67="","",IF(AND(J67&gt;0,L67='Parâmetros'!$B$11),J67,0))</f>
        <v/>
      </c>
      <c r="V67" s="34">
        <f>IF(D67="","",IF(B67="","Falta cliente",IF(OR(H67="",IFERROR(AND(H67&gt;=-999999999999,H67&lt;=999999999999),0)=0),"Valor do documento inválido",IF(AND(I67&lt;&gt;"",IFERROR(AND(I67&gt;=-999999999999,I67&lt;=999999999999),0)=0),"Regularizações inválidas",IF(G67="","Falta data de vencimento",IF(K67="","Data de vencimento inválida",IF(AND(F67&lt;&gt;"",G67&lt;F67),"Vencimento anterior à emissão - confirmar",IF(AND(H67&gt;=0,I67&gt;H67),"Regularizações superiores ao valor - confirmar",IF(J67&lt;0,"Saldo credor - confirmar",IF(COUNTIFS($B$6:$B$105,B67,$D$6:$D$105,D67)&gt;1,"Documento repetido - confirmar","OK"))))))))))</f>
        <v/>
      </c>
    </row>
    <row r="68" ht="30" customHeight="1">
      <c r="A68" s="27">
        <f>IF(D68="","",COUNTIF($D$6:D68,"&lt;&gt;"))</f>
        <v/>
      </c>
      <c r="B68" s="28" t="n"/>
      <c r="C68" s="29" t="n"/>
      <c r="D68" s="28" t="n"/>
      <c r="E68" s="28" t="n"/>
      <c r="F68" s="30" t="n"/>
      <c r="G68" s="30" t="n"/>
      <c r="H68" s="31" t="n"/>
      <c r="I68" s="31" t="n"/>
      <c r="J68" s="25">
        <f>IF(D68="","",IFERROR(H68-I68,""))</f>
        <v/>
      </c>
      <c r="K68" s="32">
        <f>IF(D68="","",IFERROR('Parâmetros'!$B$3-G68,""))</f>
        <v/>
      </c>
      <c r="L68" s="27">
        <f>IFERROR(IF(D68="","",IF(J68&lt;=0,"Regularizado/sem saldo",IF(G68="","Sem data de vencimento",IF('Parâmetros'!$B$13&lt;&gt;"OK","Configuração a confirmar",IF(K68="","Data de vencimento inválida",IF(K68&lt;0,'Parâmetros'!$B$7,IF(K68&lt;='Parâmetros'!$C$8,'Parâmetros'!$B$8,IF(K68&lt;='Parâmetros'!$C$9,'Parâmetros'!$B$9,IF(K68&lt;='Parâmetros'!$C$10,'Parâmetros'!$B$10,'Parâmetros'!$B$11))))))))),"Configuração a confirmar")</f>
        <v/>
      </c>
      <c r="M68" s="30" t="n"/>
      <c r="N68" s="28" t="n"/>
      <c r="O68" s="28" t="n"/>
      <c r="P68" s="33" t="n"/>
      <c r="Q68" s="25">
        <f>IF(D68="","",IF(AND(J68&gt;0,L68='Parâmetros'!$B$7),J68,0))</f>
        <v/>
      </c>
      <c r="R68" s="25">
        <f>IF(D68="","",IF(AND(J68&gt;0,L68='Parâmetros'!$B$8),J68,0))</f>
        <v/>
      </c>
      <c r="S68" s="25">
        <f>IF(D68="","",IF(AND(J68&gt;0,L68='Parâmetros'!$B$9),J68,0))</f>
        <v/>
      </c>
      <c r="T68" s="25">
        <f>IF(D68="","",IF(AND(J68&gt;0,L68='Parâmetros'!$B$10),J68,0))</f>
        <v/>
      </c>
      <c r="U68" s="25">
        <f>IF(D68="","",IF(AND(J68&gt;0,L68='Parâmetros'!$B$11),J68,0))</f>
        <v/>
      </c>
      <c r="V68" s="34">
        <f>IF(D68="","",IF(B68="","Falta cliente",IF(OR(H68="",IFERROR(AND(H68&gt;=-999999999999,H68&lt;=999999999999),0)=0),"Valor do documento inválido",IF(AND(I68&lt;&gt;"",IFERROR(AND(I68&gt;=-999999999999,I68&lt;=999999999999),0)=0),"Regularizações inválidas",IF(G68="","Falta data de vencimento",IF(K68="","Data de vencimento inválida",IF(AND(F68&lt;&gt;"",G68&lt;F68),"Vencimento anterior à emissão - confirmar",IF(AND(H68&gt;=0,I68&gt;H68),"Regularizações superiores ao valor - confirmar",IF(J68&lt;0,"Saldo credor - confirmar",IF(COUNTIFS($B$6:$B$105,B68,$D$6:$D$105,D68)&gt;1,"Documento repetido - confirmar","OK"))))))))))</f>
        <v/>
      </c>
    </row>
    <row r="69" ht="30" customHeight="1">
      <c r="A69" s="27">
        <f>IF(D69="","",COUNTIF($D$6:D69,"&lt;&gt;"))</f>
        <v/>
      </c>
      <c r="B69" s="28" t="n"/>
      <c r="C69" s="29" t="n"/>
      <c r="D69" s="28" t="n"/>
      <c r="E69" s="28" t="n"/>
      <c r="F69" s="30" t="n"/>
      <c r="G69" s="30" t="n"/>
      <c r="H69" s="31" t="n"/>
      <c r="I69" s="31" t="n"/>
      <c r="J69" s="25">
        <f>IF(D69="","",IFERROR(H69-I69,""))</f>
        <v/>
      </c>
      <c r="K69" s="32">
        <f>IF(D69="","",IFERROR('Parâmetros'!$B$3-G69,""))</f>
        <v/>
      </c>
      <c r="L69" s="27">
        <f>IFERROR(IF(D69="","",IF(J69&lt;=0,"Regularizado/sem saldo",IF(G69="","Sem data de vencimento",IF('Parâmetros'!$B$13&lt;&gt;"OK","Configuração a confirmar",IF(K69="","Data de vencimento inválida",IF(K69&lt;0,'Parâmetros'!$B$7,IF(K69&lt;='Parâmetros'!$C$8,'Parâmetros'!$B$8,IF(K69&lt;='Parâmetros'!$C$9,'Parâmetros'!$B$9,IF(K69&lt;='Parâmetros'!$C$10,'Parâmetros'!$B$10,'Parâmetros'!$B$11))))))))),"Configuração a confirmar")</f>
        <v/>
      </c>
      <c r="M69" s="30" t="n"/>
      <c r="N69" s="28" t="n"/>
      <c r="O69" s="28" t="n"/>
      <c r="P69" s="33" t="n"/>
      <c r="Q69" s="25">
        <f>IF(D69="","",IF(AND(J69&gt;0,L69='Parâmetros'!$B$7),J69,0))</f>
        <v/>
      </c>
      <c r="R69" s="25">
        <f>IF(D69="","",IF(AND(J69&gt;0,L69='Parâmetros'!$B$8),J69,0))</f>
        <v/>
      </c>
      <c r="S69" s="25">
        <f>IF(D69="","",IF(AND(J69&gt;0,L69='Parâmetros'!$B$9),J69,0))</f>
        <v/>
      </c>
      <c r="T69" s="25">
        <f>IF(D69="","",IF(AND(J69&gt;0,L69='Parâmetros'!$B$10),J69,0))</f>
        <v/>
      </c>
      <c r="U69" s="25">
        <f>IF(D69="","",IF(AND(J69&gt;0,L69='Parâmetros'!$B$11),J69,0))</f>
        <v/>
      </c>
      <c r="V69" s="34">
        <f>IF(D69="","",IF(B69="","Falta cliente",IF(OR(H69="",IFERROR(AND(H69&gt;=-999999999999,H69&lt;=999999999999),0)=0),"Valor do documento inválido",IF(AND(I69&lt;&gt;"",IFERROR(AND(I69&gt;=-999999999999,I69&lt;=999999999999),0)=0),"Regularizações inválidas",IF(G69="","Falta data de vencimento",IF(K69="","Data de vencimento inválida",IF(AND(F69&lt;&gt;"",G69&lt;F69),"Vencimento anterior à emissão - confirmar",IF(AND(H69&gt;=0,I69&gt;H69),"Regularizações superiores ao valor - confirmar",IF(J69&lt;0,"Saldo credor - confirmar",IF(COUNTIFS($B$6:$B$105,B69,$D$6:$D$105,D69)&gt;1,"Documento repetido - confirmar","OK"))))))))))</f>
        <v/>
      </c>
    </row>
    <row r="70" ht="30" customHeight="1">
      <c r="A70" s="27">
        <f>IF(D70="","",COUNTIF($D$6:D70,"&lt;&gt;"))</f>
        <v/>
      </c>
      <c r="B70" s="28" t="n"/>
      <c r="C70" s="29" t="n"/>
      <c r="D70" s="28" t="n"/>
      <c r="E70" s="28" t="n"/>
      <c r="F70" s="30" t="n"/>
      <c r="G70" s="30" t="n"/>
      <c r="H70" s="31" t="n"/>
      <c r="I70" s="31" t="n"/>
      <c r="J70" s="25">
        <f>IF(D70="","",IFERROR(H70-I70,""))</f>
        <v/>
      </c>
      <c r="K70" s="32">
        <f>IF(D70="","",IFERROR('Parâmetros'!$B$3-G70,""))</f>
        <v/>
      </c>
      <c r="L70" s="27">
        <f>IFERROR(IF(D70="","",IF(J70&lt;=0,"Regularizado/sem saldo",IF(G70="","Sem data de vencimento",IF('Parâmetros'!$B$13&lt;&gt;"OK","Configuração a confirmar",IF(K70="","Data de vencimento inválida",IF(K70&lt;0,'Parâmetros'!$B$7,IF(K70&lt;='Parâmetros'!$C$8,'Parâmetros'!$B$8,IF(K70&lt;='Parâmetros'!$C$9,'Parâmetros'!$B$9,IF(K70&lt;='Parâmetros'!$C$10,'Parâmetros'!$B$10,'Parâmetros'!$B$11))))))))),"Configuração a confirmar")</f>
        <v/>
      </c>
      <c r="M70" s="30" t="n"/>
      <c r="N70" s="28" t="n"/>
      <c r="O70" s="28" t="n"/>
      <c r="P70" s="33" t="n"/>
      <c r="Q70" s="25">
        <f>IF(D70="","",IF(AND(J70&gt;0,L70='Parâmetros'!$B$7),J70,0))</f>
        <v/>
      </c>
      <c r="R70" s="25">
        <f>IF(D70="","",IF(AND(J70&gt;0,L70='Parâmetros'!$B$8),J70,0))</f>
        <v/>
      </c>
      <c r="S70" s="25">
        <f>IF(D70="","",IF(AND(J70&gt;0,L70='Parâmetros'!$B$9),J70,0))</f>
        <v/>
      </c>
      <c r="T70" s="25">
        <f>IF(D70="","",IF(AND(J70&gt;0,L70='Parâmetros'!$B$10),J70,0))</f>
        <v/>
      </c>
      <c r="U70" s="25">
        <f>IF(D70="","",IF(AND(J70&gt;0,L70='Parâmetros'!$B$11),J70,0))</f>
        <v/>
      </c>
      <c r="V70" s="34">
        <f>IF(D70="","",IF(B70="","Falta cliente",IF(OR(H70="",IFERROR(AND(H70&gt;=-999999999999,H70&lt;=999999999999),0)=0),"Valor do documento inválido",IF(AND(I70&lt;&gt;"",IFERROR(AND(I70&gt;=-999999999999,I70&lt;=999999999999),0)=0),"Regularizações inválidas",IF(G70="","Falta data de vencimento",IF(K70="","Data de vencimento inválida",IF(AND(F70&lt;&gt;"",G70&lt;F70),"Vencimento anterior à emissão - confirmar",IF(AND(H70&gt;=0,I70&gt;H70),"Regularizações superiores ao valor - confirmar",IF(J70&lt;0,"Saldo credor - confirmar",IF(COUNTIFS($B$6:$B$105,B70,$D$6:$D$105,D70)&gt;1,"Documento repetido - confirmar","OK"))))))))))</f>
        <v/>
      </c>
    </row>
    <row r="71" ht="30" customHeight="1">
      <c r="A71" s="27">
        <f>IF(D71="","",COUNTIF($D$6:D71,"&lt;&gt;"))</f>
        <v/>
      </c>
      <c r="B71" s="28" t="n"/>
      <c r="C71" s="29" t="n"/>
      <c r="D71" s="28" t="n"/>
      <c r="E71" s="28" t="n"/>
      <c r="F71" s="30" t="n"/>
      <c r="G71" s="30" t="n"/>
      <c r="H71" s="31" t="n"/>
      <c r="I71" s="31" t="n"/>
      <c r="J71" s="25">
        <f>IF(D71="","",IFERROR(H71-I71,""))</f>
        <v/>
      </c>
      <c r="K71" s="32">
        <f>IF(D71="","",IFERROR('Parâmetros'!$B$3-G71,""))</f>
        <v/>
      </c>
      <c r="L71" s="27">
        <f>IFERROR(IF(D71="","",IF(J71&lt;=0,"Regularizado/sem saldo",IF(G71="","Sem data de vencimento",IF('Parâmetros'!$B$13&lt;&gt;"OK","Configuração a confirmar",IF(K71="","Data de vencimento inválida",IF(K71&lt;0,'Parâmetros'!$B$7,IF(K71&lt;='Parâmetros'!$C$8,'Parâmetros'!$B$8,IF(K71&lt;='Parâmetros'!$C$9,'Parâmetros'!$B$9,IF(K71&lt;='Parâmetros'!$C$10,'Parâmetros'!$B$10,'Parâmetros'!$B$11))))))))),"Configuração a confirmar")</f>
        <v/>
      </c>
      <c r="M71" s="30" t="n"/>
      <c r="N71" s="28" t="n"/>
      <c r="O71" s="28" t="n"/>
      <c r="P71" s="33" t="n"/>
      <c r="Q71" s="25">
        <f>IF(D71="","",IF(AND(J71&gt;0,L71='Parâmetros'!$B$7),J71,0))</f>
        <v/>
      </c>
      <c r="R71" s="25">
        <f>IF(D71="","",IF(AND(J71&gt;0,L71='Parâmetros'!$B$8),J71,0))</f>
        <v/>
      </c>
      <c r="S71" s="25">
        <f>IF(D71="","",IF(AND(J71&gt;0,L71='Parâmetros'!$B$9),J71,0))</f>
        <v/>
      </c>
      <c r="T71" s="25">
        <f>IF(D71="","",IF(AND(J71&gt;0,L71='Parâmetros'!$B$10),J71,0))</f>
        <v/>
      </c>
      <c r="U71" s="25">
        <f>IF(D71="","",IF(AND(J71&gt;0,L71='Parâmetros'!$B$11),J71,0))</f>
        <v/>
      </c>
      <c r="V71" s="34">
        <f>IF(D71="","",IF(B71="","Falta cliente",IF(OR(H71="",IFERROR(AND(H71&gt;=-999999999999,H71&lt;=999999999999),0)=0),"Valor do documento inválido",IF(AND(I71&lt;&gt;"",IFERROR(AND(I71&gt;=-999999999999,I71&lt;=999999999999),0)=0),"Regularizações inválidas",IF(G71="","Falta data de vencimento",IF(K71="","Data de vencimento inválida",IF(AND(F71&lt;&gt;"",G71&lt;F71),"Vencimento anterior à emissão - confirmar",IF(AND(H71&gt;=0,I71&gt;H71),"Regularizações superiores ao valor - confirmar",IF(J71&lt;0,"Saldo credor - confirmar",IF(COUNTIFS($B$6:$B$105,B71,$D$6:$D$105,D71)&gt;1,"Documento repetido - confirmar","OK"))))))))))</f>
        <v/>
      </c>
    </row>
    <row r="72" ht="30" customHeight="1">
      <c r="A72" s="27">
        <f>IF(D72="","",COUNTIF($D$6:D72,"&lt;&gt;"))</f>
        <v/>
      </c>
      <c r="B72" s="28" t="n"/>
      <c r="C72" s="29" t="n"/>
      <c r="D72" s="28" t="n"/>
      <c r="E72" s="28" t="n"/>
      <c r="F72" s="30" t="n"/>
      <c r="G72" s="30" t="n"/>
      <c r="H72" s="31" t="n"/>
      <c r="I72" s="31" t="n"/>
      <c r="J72" s="25">
        <f>IF(D72="","",IFERROR(H72-I72,""))</f>
        <v/>
      </c>
      <c r="K72" s="32">
        <f>IF(D72="","",IFERROR('Parâmetros'!$B$3-G72,""))</f>
        <v/>
      </c>
      <c r="L72" s="27">
        <f>IFERROR(IF(D72="","",IF(J72&lt;=0,"Regularizado/sem saldo",IF(G72="","Sem data de vencimento",IF('Parâmetros'!$B$13&lt;&gt;"OK","Configuração a confirmar",IF(K72="","Data de vencimento inválida",IF(K72&lt;0,'Parâmetros'!$B$7,IF(K72&lt;='Parâmetros'!$C$8,'Parâmetros'!$B$8,IF(K72&lt;='Parâmetros'!$C$9,'Parâmetros'!$B$9,IF(K72&lt;='Parâmetros'!$C$10,'Parâmetros'!$B$10,'Parâmetros'!$B$11))))))))),"Configuração a confirmar")</f>
        <v/>
      </c>
      <c r="M72" s="30" t="n"/>
      <c r="N72" s="28" t="n"/>
      <c r="O72" s="28" t="n"/>
      <c r="P72" s="33" t="n"/>
      <c r="Q72" s="25">
        <f>IF(D72="","",IF(AND(J72&gt;0,L72='Parâmetros'!$B$7),J72,0))</f>
        <v/>
      </c>
      <c r="R72" s="25">
        <f>IF(D72="","",IF(AND(J72&gt;0,L72='Parâmetros'!$B$8),J72,0))</f>
        <v/>
      </c>
      <c r="S72" s="25">
        <f>IF(D72="","",IF(AND(J72&gt;0,L72='Parâmetros'!$B$9),J72,0))</f>
        <v/>
      </c>
      <c r="T72" s="25">
        <f>IF(D72="","",IF(AND(J72&gt;0,L72='Parâmetros'!$B$10),J72,0))</f>
        <v/>
      </c>
      <c r="U72" s="25">
        <f>IF(D72="","",IF(AND(J72&gt;0,L72='Parâmetros'!$B$11),J72,0))</f>
        <v/>
      </c>
      <c r="V72" s="34">
        <f>IF(D72="","",IF(B72="","Falta cliente",IF(OR(H72="",IFERROR(AND(H72&gt;=-999999999999,H72&lt;=999999999999),0)=0),"Valor do documento inválido",IF(AND(I72&lt;&gt;"",IFERROR(AND(I72&gt;=-999999999999,I72&lt;=999999999999),0)=0),"Regularizações inválidas",IF(G72="","Falta data de vencimento",IF(K72="","Data de vencimento inválida",IF(AND(F72&lt;&gt;"",G72&lt;F72),"Vencimento anterior à emissão - confirmar",IF(AND(H72&gt;=0,I72&gt;H72),"Regularizações superiores ao valor - confirmar",IF(J72&lt;0,"Saldo credor - confirmar",IF(COUNTIFS($B$6:$B$105,B72,$D$6:$D$105,D72)&gt;1,"Documento repetido - confirmar","OK"))))))))))</f>
        <v/>
      </c>
    </row>
    <row r="73" ht="30" customHeight="1">
      <c r="A73" s="27">
        <f>IF(D73="","",COUNTIF($D$6:D73,"&lt;&gt;"))</f>
        <v/>
      </c>
      <c r="B73" s="28" t="n"/>
      <c r="C73" s="29" t="n"/>
      <c r="D73" s="28" t="n"/>
      <c r="E73" s="28" t="n"/>
      <c r="F73" s="30" t="n"/>
      <c r="G73" s="30" t="n"/>
      <c r="H73" s="31" t="n"/>
      <c r="I73" s="31" t="n"/>
      <c r="J73" s="25">
        <f>IF(D73="","",IFERROR(H73-I73,""))</f>
        <v/>
      </c>
      <c r="K73" s="32">
        <f>IF(D73="","",IFERROR('Parâmetros'!$B$3-G73,""))</f>
        <v/>
      </c>
      <c r="L73" s="27">
        <f>IFERROR(IF(D73="","",IF(J73&lt;=0,"Regularizado/sem saldo",IF(G73="","Sem data de vencimento",IF('Parâmetros'!$B$13&lt;&gt;"OK","Configuração a confirmar",IF(K73="","Data de vencimento inválida",IF(K73&lt;0,'Parâmetros'!$B$7,IF(K73&lt;='Parâmetros'!$C$8,'Parâmetros'!$B$8,IF(K73&lt;='Parâmetros'!$C$9,'Parâmetros'!$B$9,IF(K73&lt;='Parâmetros'!$C$10,'Parâmetros'!$B$10,'Parâmetros'!$B$11))))))))),"Configuração a confirmar")</f>
        <v/>
      </c>
      <c r="M73" s="30" t="n"/>
      <c r="N73" s="28" t="n"/>
      <c r="O73" s="28" t="n"/>
      <c r="P73" s="33" t="n"/>
      <c r="Q73" s="25">
        <f>IF(D73="","",IF(AND(J73&gt;0,L73='Parâmetros'!$B$7),J73,0))</f>
        <v/>
      </c>
      <c r="R73" s="25">
        <f>IF(D73="","",IF(AND(J73&gt;0,L73='Parâmetros'!$B$8),J73,0))</f>
        <v/>
      </c>
      <c r="S73" s="25">
        <f>IF(D73="","",IF(AND(J73&gt;0,L73='Parâmetros'!$B$9),J73,0))</f>
        <v/>
      </c>
      <c r="T73" s="25">
        <f>IF(D73="","",IF(AND(J73&gt;0,L73='Parâmetros'!$B$10),J73,0))</f>
        <v/>
      </c>
      <c r="U73" s="25">
        <f>IF(D73="","",IF(AND(J73&gt;0,L73='Parâmetros'!$B$11),J73,0))</f>
        <v/>
      </c>
      <c r="V73" s="34">
        <f>IF(D73="","",IF(B73="","Falta cliente",IF(OR(H73="",IFERROR(AND(H73&gt;=-999999999999,H73&lt;=999999999999),0)=0),"Valor do documento inválido",IF(AND(I73&lt;&gt;"",IFERROR(AND(I73&gt;=-999999999999,I73&lt;=999999999999),0)=0),"Regularizações inválidas",IF(G73="","Falta data de vencimento",IF(K73="","Data de vencimento inválida",IF(AND(F73&lt;&gt;"",G73&lt;F73),"Vencimento anterior à emissão - confirmar",IF(AND(H73&gt;=0,I73&gt;H73),"Regularizações superiores ao valor - confirmar",IF(J73&lt;0,"Saldo credor - confirmar",IF(COUNTIFS($B$6:$B$105,B73,$D$6:$D$105,D73)&gt;1,"Documento repetido - confirmar","OK"))))))))))</f>
        <v/>
      </c>
    </row>
    <row r="74" ht="30" customHeight="1">
      <c r="A74" s="27">
        <f>IF(D74="","",COUNTIF($D$6:D74,"&lt;&gt;"))</f>
        <v/>
      </c>
      <c r="B74" s="28" t="n"/>
      <c r="C74" s="29" t="n"/>
      <c r="D74" s="28" t="n"/>
      <c r="E74" s="28" t="n"/>
      <c r="F74" s="30" t="n"/>
      <c r="G74" s="30" t="n"/>
      <c r="H74" s="31" t="n"/>
      <c r="I74" s="31" t="n"/>
      <c r="J74" s="25">
        <f>IF(D74="","",IFERROR(H74-I74,""))</f>
        <v/>
      </c>
      <c r="K74" s="32">
        <f>IF(D74="","",IFERROR('Parâmetros'!$B$3-G74,""))</f>
        <v/>
      </c>
      <c r="L74" s="27">
        <f>IFERROR(IF(D74="","",IF(J74&lt;=0,"Regularizado/sem saldo",IF(G74="","Sem data de vencimento",IF('Parâmetros'!$B$13&lt;&gt;"OK","Configuração a confirmar",IF(K74="","Data de vencimento inválida",IF(K74&lt;0,'Parâmetros'!$B$7,IF(K74&lt;='Parâmetros'!$C$8,'Parâmetros'!$B$8,IF(K74&lt;='Parâmetros'!$C$9,'Parâmetros'!$B$9,IF(K74&lt;='Parâmetros'!$C$10,'Parâmetros'!$B$10,'Parâmetros'!$B$11))))))))),"Configuração a confirmar")</f>
        <v/>
      </c>
      <c r="M74" s="30" t="n"/>
      <c r="N74" s="28" t="n"/>
      <c r="O74" s="28" t="n"/>
      <c r="P74" s="33" t="n"/>
      <c r="Q74" s="25">
        <f>IF(D74="","",IF(AND(J74&gt;0,L74='Parâmetros'!$B$7),J74,0))</f>
        <v/>
      </c>
      <c r="R74" s="25">
        <f>IF(D74="","",IF(AND(J74&gt;0,L74='Parâmetros'!$B$8),J74,0))</f>
        <v/>
      </c>
      <c r="S74" s="25">
        <f>IF(D74="","",IF(AND(J74&gt;0,L74='Parâmetros'!$B$9),J74,0))</f>
        <v/>
      </c>
      <c r="T74" s="25">
        <f>IF(D74="","",IF(AND(J74&gt;0,L74='Parâmetros'!$B$10),J74,0))</f>
        <v/>
      </c>
      <c r="U74" s="25">
        <f>IF(D74="","",IF(AND(J74&gt;0,L74='Parâmetros'!$B$11),J74,0))</f>
        <v/>
      </c>
      <c r="V74" s="34">
        <f>IF(D74="","",IF(B74="","Falta cliente",IF(OR(H74="",IFERROR(AND(H74&gt;=-999999999999,H74&lt;=999999999999),0)=0),"Valor do documento inválido",IF(AND(I74&lt;&gt;"",IFERROR(AND(I74&gt;=-999999999999,I74&lt;=999999999999),0)=0),"Regularizações inválidas",IF(G74="","Falta data de vencimento",IF(K74="","Data de vencimento inválida",IF(AND(F74&lt;&gt;"",G74&lt;F74),"Vencimento anterior à emissão - confirmar",IF(AND(H74&gt;=0,I74&gt;H74),"Regularizações superiores ao valor - confirmar",IF(J74&lt;0,"Saldo credor - confirmar",IF(COUNTIFS($B$6:$B$105,B74,$D$6:$D$105,D74)&gt;1,"Documento repetido - confirmar","OK"))))))))))</f>
        <v/>
      </c>
    </row>
    <row r="75" ht="30" customHeight="1">
      <c r="A75" s="27">
        <f>IF(D75="","",COUNTIF($D$6:D75,"&lt;&gt;"))</f>
        <v/>
      </c>
      <c r="B75" s="28" t="n"/>
      <c r="C75" s="29" t="n"/>
      <c r="D75" s="28" t="n"/>
      <c r="E75" s="28" t="n"/>
      <c r="F75" s="30" t="n"/>
      <c r="G75" s="30" t="n"/>
      <c r="H75" s="31" t="n"/>
      <c r="I75" s="31" t="n"/>
      <c r="J75" s="25">
        <f>IF(D75="","",IFERROR(H75-I75,""))</f>
        <v/>
      </c>
      <c r="K75" s="32">
        <f>IF(D75="","",IFERROR('Parâmetros'!$B$3-G75,""))</f>
        <v/>
      </c>
      <c r="L75" s="27">
        <f>IFERROR(IF(D75="","",IF(J75&lt;=0,"Regularizado/sem saldo",IF(G75="","Sem data de vencimento",IF('Parâmetros'!$B$13&lt;&gt;"OK","Configuração a confirmar",IF(K75="","Data de vencimento inválida",IF(K75&lt;0,'Parâmetros'!$B$7,IF(K75&lt;='Parâmetros'!$C$8,'Parâmetros'!$B$8,IF(K75&lt;='Parâmetros'!$C$9,'Parâmetros'!$B$9,IF(K75&lt;='Parâmetros'!$C$10,'Parâmetros'!$B$10,'Parâmetros'!$B$11))))))))),"Configuração a confirmar")</f>
        <v/>
      </c>
      <c r="M75" s="30" t="n"/>
      <c r="N75" s="28" t="n"/>
      <c r="O75" s="28" t="n"/>
      <c r="P75" s="33" t="n"/>
      <c r="Q75" s="25">
        <f>IF(D75="","",IF(AND(J75&gt;0,L75='Parâmetros'!$B$7),J75,0))</f>
        <v/>
      </c>
      <c r="R75" s="25">
        <f>IF(D75="","",IF(AND(J75&gt;0,L75='Parâmetros'!$B$8),J75,0))</f>
        <v/>
      </c>
      <c r="S75" s="25">
        <f>IF(D75="","",IF(AND(J75&gt;0,L75='Parâmetros'!$B$9),J75,0))</f>
        <v/>
      </c>
      <c r="T75" s="25">
        <f>IF(D75="","",IF(AND(J75&gt;0,L75='Parâmetros'!$B$10),J75,0))</f>
        <v/>
      </c>
      <c r="U75" s="25">
        <f>IF(D75="","",IF(AND(J75&gt;0,L75='Parâmetros'!$B$11),J75,0))</f>
        <v/>
      </c>
      <c r="V75" s="34">
        <f>IF(D75="","",IF(B75="","Falta cliente",IF(OR(H75="",IFERROR(AND(H75&gt;=-999999999999,H75&lt;=999999999999),0)=0),"Valor do documento inválido",IF(AND(I75&lt;&gt;"",IFERROR(AND(I75&gt;=-999999999999,I75&lt;=999999999999),0)=0),"Regularizações inválidas",IF(G75="","Falta data de vencimento",IF(K75="","Data de vencimento inválida",IF(AND(F75&lt;&gt;"",G75&lt;F75),"Vencimento anterior à emissão - confirmar",IF(AND(H75&gt;=0,I75&gt;H75),"Regularizações superiores ao valor - confirmar",IF(J75&lt;0,"Saldo credor - confirmar",IF(COUNTIFS($B$6:$B$105,B75,$D$6:$D$105,D75)&gt;1,"Documento repetido - confirmar","OK"))))))))))</f>
        <v/>
      </c>
    </row>
    <row r="76" ht="30" customHeight="1">
      <c r="A76" s="27">
        <f>IF(D76="","",COUNTIF($D$6:D76,"&lt;&gt;"))</f>
        <v/>
      </c>
      <c r="B76" s="28" t="n"/>
      <c r="C76" s="29" t="n"/>
      <c r="D76" s="28" t="n"/>
      <c r="E76" s="28" t="n"/>
      <c r="F76" s="30" t="n"/>
      <c r="G76" s="30" t="n"/>
      <c r="H76" s="31" t="n"/>
      <c r="I76" s="31" t="n"/>
      <c r="J76" s="25">
        <f>IF(D76="","",IFERROR(H76-I76,""))</f>
        <v/>
      </c>
      <c r="K76" s="32">
        <f>IF(D76="","",IFERROR('Parâmetros'!$B$3-G76,""))</f>
        <v/>
      </c>
      <c r="L76" s="27">
        <f>IFERROR(IF(D76="","",IF(J76&lt;=0,"Regularizado/sem saldo",IF(G76="","Sem data de vencimento",IF('Parâmetros'!$B$13&lt;&gt;"OK","Configuração a confirmar",IF(K76="","Data de vencimento inválida",IF(K76&lt;0,'Parâmetros'!$B$7,IF(K76&lt;='Parâmetros'!$C$8,'Parâmetros'!$B$8,IF(K76&lt;='Parâmetros'!$C$9,'Parâmetros'!$B$9,IF(K76&lt;='Parâmetros'!$C$10,'Parâmetros'!$B$10,'Parâmetros'!$B$11))))))))),"Configuração a confirmar")</f>
        <v/>
      </c>
      <c r="M76" s="30" t="n"/>
      <c r="N76" s="28" t="n"/>
      <c r="O76" s="28" t="n"/>
      <c r="P76" s="33" t="n"/>
      <c r="Q76" s="25">
        <f>IF(D76="","",IF(AND(J76&gt;0,L76='Parâmetros'!$B$7),J76,0))</f>
        <v/>
      </c>
      <c r="R76" s="25">
        <f>IF(D76="","",IF(AND(J76&gt;0,L76='Parâmetros'!$B$8),J76,0))</f>
        <v/>
      </c>
      <c r="S76" s="25">
        <f>IF(D76="","",IF(AND(J76&gt;0,L76='Parâmetros'!$B$9),J76,0))</f>
        <v/>
      </c>
      <c r="T76" s="25">
        <f>IF(D76="","",IF(AND(J76&gt;0,L76='Parâmetros'!$B$10),J76,0))</f>
        <v/>
      </c>
      <c r="U76" s="25">
        <f>IF(D76="","",IF(AND(J76&gt;0,L76='Parâmetros'!$B$11),J76,0))</f>
        <v/>
      </c>
      <c r="V76" s="34">
        <f>IF(D76="","",IF(B76="","Falta cliente",IF(OR(H76="",IFERROR(AND(H76&gt;=-999999999999,H76&lt;=999999999999),0)=0),"Valor do documento inválido",IF(AND(I76&lt;&gt;"",IFERROR(AND(I76&gt;=-999999999999,I76&lt;=999999999999),0)=0),"Regularizações inválidas",IF(G76="","Falta data de vencimento",IF(K76="","Data de vencimento inválida",IF(AND(F76&lt;&gt;"",G76&lt;F76),"Vencimento anterior à emissão - confirmar",IF(AND(H76&gt;=0,I76&gt;H76),"Regularizações superiores ao valor - confirmar",IF(J76&lt;0,"Saldo credor - confirmar",IF(COUNTIFS($B$6:$B$105,B76,$D$6:$D$105,D76)&gt;1,"Documento repetido - confirmar","OK"))))))))))</f>
        <v/>
      </c>
    </row>
    <row r="77" ht="30" customHeight="1">
      <c r="A77" s="27">
        <f>IF(D77="","",COUNTIF($D$6:D77,"&lt;&gt;"))</f>
        <v/>
      </c>
      <c r="B77" s="28" t="n"/>
      <c r="C77" s="29" t="n"/>
      <c r="D77" s="28" t="n"/>
      <c r="E77" s="28" t="n"/>
      <c r="F77" s="30" t="n"/>
      <c r="G77" s="30" t="n"/>
      <c r="H77" s="31" t="n"/>
      <c r="I77" s="31" t="n"/>
      <c r="J77" s="25">
        <f>IF(D77="","",IFERROR(H77-I77,""))</f>
        <v/>
      </c>
      <c r="K77" s="32">
        <f>IF(D77="","",IFERROR('Parâmetros'!$B$3-G77,""))</f>
        <v/>
      </c>
      <c r="L77" s="27">
        <f>IFERROR(IF(D77="","",IF(J77&lt;=0,"Regularizado/sem saldo",IF(G77="","Sem data de vencimento",IF('Parâmetros'!$B$13&lt;&gt;"OK","Configuração a confirmar",IF(K77="","Data de vencimento inválida",IF(K77&lt;0,'Parâmetros'!$B$7,IF(K77&lt;='Parâmetros'!$C$8,'Parâmetros'!$B$8,IF(K77&lt;='Parâmetros'!$C$9,'Parâmetros'!$B$9,IF(K77&lt;='Parâmetros'!$C$10,'Parâmetros'!$B$10,'Parâmetros'!$B$11))))))))),"Configuração a confirmar")</f>
        <v/>
      </c>
      <c r="M77" s="30" t="n"/>
      <c r="N77" s="28" t="n"/>
      <c r="O77" s="28" t="n"/>
      <c r="P77" s="33" t="n"/>
      <c r="Q77" s="25">
        <f>IF(D77="","",IF(AND(J77&gt;0,L77='Parâmetros'!$B$7),J77,0))</f>
        <v/>
      </c>
      <c r="R77" s="25">
        <f>IF(D77="","",IF(AND(J77&gt;0,L77='Parâmetros'!$B$8),J77,0))</f>
        <v/>
      </c>
      <c r="S77" s="25">
        <f>IF(D77="","",IF(AND(J77&gt;0,L77='Parâmetros'!$B$9),J77,0))</f>
        <v/>
      </c>
      <c r="T77" s="25">
        <f>IF(D77="","",IF(AND(J77&gt;0,L77='Parâmetros'!$B$10),J77,0))</f>
        <v/>
      </c>
      <c r="U77" s="25">
        <f>IF(D77="","",IF(AND(J77&gt;0,L77='Parâmetros'!$B$11),J77,0))</f>
        <v/>
      </c>
      <c r="V77" s="34">
        <f>IF(D77="","",IF(B77="","Falta cliente",IF(OR(H77="",IFERROR(AND(H77&gt;=-999999999999,H77&lt;=999999999999),0)=0),"Valor do documento inválido",IF(AND(I77&lt;&gt;"",IFERROR(AND(I77&gt;=-999999999999,I77&lt;=999999999999),0)=0),"Regularizações inválidas",IF(G77="","Falta data de vencimento",IF(K77="","Data de vencimento inválida",IF(AND(F77&lt;&gt;"",G77&lt;F77),"Vencimento anterior à emissão - confirmar",IF(AND(H77&gt;=0,I77&gt;H77),"Regularizações superiores ao valor - confirmar",IF(J77&lt;0,"Saldo credor - confirmar",IF(COUNTIFS($B$6:$B$105,B77,$D$6:$D$105,D77)&gt;1,"Documento repetido - confirmar","OK"))))))))))</f>
        <v/>
      </c>
    </row>
    <row r="78" ht="30" customHeight="1">
      <c r="A78" s="27">
        <f>IF(D78="","",COUNTIF($D$6:D78,"&lt;&gt;"))</f>
        <v/>
      </c>
      <c r="B78" s="28" t="n"/>
      <c r="C78" s="29" t="n"/>
      <c r="D78" s="28" t="n"/>
      <c r="E78" s="28" t="n"/>
      <c r="F78" s="30" t="n"/>
      <c r="G78" s="30" t="n"/>
      <c r="H78" s="31" t="n"/>
      <c r="I78" s="31" t="n"/>
      <c r="J78" s="25">
        <f>IF(D78="","",IFERROR(H78-I78,""))</f>
        <v/>
      </c>
      <c r="K78" s="32">
        <f>IF(D78="","",IFERROR('Parâmetros'!$B$3-G78,""))</f>
        <v/>
      </c>
      <c r="L78" s="27">
        <f>IFERROR(IF(D78="","",IF(J78&lt;=0,"Regularizado/sem saldo",IF(G78="","Sem data de vencimento",IF('Parâmetros'!$B$13&lt;&gt;"OK","Configuração a confirmar",IF(K78="","Data de vencimento inválida",IF(K78&lt;0,'Parâmetros'!$B$7,IF(K78&lt;='Parâmetros'!$C$8,'Parâmetros'!$B$8,IF(K78&lt;='Parâmetros'!$C$9,'Parâmetros'!$B$9,IF(K78&lt;='Parâmetros'!$C$10,'Parâmetros'!$B$10,'Parâmetros'!$B$11))))))))),"Configuração a confirmar")</f>
        <v/>
      </c>
      <c r="M78" s="30" t="n"/>
      <c r="N78" s="28" t="n"/>
      <c r="O78" s="28" t="n"/>
      <c r="P78" s="33" t="n"/>
      <c r="Q78" s="25">
        <f>IF(D78="","",IF(AND(J78&gt;0,L78='Parâmetros'!$B$7),J78,0))</f>
        <v/>
      </c>
      <c r="R78" s="25">
        <f>IF(D78="","",IF(AND(J78&gt;0,L78='Parâmetros'!$B$8),J78,0))</f>
        <v/>
      </c>
      <c r="S78" s="25">
        <f>IF(D78="","",IF(AND(J78&gt;0,L78='Parâmetros'!$B$9),J78,0))</f>
        <v/>
      </c>
      <c r="T78" s="25">
        <f>IF(D78="","",IF(AND(J78&gt;0,L78='Parâmetros'!$B$10),J78,0))</f>
        <v/>
      </c>
      <c r="U78" s="25">
        <f>IF(D78="","",IF(AND(J78&gt;0,L78='Parâmetros'!$B$11),J78,0))</f>
        <v/>
      </c>
      <c r="V78" s="34">
        <f>IF(D78="","",IF(B78="","Falta cliente",IF(OR(H78="",IFERROR(AND(H78&gt;=-999999999999,H78&lt;=999999999999),0)=0),"Valor do documento inválido",IF(AND(I78&lt;&gt;"",IFERROR(AND(I78&gt;=-999999999999,I78&lt;=999999999999),0)=0),"Regularizações inválidas",IF(G78="","Falta data de vencimento",IF(K78="","Data de vencimento inválida",IF(AND(F78&lt;&gt;"",G78&lt;F78),"Vencimento anterior à emissão - confirmar",IF(AND(H78&gt;=0,I78&gt;H78),"Regularizações superiores ao valor - confirmar",IF(J78&lt;0,"Saldo credor - confirmar",IF(COUNTIFS($B$6:$B$105,B78,$D$6:$D$105,D78)&gt;1,"Documento repetido - confirmar","OK"))))))))))</f>
        <v/>
      </c>
    </row>
    <row r="79" ht="30" customHeight="1">
      <c r="A79" s="27">
        <f>IF(D79="","",COUNTIF($D$6:D79,"&lt;&gt;"))</f>
        <v/>
      </c>
      <c r="B79" s="28" t="n"/>
      <c r="C79" s="29" t="n"/>
      <c r="D79" s="28" t="n"/>
      <c r="E79" s="28" t="n"/>
      <c r="F79" s="30" t="n"/>
      <c r="G79" s="30" t="n"/>
      <c r="H79" s="31" t="n"/>
      <c r="I79" s="31" t="n"/>
      <c r="J79" s="25">
        <f>IF(D79="","",IFERROR(H79-I79,""))</f>
        <v/>
      </c>
      <c r="K79" s="32">
        <f>IF(D79="","",IFERROR('Parâmetros'!$B$3-G79,""))</f>
        <v/>
      </c>
      <c r="L79" s="27">
        <f>IFERROR(IF(D79="","",IF(J79&lt;=0,"Regularizado/sem saldo",IF(G79="","Sem data de vencimento",IF('Parâmetros'!$B$13&lt;&gt;"OK","Configuração a confirmar",IF(K79="","Data de vencimento inválida",IF(K79&lt;0,'Parâmetros'!$B$7,IF(K79&lt;='Parâmetros'!$C$8,'Parâmetros'!$B$8,IF(K79&lt;='Parâmetros'!$C$9,'Parâmetros'!$B$9,IF(K79&lt;='Parâmetros'!$C$10,'Parâmetros'!$B$10,'Parâmetros'!$B$11))))))))),"Configuração a confirmar")</f>
        <v/>
      </c>
      <c r="M79" s="30" t="n"/>
      <c r="N79" s="28" t="n"/>
      <c r="O79" s="28" t="n"/>
      <c r="P79" s="33" t="n"/>
      <c r="Q79" s="25">
        <f>IF(D79="","",IF(AND(J79&gt;0,L79='Parâmetros'!$B$7),J79,0))</f>
        <v/>
      </c>
      <c r="R79" s="25">
        <f>IF(D79="","",IF(AND(J79&gt;0,L79='Parâmetros'!$B$8),J79,0))</f>
        <v/>
      </c>
      <c r="S79" s="25">
        <f>IF(D79="","",IF(AND(J79&gt;0,L79='Parâmetros'!$B$9),J79,0))</f>
        <v/>
      </c>
      <c r="T79" s="25">
        <f>IF(D79="","",IF(AND(J79&gt;0,L79='Parâmetros'!$B$10),J79,0))</f>
        <v/>
      </c>
      <c r="U79" s="25">
        <f>IF(D79="","",IF(AND(J79&gt;0,L79='Parâmetros'!$B$11),J79,0))</f>
        <v/>
      </c>
      <c r="V79" s="34">
        <f>IF(D79="","",IF(B79="","Falta cliente",IF(OR(H79="",IFERROR(AND(H79&gt;=-999999999999,H79&lt;=999999999999),0)=0),"Valor do documento inválido",IF(AND(I79&lt;&gt;"",IFERROR(AND(I79&gt;=-999999999999,I79&lt;=999999999999),0)=0),"Regularizações inválidas",IF(G79="","Falta data de vencimento",IF(K79="","Data de vencimento inválida",IF(AND(F79&lt;&gt;"",G79&lt;F79),"Vencimento anterior à emissão - confirmar",IF(AND(H79&gt;=0,I79&gt;H79),"Regularizações superiores ao valor - confirmar",IF(J79&lt;0,"Saldo credor - confirmar",IF(COUNTIFS($B$6:$B$105,B79,$D$6:$D$105,D79)&gt;1,"Documento repetido - confirmar","OK"))))))))))</f>
        <v/>
      </c>
    </row>
    <row r="80" ht="30" customHeight="1">
      <c r="A80" s="27">
        <f>IF(D80="","",COUNTIF($D$6:D80,"&lt;&gt;"))</f>
        <v/>
      </c>
      <c r="B80" s="28" t="n"/>
      <c r="C80" s="29" t="n"/>
      <c r="D80" s="28" t="n"/>
      <c r="E80" s="28" t="n"/>
      <c r="F80" s="30" t="n"/>
      <c r="G80" s="30" t="n"/>
      <c r="H80" s="31" t="n"/>
      <c r="I80" s="31" t="n"/>
      <c r="J80" s="25">
        <f>IF(D80="","",IFERROR(H80-I80,""))</f>
        <v/>
      </c>
      <c r="K80" s="32">
        <f>IF(D80="","",IFERROR('Parâmetros'!$B$3-G80,""))</f>
        <v/>
      </c>
      <c r="L80" s="27">
        <f>IFERROR(IF(D80="","",IF(J80&lt;=0,"Regularizado/sem saldo",IF(G80="","Sem data de vencimento",IF('Parâmetros'!$B$13&lt;&gt;"OK","Configuração a confirmar",IF(K80="","Data de vencimento inválida",IF(K80&lt;0,'Parâmetros'!$B$7,IF(K80&lt;='Parâmetros'!$C$8,'Parâmetros'!$B$8,IF(K80&lt;='Parâmetros'!$C$9,'Parâmetros'!$B$9,IF(K80&lt;='Parâmetros'!$C$10,'Parâmetros'!$B$10,'Parâmetros'!$B$11))))))))),"Configuração a confirmar")</f>
        <v/>
      </c>
      <c r="M80" s="30" t="n"/>
      <c r="N80" s="28" t="n"/>
      <c r="O80" s="28" t="n"/>
      <c r="P80" s="33" t="n"/>
      <c r="Q80" s="25">
        <f>IF(D80="","",IF(AND(J80&gt;0,L80='Parâmetros'!$B$7),J80,0))</f>
        <v/>
      </c>
      <c r="R80" s="25">
        <f>IF(D80="","",IF(AND(J80&gt;0,L80='Parâmetros'!$B$8),J80,0))</f>
        <v/>
      </c>
      <c r="S80" s="25">
        <f>IF(D80="","",IF(AND(J80&gt;0,L80='Parâmetros'!$B$9),J80,0))</f>
        <v/>
      </c>
      <c r="T80" s="25">
        <f>IF(D80="","",IF(AND(J80&gt;0,L80='Parâmetros'!$B$10),J80,0))</f>
        <v/>
      </c>
      <c r="U80" s="25">
        <f>IF(D80="","",IF(AND(J80&gt;0,L80='Parâmetros'!$B$11),J80,0))</f>
        <v/>
      </c>
      <c r="V80" s="34">
        <f>IF(D80="","",IF(B80="","Falta cliente",IF(OR(H80="",IFERROR(AND(H80&gt;=-999999999999,H80&lt;=999999999999),0)=0),"Valor do documento inválido",IF(AND(I80&lt;&gt;"",IFERROR(AND(I80&gt;=-999999999999,I80&lt;=999999999999),0)=0),"Regularizações inválidas",IF(G80="","Falta data de vencimento",IF(K80="","Data de vencimento inválida",IF(AND(F80&lt;&gt;"",G80&lt;F80),"Vencimento anterior à emissão - confirmar",IF(AND(H80&gt;=0,I80&gt;H80),"Regularizações superiores ao valor - confirmar",IF(J80&lt;0,"Saldo credor - confirmar",IF(COUNTIFS($B$6:$B$105,B80,$D$6:$D$105,D80)&gt;1,"Documento repetido - confirmar","OK"))))))))))</f>
        <v/>
      </c>
    </row>
    <row r="81" ht="30" customHeight="1">
      <c r="A81" s="27">
        <f>IF(D81="","",COUNTIF($D$6:D81,"&lt;&gt;"))</f>
        <v/>
      </c>
      <c r="B81" s="28" t="n"/>
      <c r="C81" s="29" t="n"/>
      <c r="D81" s="28" t="n"/>
      <c r="E81" s="28" t="n"/>
      <c r="F81" s="30" t="n"/>
      <c r="G81" s="30" t="n"/>
      <c r="H81" s="31" t="n"/>
      <c r="I81" s="31" t="n"/>
      <c r="J81" s="25">
        <f>IF(D81="","",IFERROR(H81-I81,""))</f>
        <v/>
      </c>
      <c r="K81" s="32">
        <f>IF(D81="","",IFERROR('Parâmetros'!$B$3-G81,""))</f>
        <v/>
      </c>
      <c r="L81" s="27">
        <f>IFERROR(IF(D81="","",IF(J81&lt;=0,"Regularizado/sem saldo",IF(G81="","Sem data de vencimento",IF('Parâmetros'!$B$13&lt;&gt;"OK","Configuração a confirmar",IF(K81="","Data de vencimento inválida",IF(K81&lt;0,'Parâmetros'!$B$7,IF(K81&lt;='Parâmetros'!$C$8,'Parâmetros'!$B$8,IF(K81&lt;='Parâmetros'!$C$9,'Parâmetros'!$B$9,IF(K81&lt;='Parâmetros'!$C$10,'Parâmetros'!$B$10,'Parâmetros'!$B$11))))))))),"Configuração a confirmar")</f>
        <v/>
      </c>
      <c r="M81" s="30" t="n"/>
      <c r="N81" s="28" t="n"/>
      <c r="O81" s="28" t="n"/>
      <c r="P81" s="33" t="n"/>
      <c r="Q81" s="25">
        <f>IF(D81="","",IF(AND(J81&gt;0,L81='Parâmetros'!$B$7),J81,0))</f>
        <v/>
      </c>
      <c r="R81" s="25">
        <f>IF(D81="","",IF(AND(J81&gt;0,L81='Parâmetros'!$B$8),J81,0))</f>
        <v/>
      </c>
      <c r="S81" s="25">
        <f>IF(D81="","",IF(AND(J81&gt;0,L81='Parâmetros'!$B$9),J81,0))</f>
        <v/>
      </c>
      <c r="T81" s="25">
        <f>IF(D81="","",IF(AND(J81&gt;0,L81='Parâmetros'!$B$10),J81,0))</f>
        <v/>
      </c>
      <c r="U81" s="25">
        <f>IF(D81="","",IF(AND(J81&gt;0,L81='Parâmetros'!$B$11),J81,0))</f>
        <v/>
      </c>
      <c r="V81" s="34">
        <f>IF(D81="","",IF(B81="","Falta cliente",IF(OR(H81="",IFERROR(AND(H81&gt;=-999999999999,H81&lt;=999999999999),0)=0),"Valor do documento inválido",IF(AND(I81&lt;&gt;"",IFERROR(AND(I81&gt;=-999999999999,I81&lt;=999999999999),0)=0),"Regularizações inválidas",IF(G81="","Falta data de vencimento",IF(K81="","Data de vencimento inválida",IF(AND(F81&lt;&gt;"",G81&lt;F81),"Vencimento anterior à emissão - confirmar",IF(AND(H81&gt;=0,I81&gt;H81),"Regularizações superiores ao valor - confirmar",IF(J81&lt;0,"Saldo credor - confirmar",IF(COUNTIFS($B$6:$B$105,B81,$D$6:$D$105,D81)&gt;1,"Documento repetido - confirmar","OK"))))))))))</f>
        <v/>
      </c>
    </row>
    <row r="82" ht="30" customHeight="1">
      <c r="A82" s="27">
        <f>IF(D82="","",COUNTIF($D$6:D82,"&lt;&gt;"))</f>
        <v/>
      </c>
      <c r="B82" s="28" t="n"/>
      <c r="C82" s="29" t="n"/>
      <c r="D82" s="28" t="n"/>
      <c r="E82" s="28" t="n"/>
      <c r="F82" s="30" t="n"/>
      <c r="G82" s="30" t="n"/>
      <c r="H82" s="31" t="n"/>
      <c r="I82" s="31" t="n"/>
      <c r="J82" s="25">
        <f>IF(D82="","",IFERROR(H82-I82,""))</f>
        <v/>
      </c>
      <c r="K82" s="32">
        <f>IF(D82="","",IFERROR('Parâmetros'!$B$3-G82,""))</f>
        <v/>
      </c>
      <c r="L82" s="27">
        <f>IFERROR(IF(D82="","",IF(J82&lt;=0,"Regularizado/sem saldo",IF(G82="","Sem data de vencimento",IF('Parâmetros'!$B$13&lt;&gt;"OK","Configuração a confirmar",IF(K82="","Data de vencimento inválida",IF(K82&lt;0,'Parâmetros'!$B$7,IF(K82&lt;='Parâmetros'!$C$8,'Parâmetros'!$B$8,IF(K82&lt;='Parâmetros'!$C$9,'Parâmetros'!$B$9,IF(K82&lt;='Parâmetros'!$C$10,'Parâmetros'!$B$10,'Parâmetros'!$B$11))))))))),"Configuração a confirmar")</f>
        <v/>
      </c>
      <c r="M82" s="30" t="n"/>
      <c r="N82" s="28" t="n"/>
      <c r="O82" s="28" t="n"/>
      <c r="P82" s="33" t="n"/>
      <c r="Q82" s="25">
        <f>IF(D82="","",IF(AND(J82&gt;0,L82='Parâmetros'!$B$7),J82,0))</f>
        <v/>
      </c>
      <c r="R82" s="25">
        <f>IF(D82="","",IF(AND(J82&gt;0,L82='Parâmetros'!$B$8),J82,0))</f>
        <v/>
      </c>
      <c r="S82" s="25">
        <f>IF(D82="","",IF(AND(J82&gt;0,L82='Parâmetros'!$B$9),J82,0))</f>
        <v/>
      </c>
      <c r="T82" s="25">
        <f>IF(D82="","",IF(AND(J82&gt;0,L82='Parâmetros'!$B$10),J82,0))</f>
        <v/>
      </c>
      <c r="U82" s="25">
        <f>IF(D82="","",IF(AND(J82&gt;0,L82='Parâmetros'!$B$11),J82,0))</f>
        <v/>
      </c>
      <c r="V82" s="34">
        <f>IF(D82="","",IF(B82="","Falta cliente",IF(OR(H82="",IFERROR(AND(H82&gt;=-999999999999,H82&lt;=999999999999),0)=0),"Valor do documento inválido",IF(AND(I82&lt;&gt;"",IFERROR(AND(I82&gt;=-999999999999,I82&lt;=999999999999),0)=0),"Regularizações inválidas",IF(G82="","Falta data de vencimento",IF(K82="","Data de vencimento inválida",IF(AND(F82&lt;&gt;"",G82&lt;F82),"Vencimento anterior à emissão - confirmar",IF(AND(H82&gt;=0,I82&gt;H82),"Regularizações superiores ao valor - confirmar",IF(J82&lt;0,"Saldo credor - confirmar",IF(COUNTIFS($B$6:$B$105,B82,$D$6:$D$105,D82)&gt;1,"Documento repetido - confirmar","OK"))))))))))</f>
        <v/>
      </c>
    </row>
    <row r="83" ht="30" customHeight="1">
      <c r="A83" s="27">
        <f>IF(D83="","",COUNTIF($D$6:D83,"&lt;&gt;"))</f>
        <v/>
      </c>
      <c r="B83" s="28" t="n"/>
      <c r="C83" s="29" t="n"/>
      <c r="D83" s="28" t="n"/>
      <c r="E83" s="28" t="n"/>
      <c r="F83" s="30" t="n"/>
      <c r="G83" s="30" t="n"/>
      <c r="H83" s="31" t="n"/>
      <c r="I83" s="31" t="n"/>
      <c r="J83" s="25">
        <f>IF(D83="","",IFERROR(H83-I83,""))</f>
        <v/>
      </c>
      <c r="K83" s="32">
        <f>IF(D83="","",IFERROR('Parâmetros'!$B$3-G83,""))</f>
        <v/>
      </c>
      <c r="L83" s="27">
        <f>IFERROR(IF(D83="","",IF(J83&lt;=0,"Regularizado/sem saldo",IF(G83="","Sem data de vencimento",IF('Parâmetros'!$B$13&lt;&gt;"OK","Configuração a confirmar",IF(K83="","Data de vencimento inválida",IF(K83&lt;0,'Parâmetros'!$B$7,IF(K83&lt;='Parâmetros'!$C$8,'Parâmetros'!$B$8,IF(K83&lt;='Parâmetros'!$C$9,'Parâmetros'!$B$9,IF(K83&lt;='Parâmetros'!$C$10,'Parâmetros'!$B$10,'Parâmetros'!$B$11))))))))),"Configuração a confirmar")</f>
        <v/>
      </c>
      <c r="M83" s="30" t="n"/>
      <c r="N83" s="28" t="n"/>
      <c r="O83" s="28" t="n"/>
      <c r="P83" s="33" t="n"/>
      <c r="Q83" s="25">
        <f>IF(D83="","",IF(AND(J83&gt;0,L83='Parâmetros'!$B$7),J83,0))</f>
        <v/>
      </c>
      <c r="R83" s="25">
        <f>IF(D83="","",IF(AND(J83&gt;0,L83='Parâmetros'!$B$8),J83,0))</f>
        <v/>
      </c>
      <c r="S83" s="25">
        <f>IF(D83="","",IF(AND(J83&gt;0,L83='Parâmetros'!$B$9),J83,0))</f>
        <v/>
      </c>
      <c r="T83" s="25">
        <f>IF(D83="","",IF(AND(J83&gt;0,L83='Parâmetros'!$B$10),J83,0))</f>
        <v/>
      </c>
      <c r="U83" s="25">
        <f>IF(D83="","",IF(AND(J83&gt;0,L83='Parâmetros'!$B$11),J83,0))</f>
        <v/>
      </c>
      <c r="V83" s="34">
        <f>IF(D83="","",IF(B83="","Falta cliente",IF(OR(H83="",IFERROR(AND(H83&gt;=-999999999999,H83&lt;=999999999999),0)=0),"Valor do documento inválido",IF(AND(I83&lt;&gt;"",IFERROR(AND(I83&gt;=-999999999999,I83&lt;=999999999999),0)=0),"Regularizações inválidas",IF(G83="","Falta data de vencimento",IF(K83="","Data de vencimento inválida",IF(AND(F83&lt;&gt;"",G83&lt;F83),"Vencimento anterior à emissão - confirmar",IF(AND(H83&gt;=0,I83&gt;H83),"Regularizações superiores ao valor - confirmar",IF(J83&lt;0,"Saldo credor - confirmar",IF(COUNTIFS($B$6:$B$105,B83,$D$6:$D$105,D83)&gt;1,"Documento repetido - confirmar","OK"))))))))))</f>
        <v/>
      </c>
    </row>
    <row r="84" ht="30" customHeight="1">
      <c r="A84" s="27">
        <f>IF(D84="","",COUNTIF($D$6:D84,"&lt;&gt;"))</f>
        <v/>
      </c>
      <c r="B84" s="28" t="n"/>
      <c r="C84" s="29" t="n"/>
      <c r="D84" s="28" t="n"/>
      <c r="E84" s="28" t="n"/>
      <c r="F84" s="30" t="n"/>
      <c r="G84" s="30" t="n"/>
      <c r="H84" s="31" t="n"/>
      <c r="I84" s="31" t="n"/>
      <c r="J84" s="25">
        <f>IF(D84="","",IFERROR(H84-I84,""))</f>
        <v/>
      </c>
      <c r="K84" s="32">
        <f>IF(D84="","",IFERROR('Parâmetros'!$B$3-G84,""))</f>
        <v/>
      </c>
      <c r="L84" s="27">
        <f>IFERROR(IF(D84="","",IF(J84&lt;=0,"Regularizado/sem saldo",IF(G84="","Sem data de vencimento",IF('Parâmetros'!$B$13&lt;&gt;"OK","Configuração a confirmar",IF(K84="","Data de vencimento inválida",IF(K84&lt;0,'Parâmetros'!$B$7,IF(K84&lt;='Parâmetros'!$C$8,'Parâmetros'!$B$8,IF(K84&lt;='Parâmetros'!$C$9,'Parâmetros'!$B$9,IF(K84&lt;='Parâmetros'!$C$10,'Parâmetros'!$B$10,'Parâmetros'!$B$11))))))))),"Configuração a confirmar")</f>
        <v/>
      </c>
      <c r="M84" s="30" t="n"/>
      <c r="N84" s="28" t="n"/>
      <c r="O84" s="28" t="n"/>
      <c r="P84" s="33" t="n"/>
      <c r="Q84" s="25">
        <f>IF(D84="","",IF(AND(J84&gt;0,L84='Parâmetros'!$B$7),J84,0))</f>
        <v/>
      </c>
      <c r="R84" s="25">
        <f>IF(D84="","",IF(AND(J84&gt;0,L84='Parâmetros'!$B$8),J84,0))</f>
        <v/>
      </c>
      <c r="S84" s="25">
        <f>IF(D84="","",IF(AND(J84&gt;0,L84='Parâmetros'!$B$9),J84,0))</f>
        <v/>
      </c>
      <c r="T84" s="25">
        <f>IF(D84="","",IF(AND(J84&gt;0,L84='Parâmetros'!$B$10),J84,0))</f>
        <v/>
      </c>
      <c r="U84" s="25">
        <f>IF(D84="","",IF(AND(J84&gt;0,L84='Parâmetros'!$B$11),J84,0))</f>
        <v/>
      </c>
      <c r="V84" s="34">
        <f>IF(D84="","",IF(B84="","Falta cliente",IF(OR(H84="",IFERROR(AND(H84&gt;=-999999999999,H84&lt;=999999999999),0)=0),"Valor do documento inválido",IF(AND(I84&lt;&gt;"",IFERROR(AND(I84&gt;=-999999999999,I84&lt;=999999999999),0)=0),"Regularizações inválidas",IF(G84="","Falta data de vencimento",IF(K84="","Data de vencimento inválida",IF(AND(F84&lt;&gt;"",G84&lt;F84),"Vencimento anterior à emissão - confirmar",IF(AND(H84&gt;=0,I84&gt;H84),"Regularizações superiores ao valor - confirmar",IF(J84&lt;0,"Saldo credor - confirmar",IF(COUNTIFS($B$6:$B$105,B84,$D$6:$D$105,D84)&gt;1,"Documento repetido - confirmar","OK"))))))))))</f>
        <v/>
      </c>
    </row>
    <row r="85" ht="30" customHeight="1">
      <c r="A85" s="27">
        <f>IF(D85="","",COUNTIF($D$6:D85,"&lt;&gt;"))</f>
        <v/>
      </c>
      <c r="B85" s="28" t="n"/>
      <c r="C85" s="29" t="n"/>
      <c r="D85" s="28" t="n"/>
      <c r="E85" s="28" t="n"/>
      <c r="F85" s="30" t="n"/>
      <c r="G85" s="30" t="n"/>
      <c r="H85" s="31" t="n"/>
      <c r="I85" s="31" t="n"/>
      <c r="J85" s="25">
        <f>IF(D85="","",IFERROR(H85-I85,""))</f>
        <v/>
      </c>
      <c r="K85" s="32">
        <f>IF(D85="","",IFERROR('Parâmetros'!$B$3-G85,""))</f>
        <v/>
      </c>
      <c r="L85" s="27">
        <f>IFERROR(IF(D85="","",IF(J85&lt;=0,"Regularizado/sem saldo",IF(G85="","Sem data de vencimento",IF('Parâmetros'!$B$13&lt;&gt;"OK","Configuração a confirmar",IF(K85="","Data de vencimento inválida",IF(K85&lt;0,'Parâmetros'!$B$7,IF(K85&lt;='Parâmetros'!$C$8,'Parâmetros'!$B$8,IF(K85&lt;='Parâmetros'!$C$9,'Parâmetros'!$B$9,IF(K85&lt;='Parâmetros'!$C$10,'Parâmetros'!$B$10,'Parâmetros'!$B$11))))))))),"Configuração a confirmar")</f>
        <v/>
      </c>
      <c r="M85" s="30" t="n"/>
      <c r="N85" s="28" t="n"/>
      <c r="O85" s="28" t="n"/>
      <c r="P85" s="33" t="n"/>
      <c r="Q85" s="25">
        <f>IF(D85="","",IF(AND(J85&gt;0,L85='Parâmetros'!$B$7),J85,0))</f>
        <v/>
      </c>
      <c r="R85" s="25">
        <f>IF(D85="","",IF(AND(J85&gt;0,L85='Parâmetros'!$B$8),J85,0))</f>
        <v/>
      </c>
      <c r="S85" s="25">
        <f>IF(D85="","",IF(AND(J85&gt;0,L85='Parâmetros'!$B$9),J85,0))</f>
        <v/>
      </c>
      <c r="T85" s="25">
        <f>IF(D85="","",IF(AND(J85&gt;0,L85='Parâmetros'!$B$10),J85,0))</f>
        <v/>
      </c>
      <c r="U85" s="25">
        <f>IF(D85="","",IF(AND(J85&gt;0,L85='Parâmetros'!$B$11),J85,0))</f>
        <v/>
      </c>
      <c r="V85" s="34">
        <f>IF(D85="","",IF(B85="","Falta cliente",IF(OR(H85="",IFERROR(AND(H85&gt;=-999999999999,H85&lt;=999999999999),0)=0),"Valor do documento inválido",IF(AND(I85&lt;&gt;"",IFERROR(AND(I85&gt;=-999999999999,I85&lt;=999999999999),0)=0),"Regularizações inválidas",IF(G85="","Falta data de vencimento",IF(K85="","Data de vencimento inválida",IF(AND(F85&lt;&gt;"",G85&lt;F85),"Vencimento anterior à emissão - confirmar",IF(AND(H85&gt;=0,I85&gt;H85),"Regularizações superiores ao valor - confirmar",IF(J85&lt;0,"Saldo credor - confirmar",IF(COUNTIFS($B$6:$B$105,B85,$D$6:$D$105,D85)&gt;1,"Documento repetido - confirmar","OK"))))))))))</f>
        <v/>
      </c>
    </row>
    <row r="86" ht="30" customHeight="1">
      <c r="A86" s="27">
        <f>IF(D86="","",COUNTIF($D$6:D86,"&lt;&gt;"))</f>
        <v/>
      </c>
      <c r="B86" s="28" t="n"/>
      <c r="C86" s="29" t="n"/>
      <c r="D86" s="28" t="n"/>
      <c r="E86" s="28" t="n"/>
      <c r="F86" s="30" t="n"/>
      <c r="G86" s="30" t="n"/>
      <c r="H86" s="31" t="n"/>
      <c r="I86" s="31" t="n"/>
      <c r="J86" s="25">
        <f>IF(D86="","",IFERROR(H86-I86,""))</f>
        <v/>
      </c>
      <c r="K86" s="32">
        <f>IF(D86="","",IFERROR('Parâmetros'!$B$3-G86,""))</f>
        <v/>
      </c>
      <c r="L86" s="27">
        <f>IFERROR(IF(D86="","",IF(J86&lt;=0,"Regularizado/sem saldo",IF(G86="","Sem data de vencimento",IF('Parâmetros'!$B$13&lt;&gt;"OK","Configuração a confirmar",IF(K86="","Data de vencimento inválida",IF(K86&lt;0,'Parâmetros'!$B$7,IF(K86&lt;='Parâmetros'!$C$8,'Parâmetros'!$B$8,IF(K86&lt;='Parâmetros'!$C$9,'Parâmetros'!$B$9,IF(K86&lt;='Parâmetros'!$C$10,'Parâmetros'!$B$10,'Parâmetros'!$B$11))))))))),"Configuração a confirmar")</f>
        <v/>
      </c>
      <c r="M86" s="30" t="n"/>
      <c r="N86" s="28" t="n"/>
      <c r="O86" s="28" t="n"/>
      <c r="P86" s="33" t="n"/>
      <c r="Q86" s="25">
        <f>IF(D86="","",IF(AND(J86&gt;0,L86='Parâmetros'!$B$7),J86,0))</f>
        <v/>
      </c>
      <c r="R86" s="25">
        <f>IF(D86="","",IF(AND(J86&gt;0,L86='Parâmetros'!$B$8),J86,0))</f>
        <v/>
      </c>
      <c r="S86" s="25">
        <f>IF(D86="","",IF(AND(J86&gt;0,L86='Parâmetros'!$B$9),J86,0))</f>
        <v/>
      </c>
      <c r="T86" s="25">
        <f>IF(D86="","",IF(AND(J86&gt;0,L86='Parâmetros'!$B$10),J86,0))</f>
        <v/>
      </c>
      <c r="U86" s="25">
        <f>IF(D86="","",IF(AND(J86&gt;0,L86='Parâmetros'!$B$11),J86,0))</f>
        <v/>
      </c>
      <c r="V86" s="34">
        <f>IF(D86="","",IF(B86="","Falta cliente",IF(OR(H86="",IFERROR(AND(H86&gt;=-999999999999,H86&lt;=999999999999),0)=0),"Valor do documento inválido",IF(AND(I86&lt;&gt;"",IFERROR(AND(I86&gt;=-999999999999,I86&lt;=999999999999),0)=0),"Regularizações inválidas",IF(G86="","Falta data de vencimento",IF(K86="","Data de vencimento inválida",IF(AND(F86&lt;&gt;"",G86&lt;F86),"Vencimento anterior à emissão - confirmar",IF(AND(H86&gt;=0,I86&gt;H86),"Regularizações superiores ao valor - confirmar",IF(J86&lt;0,"Saldo credor - confirmar",IF(COUNTIFS($B$6:$B$105,B86,$D$6:$D$105,D86)&gt;1,"Documento repetido - confirmar","OK"))))))))))</f>
        <v/>
      </c>
    </row>
    <row r="87" ht="30" customHeight="1">
      <c r="A87" s="27">
        <f>IF(D87="","",COUNTIF($D$6:D87,"&lt;&gt;"))</f>
        <v/>
      </c>
      <c r="B87" s="28" t="n"/>
      <c r="C87" s="29" t="n"/>
      <c r="D87" s="28" t="n"/>
      <c r="E87" s="28" t="n"/>
      <c r="F87" s="30" t="n"/>
      <c r="G87" s="30" t="n"/>
      <c r="H87" s="31" t="n"/>
      <c r="I87" s="31" t="n"/>
      <c r="J87" s="25">
        <f>IF(D87="","",IFERROR(H87-I87,""))</f>
        <v/>
      </c>
      <c r="K87" s="32">
        <f>IF(D87="","",IFERROR('Parâmetros'!$B$3-G87,""))</f>
        <v/>
      </c>
      <c r="L87" s="27">
        <f>IFERROR(IF(D87="","",IF(J87&lt;=0,"Regularizado/sem saldo",IF(G87="","Sem data de vencimento",IF('Parâmetros'!$B$13&lt;&gt;"OK","Configuração a confirmar",IF(K87="","Data de vencimento inválida",IF(K87&lt;0,'Parâmetros'!$B$7,IF(K87&lt;='Parâmetros'!$C$8,'Parâmetros'!$B$8,IF(K87&lt;='Parâmetros'!$C$9,'Parâmetros'!$B$9,IF(K87&lt;='Parâmetros'!$C$10,'Parâmetros'!$B$10,'Parâmetros'!$B$11))))))))),"Configuração a confirmar")</f>
        <v/>
      </c>
      <c r="M87" s="30" t="n"/>
      <c r="N87" s="28" t="n"/>
      <c r="O87" s="28" t="n"/>
      <c r="P87" s="33" t="n"/>
      <c r="Q87" s="25">
        <f>IF(D87="","",IF(AND(J87&gt;0,L87='Parâmetros'!$B$7),J87,0))</f>
        <v/>
      </c>
      <c r="R87" s="25">
        <f>IF(D87="","",IF(AND(J87&gt;0,L87='Parâmetros'!$B$8),J87,0))</f>
        <v/>
      </c>
      <c r="S87" s="25">
        <f>IF(D87="","",IF(AND(J87&gt;0,L87='Parâmetros'!$B$9),J87,0))</f>
        <v/>
      </c>
      <c r="T87" s="25">
        <f>IF(D87="","",IF(AND(J87&gt;0,L87='Parâmetros'!$B$10),J87,0))</f>
        <v/>
      </c>
      <c r="U87" s="25">
        <f>IF(D87="","",IF(AND(J87&gt;0,L87='Parâmetros'!$B$11),J87,0))</f>
        <v/>
      </c>
      <c r="V87" s="34">
        <f>IF(D87="","",IF(B87="","Falta cliente",IF(OR(H87="",IFERROR(AND(H87&gt;=-999999999999,H87&lt;=999999999999),0)=0),"Valor do documento inválido",IF(AND(I87&lt;&gt;"",IFERROR(AND(I87&gt;=-999999999999,I87&lt;=999999999999),0)=0),"Regularizações inválidas",IF(G87="","Falta data de vencimento",IF(K87="","Data de vencimento inválida",IF(AND(F87&lt;&gt;"",G87&lt;F87),"Vencimento anterior à emissão - confirmar",IF(AND(H87&gt;=0,I87&gt;H87),"Regularizações superiores ao valor - confirmar",IF(J87&lt;0,"Saldo credor - confirmar",IF(COUNTIFS($B$6:$B$105,B87,$D$6:$D$105,D87)&gt;1,"Documento repetido - confirmar","OK"))))))))))</f>
        <v/>
      </c>
    </row>
    <row r="88" ht="30" customHeight="1">
      <c r="A88" s="27">
        <f>IF(D88="","",COUNTIF($D$6:D88,"&lt;&gt;"))</f>
        <v/>
      </c>
      <c r="B88" s="28" t="n"/>
      <c r="C88" s="29" t="n"/>
      <c r="D88" s="28" t="n"/>
      <c r="E88" s="28" t="n"/>
      <c r="F88" s="30" t="n"/>
      <c r="G88" s="30" t="n"/>
      <c r="H88" s="31" t="n"/>
      <c r="I88" s="31" t="n"/>
      <c r="J88" s="25">
        <f>IF(D88="","",IFERROR(H88-I88,""))</f>
        <v/>
      </c>
      <c r="K88" s="32">
        <f>IF(D88="","",IFERROR('Parâmetros'!$B$3-G88,""))</f>
        <v/>
      </c>
      <c r="L88" s="27">
        <f>IFERROR(IF(D88="","",IF(J88&lt;=0,"Regularizado/sem saldo",IF(G88="","Sem data de vencimento",IF('Parâmetros'!$B$13&lt;&gt;"OK","Configuração a confirmar",IF(K88="","Data de vencimento inválida",IF(K88&lt;0,'Parâmetros'!$B$7,IF(K88&lt;='Parâmetros'!$C$8,'Parâmetros'!$B$8,IF(K88&lt;='Parâmetros'!$C$9,'Parâmetros'!$B$9,IF(K88&lt;='Parâmetros'!$C$10,'Parâmetros'!$B$10,'Parâmetros'!$B$11))))))))),"Configuração a confirmar")</f>
        <v/>
      </c>
      <c r="M88" s="30" t="n"/>
      <c r="N88" s="28" t="n"/>
      <c r="O88" s="28" t="n"/>
      <c r="P88" s="33" t="n"/>
      <c r="Q88" s="25">
        <f>IF(D88="","",IF(AND(J88&gt;0,L88='Parâmetros'!$B$7),J88,0))</f>
        <v/>
      </c>
      <c r="R88" s="25">
        <f>IF(D88="","",IF(AND(J88&gt;0,L88='Parâmetros'!$B$8),J88,0))</f>
        <v/>
      </c>
      <c r="S88" s="25">
        <f>IF(D88="","",IF(AND(J88&gt;0,L88='Parâmetros'!$B$9),J88,0))</f>
        <v/>
      </c>
      <c r="T88" s="25">
        <f>IF(D88="","",IF(AND(J88&gt;0,L88='Parâmetros'!$B$10),J88,0))</f>
        <v/>
      </c>
      <c r="U88" s="25">
        <f>IF(D88="","",IF(AND(J88&gt;0,L88='Parâmetros'!$B$11),J88,0))</f>
        <v/>
      </c>
      <c r="V88" s="34">
        <f>IF(D88="","",IF(B88="","Falta cliente",IF(OR(H88="",IFERROR(AND(H88&gt;=-999999999999,H88&lt;=999999999999),0)=0),"Valor do documento inválido",IF(AND(I88&lt;&gt;"",IFERROR(AND(I88&gt;=-999999999999,I88&lt;=999999999999),0)=0),"Regularizações inválidas",IF(G88="","Falta data de vencimento",IF(K88="","Data de vencimento inválida",IF(AND(F88&lt;&gt;"",G88&lt;F88),"Vencimento anterior à emissão - confirmar",IF(AND(H88&gt;=0,I88&gt;H88),"Regularizações superiores ao valor - confirmar",IF(J88&lt;0,"Saldo credor - confirmar",IF(COUNTIFS($B$6:$B$105,B88,$D$6:$D$105,D88)&gt;1,"Documento repetido - confirmar","OK"))))))))))</f>
        <v/>
      </c>
    </row>
    <row r="89" ht="30" customHeight="1">
      <c r="A89" s="27">
        <f>IF(D89="","",COUNTIF($D$6:D89,"&lt;&gt;"))</f>
        <v/>
      </c>
      <c r="B89" s="28" t="n"/>
      <c r="C89" s="29" t="n"/>
      <c r="D89" s="28" t="n"/>
      <c r="E89" s="28" t="n"/>
      <c r="F89" s="30" t="n"/>
      <c r="G89" s="30" t="n"/>
      <c r="H89" s="31" t="n"/>
      <c r="I89" s="31" t="n"/>
      <c r="J89" s="25">
        <f>IF(D89="","",IFERROR(H89-I89,""))</f>
        <v/>
      </c>
      <c r="K89" s="32">
        <f>IF(D89="","",IFERROR('Parâmetros'!$B$3-G89,""))</f>
        <v/>
      </c>
      <c r="L89" s="27">
        <f>IFERROR(IF(D89="","",IF(J89&lt;=0,"Regularizado/sem saldo",IF(G89="","Sem data de vencimento",IF('Parâmetros'!$B$13&lt;&gt;"OK","Configuração a confirmar",IF(K89="","Data de vencimento inválida",IF(K89&lt;0,'Parâmetros'!$B$7,IF(K89&lt;='Parâmetros'!$C$8,'Parâmetros'!$B$8,IF(K89&lt;='Parâmetros'!$C$9,'Parâmetros'!$B$9,IF(K89&lt;='Parâmetros'!$C$10,'Parâmetros'!$B$10,'Parâmetros'!$B$11))))))))),"Configuração a confirmar")</f>
        <v/>
      </c>
      <c r="M89" s="30" t="n"/>
      <c r="N89" s="28" t="n"/>
      <c r="O89" s="28" t="n"/>
      <c r="P89" s="33" t="n"/>
      <c r="Q89" s="25">
        <f>IF(D89="","",IF(AND(J89&gt;0,L89='Parâmetros'!$B$7),J89,0))</f>
        <v/>
      </c>
      <c r="R89" s="25">
        <f>IF(D89="","",IF(AND(J89&gt;0,L89='Parâmetros'!$B$8),J89,0))</f>
        <v/>
      </c>
      <c r="S89" s="25">
        <f>IF(D89="","",IF(AND(J89&gt;0,L89='Parâmetros'!$B$9),J89,0))</f>
        <v/>
      </c>
      <c r="T89" s="25">
        <f>IF(D89="","",IF(AND(J89&gt;0,L89='Parâmetros'!$B$10),J89,0))</f>
        <v/>
      </c>
      <c r="U89" s="25">
        <f>IF(D89="","",IF(AND(J89&gt;0,L89='Parâmetros'!$B$11),J89,0))</f>
        <v/>
      </c>
      <c r="V89" s="34">
        <f>IF(D89="","",IF(B89="","Falta cliente",IF(OR(H89="",IFERROR(AND(H89&gt;=-999999999999,H89&lt;=999999999999),0)=0),"Valor do documento inválido",IF(AND(I89&lt;&gt;"",IFERROR(AND(I89&gt;=-999999999999,I89&lt;=999999999999),0)=0),"Regularizações inválidas",IF(G89="","Falta data de vencimento",IF(K89="","Data de vencimento inválida",IF(AND(F89&lt;&gt;"",G89&lt;F89),"Vencimento anterior à emissão - confirmar",IF(AND(H89&gt;=0,I89&gt;H89),"Regularizações superiores ao valor - confirmar",IF(J89&lt;0,"Saldo credor - confirmar",IF(COUNTIFS($B$6:$B$105,B89,$D$6:$D$105,D89)&gt;1,"Documento repetido - confirmar","OK"))))))))))</f>
        <v/>
      </c>
    </row>
    <row r="90" ht="30" customHeight="1">
      <c r="A90" s="27">
        <f>IF(D90="","",COUNTIF($D$6:D90,"&lt;&gt;"))</f>
        <v/>
      </c>
      <c r="B90" s="28" t="n"/>
      <c r="C90" s="29" t="n"/>
      <c r="D90" s="28" t="n"/>
      <c r="E90" s="28" t="n"/>
      <c r="F90" s="30" t="n"/>
      <c r="G90" s="30" t="n"/>
      <c r="H90" s="31" t="n"/>
      <c r="I90" s="31" t="n"/>
      <c r="J90" s="25">
        <f>IF(D90="","",IFERROR(H90-I90,""))</f>
        <v/>
      </c>
      <c r="K90" s="32">
        <f>IF(D90="","",IFERROR('Parâmetros'!$B$3-G90,""))</f>
        <v/>
      </c>
      <c r="L90" s="27">
        <f>IFERROR(IF(D90="","",IF(J90&lt;=0,"Regularizado/sem saldo",IF(G90="","Sem data de vencimento",IF('Parâmetros'!$B$13&lt;&gt;"OK","Configuração a confirmar",IF(K90="","Data de vencimento inválida",IF(K90&lt;0,'Parâmetros'!$B$7,IF(K90&lt;='Parâmetros'!$C$8,'Parâmetros'!$B$8,IF(K90&lt;='Parâmetros'!$C$9,'Parâmetros'!$B$9,IF(K90&lt;='Parâmetros'!$C$10,'Parâmetros'!$B$10,'Parâmetros'!$B$11))))))))),"Configuração a confirmar")</f>
        <v/>
      </c>
      <c r="M90" s="30" t="n"/>
      <c r="N90" s="28" t="n"/>
      <c r="O90" s="28" t="n"/>
      <c r="P90" s="33" t="n"/>
      <c r="Q90" s="25">
        <f>IF(D90="","",IF(AND(J90&gt;0,L90='Parâmetros'!$B$7),J90,0))</f>
        <v/>
      </c>
      <c r="R90" s="25">
        <f>IF(D90="","",IF(AND(J90&gt;0,L90='Parâmetros'!$B$8),J90,0))</f>
        <v/>
      </c>
      <c r="S90" s="25">
        <f>IF(D90="","",IF(AND(J90&gt;0,L90='Parâmetros'!$B$9),J90,0))</f>
        <v/>
      </c>
      <c r="T90" s="25">
        <f>IF(D90="","",IF(AND(J90&gt;0,L90='Parâmetros'!$B$10),J90,0))</f>
        <v/>
      </c>
      <c r="U90" s="25">
        <f>IF(D90="","",IF(AND(J90&gt;0,L90='Parâmetros'!$B$11),J90,0))</f>
        <v/>
      </c>
      <c r="V90" s="34">
        <f>IF(D90="","",IF(B90="","Falta cliente",IF(OR(H90="",IFERROR(AND(H90&gt;=-999999999999,H90&lt;=999999999999),0)=0),"Valor do documento inválido",IF(AND(I90&lt;&gt;"",IFERROR(AND(I90&gt;=-999999999999,I90&lt;=999999999999),0)=0),"Regularizações inválidas",IF(G90="","Falta data de vencimento",IF(K90="","Data de vencimento inválida",IF(AND(F90&lt;&gt;"",G90&lt;F90),"Vencimento anterior à emissão - confirmar",IF(AND(H90&gt;=0,I90&gt;H90),"Regularizações superiores ao valor - confirmar",IF(J90&lt;0,"Saldo credor - confirmar",IF(COUNTIFS($B$6:$B$105,B90,$D$6:$D$105,D90)&gt;1,"Documento repetido - confirmar","OK"))))))))))</f>
        <v/>
      </c>
    </row>
    <row r="91" ht="30" customHeight="1">
      <c r="A91" s="27">
        <f>IF(D91="","",COUNTIF($D$6:D91,"&lt;&gt;"))</f>
        <v/>
      </c>
      <c r="B91" s="28" t="n"/>
      <c r="C91" s="29" t="n"/>
      <c r="D91" s="28" t="n"/>
      <c r="E91" s="28" t="n"/>
      <c r="F91" s="30" t="n"/>
      <c r="G91" s="30" t="n"/>
      <c r="H91" s="31" t="n"/>
      <c r="I91" s="31" t="n"/>
      <c r="J91" s="25">
        <f>IF(D91="","",IFERROR(H91-I91,""))</f>
        <v/>
      </c>
      <c r="K91" s="32">
        <f>IF(D91="","",IFERROR('Parâmetros'!$B$3-G91,""))</f>
        <v/>
      </c>
      <c r="L91" s="27">
        <f>IFERROR(IF(D91="","",IF(J91&lt;=0,"Regularizado/sem saldo",IF(G91="","Sem data de vencimento",IF('Parâmetros'!$B$13&lt;&gt;"OK","Configuração a confirmar",IF(K91="","Data de vencimento inválida",IF(K91&lt;0,'Parâmetros'!$B$7,IF(K91&lt;='Parâmetros'!$C$8,'Parâmetros'!$B$8,IF(K91&lt;='Parâmetros'!$C$9,'Parâmetros'!$B$9,IF(K91&lt;='Parâmetros'!$C$10,'Parâmetros'!$B$10,'Parâmetros'!$B$11))))))))),"Configuração a confirmar")</f>
        <v/>
      </c>
      <c r="M91" s="30" t="n"/>
      <c r="N91" s="28" t="n"/>
      <c r="O91" s="28" t="n"/>
      <c r="P91" s="33" t="n"/>
      <c r="Q91" s="25">
        <f>IF(D91="","",IF(AND(J91&gt;0,L91='Parâmetros'!$B$7),J91,0))</f>
        <v/>
      </c>
      <c r="R91" s="25">
        <f>IF(D91="","",IF(AND(J91&gt;0,L91='Parâmetros'!$B$8),J91,0))</f>
        <v/>
      </c>
      <c r="S91" s="25">
        <f>IF(D91="","",IF(AND(J91&gt;0,L91='Parâmetros'!$B$9),J91,0))</f>
        <v/>
      </c>
      <c r="T91" s="25">
        <f>IF(D91="","",IF(AND(J91&gt;0,L91='Parâmetros'!$B$10),J91,0))</f>
        <v/>
      </c>
      <c r="U91" s="25">
        <f>IF(D91="","",IF(AND(J91&gt;0,L91='Parâmetros'!$B$11),J91,0))</f>
        <v/>
      </c>
      <c r="V91" s="34">
        <f>IF(D91="","",IF(B91="","Falta cliente",IF(OR(H91="",IFERROR(AND(H91&gt;=-999999999999,H91&lt;=999999999999),0)=0),"Valor do documento inválido",IF(AND(I91&lt;&gt;"",IFERROR(AND(I91&gt;=-999999999999,I91&lt;=999999999999),0)=0),"Regularizações inválidas",IF(G91="","Falta data de vencimento",IF(K91="","Data de vencimento inválida",IF(AND(F91&lt;&gt;"",G91&lt;F91),"Vencimento anterior à emissão - confirmar",IF(AND(H91&gt;=0,I91&gt;H91),"Regularizações superiores ao valor - confirmar",IF(J91&lt;0,"Saldo credor - confirmar",IF(COUNTIFS($B$6:$B$105,B91,$D$6:$D$105,D91)&gt;1,"Documento repetido - confirmar","OK"))))))))))</f>
        <v/>
      </c>
    </row>
    <row r="92" ht="30" customHeight="1">
      <c r="A92" s="27">
        <f>IF(D92="","",COUNTIF($D$6:D92,"&lt;&gt;"))</f>
        <v/>
      </c>
      <c r="B92" s="28" t="n"/>
      <c r="C92" s="29" t="n"/>
      <c r="D92" s="28" t="n"/>
      <c r="E92" s="28" t="n"/>
      <c r="F92" s="30" t="n"/>
      <c r="G92" s="30" t="n"/>
      <c r="H92" s="31" t="n"/>
      <c r="I92" s="31" t="n"/>
      <c r="J92" s="25">
        <f>IF(D92="","",IFERROR(H92-I92,""))</f>
        <v/>
      </c>
      <c r="K92" s="32">
        <f>IF(D92="","",IFERROR('Parâmetros'!$B$3-G92,""))</f>
        <v/>
      </c>
      <c r="L92" s="27">
        <f>IFERROR(IF(D92="","",IF(J92&lt;=0,"Regularizado/sem saldo",IF(G92="","Sem data de vencimento",IF('Parâmetros'!$B$13&lt;&gt;"OK","Configuração a confirmar",IF(K92="","Data de vencimento inválida",IF(K92&lt;0,'Parâmetros'!$B$7,IF(K92&lt;='Parâmetros'!$C$8,'Parâmetros'!$B$8,IF(K92&lt;='Parâmetros'!$C$9,'Parâmetros'!$B$9,IF(K92&lt;='Parâmetros'!$C$10,'Parâmetros'!$B$10,'Parâmetros'!$B$11))))))))),"Configuração a confirmar")</f>
        <v/>
      </c>
      <c r="M92" s="30" t="n"/>
      <c r="N92" s="28" t="n"/>
      <c r="O92" s="28" t="n"/>
      <c r="P92" s="33" t="n"/>
      <c r="Q92" s="25">
        <f>IF(D92="","",IF(AND(J92&gt;0,L92='Parâmetros'!$B$7),J92,0))</f>
        <v/>
      </c>
      <c r="R92" s="25">
        <f>IF(D92="","",IF(AND(J92&gt;0,L92='Parâmetros'!$B$8),J92,0))</f>
        <v/>
      </c>
      <c r="S92" s="25">
        <f>IF(D92="","",IF(AND(J92&gt;0,L92='Parâmetros'!$B$9),J92,0))</f>
        <v/>
      </c>
      <c r="T92" s="25">
        <f>IF(D92="","",IF(AND(J92&gt;0,L92='Parâmetros'!$B$10),J92,0))</f>
        <v/>
      </c>
      <c r="U92" s="25">
        <f>IF(D92="","",IF(AND(J92&gt;0,L92='Parâmetros'!$B$11),J92,0))</f>
        <v/>
      </c>
      <c r="V92" s="34">
        <f>IF(D92="","",IF(B92="","Falta cliente",IF(OR(H92="",IFERROR(AND(H92&gt;=-999999999999,H92&lt;=999999999999),0)=0),"Valor do documento inválido",IF(AND(I92&lt;&gt;"",IFERROR(AND(I92&gt;=-999999999999,I92&lt;=999999999999),0)=0),"Regularizações inválidas",IF(G92="","Falta data de vencimento",IF(K92="","Data de vencimento inválida",IF(AND(F92&lt;&gt;"",G92&lt;F92),"Vencimento anterior à emissão - confirmar",IF(AND(H92&gt;=0,I92&gt;H92),"Regularizações superiores ao valor - confirmar",IF(J92&lt;0,"Saldo credor - confirmar",IF(COUNTIFS($B$6:$B$105,B92,$D$6:$D$105,D92)&gt;1,"Documento repetido - confirmar","OK"))))))))))</f>
        <v/>
      </c>
    </row>
    <row r="93" ht="30" customHeight="1">
      <c r="A93" s="27">
        <f>IF(D93="","",COUNTIF($D$6:D93,"&lt;&gt;"))</f>
        <v/>
      </c>
      <c r="B93" s="28" t="n"/>
      <c r="C93" s="29" t="n"/>
      <c r="D93" s="28" t="n"/>
      <c r="E93" s="28" t="n"/>
      <c r="F93" s="30" t="n"/>
      <c r="G93" s="30" t="n"/>
      <c r="H93" s="31" t="n"/>
      <c r="I93" s="31" t="n"/>
      <c r="J93" s="25">
        <f>IF(D93="","",IFERROR(H93-I93,""))</f>
        <v/>
      </c>
      <c r="K93" s="32">
        <f>IF(D93="","",IFERROR('Parâmetros'!$B$3-G93,""))</f>
        <v/>
      </c>
      <c r="L93" s="27">
        <f>IFERROR(IF(D93="","",IF(J93&lt;=0,"Regularizado/sem saldo",IF(G93="","Sem data de vencimento",IF('Parâmetros'!$B$13&lt;&gt;"OK","Configuração a confirmar",IF(K93="","Data de vencimento inválida",IF(K93&lt;0,'Parâmetros'!$B$7,IF(K93&lt;='Parâmetros'!$C$8,'Parâmetros'!$B$8,IF(K93&lt;='Parâmetros'!$C$9,'Parâmetros'!$B$9,IF(K93&lt;='Parâmetros'!$C$10,'Parâmetros'!$B$10,'Parâmetros'!$B$11))))))))),"Configuração a confirmar")</f>
        <v/>
      </c>
      <c r="M93" s="30" t="n"/>
      <c r="N93" s="28" t="n"/>
      <c r="O93" s="28" t="n"/>
      <c r="P93" s="33" t="n"/>
      <c r="Q93" s="25">
        <f>IF(D93="","",IF(AND(J93&gt;0,L93='Parâmetros'!$B$7),J93,0))</f>
        <v/>
      </c>
      <c r="R93" s="25">
        <f>IF(D93="","",IF(AND(J93&gt;0,L93='Parâmetros'!$B$8),J93,0))</f>
        <v/>
      </c>
      <c r="S93" s="25">
        <f>IF(D93="","",IF(AND(J93&gt;0,L93='Parâmetros'!$B$9),J93,0))</f>
        <v/>
      </c>
      <c r="T93" s="25">
        <f>IF(D93="","",IF(AND(J93&gt;0,L93='Parâmetros'!$B$10),J93,0))</f>
        <v/>
      </c>
      <c r="U93" s="25">
        <f>IF(D93="","",IF(AND(J93&gt;0,L93='Parâmetros'!$B$11),J93,0))</f>
        <v/>
      </c>
      <c r="V93" s="34">
        <f>IF(D93="","",IF(B93="","Falta cliente",IF(OR(H93="",IFERROR(AND(H93&gt;=-999999999999,H93&lt;=999999999999),0)=0),"Valor do documento inválido",IF(AND(I93&lt;&gt;"",IFERROR(AND(I93&gt;=-999999999999,I93&lt;=999999999999),0)=0),"Regularizações inválidas",IF(G93="","Falta data de vencimento",IF(K93="","Data de vencimento inválida",IF(AND(F93&lt;&gt;"",G93&lt;F93),"Vencimento anterior à emissão - confirmar",IF(AND(H93&gt;=0,I93&gt;H93),"Regularizações superiores ao valor - confirmar",IF(J93&lt;0,"Saldo credor - confirmar",IF(COUNTIFS($B$6:$B$105,B93,$D$6:$D$105,D93)&gt;1,"Documento repetido - confirmar","OK"))))))))))</f>
        <v/>
      </c>
    </row>
    <row r="94" ht="30" customHeight="1">
      <c r="A94" s="27">
        <f>IF(D94="","",COUNTIF($D$6:D94,"&lt;&gt;"))</f>
        <v/>
      </c>
      <c r="B94" s="28" t="n"/>
      <c r="C94" s="29" t="n"/>
      <c r="D94" s="28" t="n"/>
      <c r="E94" s="28" t="n"/>
      <c r="F94" s="30" t="n"/>
      <c r="G94" s="30" t="n"/>
      <c r="H94" s="31" t="n"/>
      <c r="I94" s="31" t="n"/>
      <c r="J94" s="25">
        <f>IF(D94="","",IFERROR(H94-I94,""))</f>
        <v/>
      </c>
      <c r="K94" s="32">
        <f>IF(D94="","",IFERROR('Parâmetros'!$B$3-G94,""))</f>
        <v/>
      </c>
      <c r="L94" s="27">
        <f>IFERROR(IF(D94="","",IF(J94&lt;=0,"Regularizado/sem saldo",IF(G94="","Sem data de vencimento",IF('Parâmetros'!$B$13&lt;&gt;"OK","Configuração a confirmar",IF(K94="","Data de vencimento inválida",IF(K94&lt;0,'Parâmetros'!$B$7,IF(K94&lt;='Parâmetros'!$C$8,'Parâmetros'!$B$8,IF(K94&lt;='Parâmetros'!$C$9,'Parâmetros'!$B$9,IF(K94&lt;='Parâmetros'!$C$10,'Parâmetros'!$B$10,'Parâmetros'!$B$11))))))))),"Configuração a confirmar")</f>
        <v/>
      </c>
      <c r="M94" s="30" t="n"/>
      <c r="N94" s="28" t="n"/>
      <c r="O94" s="28" t="n"/>
      <c r="P94" s="33" t="n"/>
      <c r="Q94" s="25">
        <f>IF(D94="","",IF(AND(J94&gt;0,L94='Parâmetros'!$B$7),J94,0))</f>
        <v/>
      </c>
      <c r="R94" s="25">
        <f>IF(D94="","",IF(AND(J94&gt;0,L94='Parâmetros'!$B$8),J94,0))</f>
        <v/>
      </c>
      <c r="S94" s="25">
        <f>IF(D94="","",IF(AND(J94&gt;0,L94='Parâmetros'!$B$9),J94,0))</f>
        <v/>
      </c>
      <c r="T94" s="25">
        <f>IF(D94="","",IF(AND(J94&gt;0,L94='Parâmetros'!$B$10),J94,0))</f>
        <v/>
      </c>
      <c r="U94" s="25">
        <f>IF(D94="","",IF(AND(J94&gt;0,L94='Parâmetros'!$B$11),J94,0))</f>
        <v/>
      </c>
      <c r="V94" s="34">
        <f>IF(D94="","",IF(B94="","Falta cliente",IF(OR(H94="",IFERROR(AND(H94&gt;=-999999999999,H94&lt;=999999999999),0)=0),"Valor do documento inválido",IF(AND(I94&lt;&gt;"",IFERROR(AND(I94&gt;=-999999999999,I94&lt;=999999999999),0)=0),"Regularizações inválidas",IF(G94="","Falta data de vencimento",IF(K94="","Data de vencimento inválida",IF(AND(F94&lt;&gt;"",G94&lt;F94),"Vencimento anterior à emissão - confirmar",IF(AND(H94&gt;=0,I94&gt;H94),"Regularizações superiores ao valor - confirmar",IF(J94&lt;0,"Saldo credor - confirmar",IF(COUNTIFS($B$6:$B$105,B94,$D$6:$D$105,D94)&gt;1,"Documento repetido - confirmar","OK"))))))))))</f>
        <v/>
      </c>
    </row>
    <row r="95" ht="30" customHeight="1">
      <c r="A95" s="27">
        <f>IF(D95="","",COUNTIF($D$6:D95,"&lt;&gt;"))</f>
        <v/>
      </c>
      <c r="B95" s="28" t="n"/>
      <c r="C95" s="29" t="n"/>
      <c r="D95" s="28" t="n"/>
      <c r="E95" s="28" t="n"/>
      <c r="F95" s="30" t="n"/>
      <c r="G95" s="30" t="n"/>
      <c r="H95" s="31" t="n"/>
      <c r="I95" s="31" t="n"/>
      <c r="J95" s="25">
        <f>IF(D95="","",IFERROR(H95-I95,""))</f>
        <v/>
      </c>
      <c r="K95" s="32">
        <f>IF(D95="","",IFERROR('Parâmetros'!$B$3-G95,""))</f>
        <v/>
      </c>
      <c r="L95" s="27">
        <f>IFERROR(IF(D95="","",IF(J95&lt;=0,"Regularizado/sem saldo",IF(G95="","Sem data de vencimento",IF('Parâmetros'!$B$13&lt;&gt;"OK","Configuração a confirmar",IF(K95="","Data de vencimento inválida",IF(K95&lt;0,'Parâmetros'!$B$7,IF(K95&lt;='Parâmetros'!$C$8,'Parâmetros'!$B$8,IF(K95&lt;='Parâmetros'!$C$9,'Parâmetros'!$B$9,IF(K95&lt;='Parâmetros'!$C$10,'Parâmetros'!$B$10,'Parâmetros'!$B$11))))))))),"Configuração a confirmar")</f>
        <v/>
      </c>
      <c r="M95" s="30" t="n"/>
      <c r="N95" s="28" t="n"/>
      <c r="O95" s="28" t="n"/>
      <c r="P95" s="33" t="n"/>
      <c r="Q95" s="25">
        <f>IF(D95="","",IF(AND(J95&gt;0,L95='Parâmetros'!$B$7),J95,0))</f>
        <v/>
      </c>
      <c r="R95" s="25">
        <f>IF(D95="","",IF(AND(J95&gt;0,L95='Parâmetros'!$B$8),J95,0))</f>
        <v/>
      </c>
      <c r="S95" s="25">
        <f>IF(D95="","",IF(AND(J95&gt;0,L95='Parâmetros'!$B$9),J95,0))</f>
        <v/>
      </c>
      <c r="T95" s="25">
        <f>IF(D95="","",IF(AND(J95&gt;0,L95='Parâmetros'!$B$10),J95,0))</f>
        <v/>
      </c>
      <c r="U95" s="25">
        <f>IF(D95="","",IF(AND(J95&gt;0,L95='Parâmetros'!$B$11),J95,0))</f>
        <v/>
      </c>
      <c r="V95" s="34">
        <f>IF(D95="","",IF(B95="","Falta cliente",IF(OR(H95="",IFERROR(AND(H95&gt;=-999999999999,H95&lt;=999999999999),0)=0),"Valor do documento inválido",IF(AND(I95&lt;&gt;"",IFERROR(AND(I95&gt;=-999999999999,I95&lt;=999999999999),0)=0),"Regularizações inválidas",IF(G95="","Falta data de vencimento",IF(K95="","Data de vencimento inválida",IF(AND(F95&lt;&gt;"",G95&lt;F95),"Vencimento anterior à emissão - confirmar",IF(AND(H95&gt;=0,I95&gt;H95),"Regularizações superiores ao valor - confirmar",IF(J95&lt;0,"Saldo credor - confirmar",IF(COUNTIFS($B$6:$B$105,B95,$D$6:$D$105,D95)&gt;1,"Documento repetido - confirmar","OK"))))))))))</f>
        <v/>
      </c>
    </row>
    <row r="96" ht="30" customHeight="1">
      <c r="A96" s="27">
        <f>IF(D96="","",COUNTIF($D$6:D96,"&lt;&gt;"))</f>
        <v/>
      </c>
      <c r="B96" s="28" t="n"/>
      <c r="C96" s="29" t="n"/>
      <c r="D96" s="28" t="n"/>
      <c r="E96" s="28" t="n"/>
      <c r="F96" s="30" t="n"/>
      <c r="G96" s="30" t="n"/>
      <c r="H96" s="31" t="n"/>
      <c r="I96" s="31" t="n"/>
      <c r="J96" s="25">
        <f>IF(D96="","",IFERROR(H96-I96,""))</f>
        <v/>
      </c>
      <c r="K96" s="32">
        <f>IF(D96="","",IFERROR('Parâmetros'!$B$3-G96,""))</f>
        <v/>
      </c>
      <c r="L96" s="27">
        <f>IFERROR(IF(D96="","",IF(J96&lt;=0,"Regularizado/sem saldo",IF(G96="","Sem data de vencimento",IF('Parâmetros'!$B$13&lt;&gt;"OK","Configuração a confirmar",IF(K96="","Data de vencimento inválida",IF(K96&lt;0,'Parâmetros'!$B$7,IF(K96&lt;='Parâmetros'!$C$8,'Parâmetros'!$B$8,IF(K96&lt;='Parâmetros'!$C$9,'Parâmetros'!$B$9,IF(K96&lt;='Parâmetros'!$C$10,'Parâmetros'!$B$10,'Parâmetros'!$B$11))))))))),"Configuração a confirmar")</f>
        <v/>
      </c>
      <c r="M96" s="30" t="n"/>
      <c r="N96" s="28" t="n"/>
      <c r="O96" s="28" t="n"/>
      <c r="P96" s="33" t="n"/>
      <c r="Q96" s="25">
        <f>IF(D96="","",IF(AND(J96&gt;0,L96='Parâmetros'!$B$7),J96,0))</f>
        <v/>
      </c>
      <c r="R96" s="25">
        <f>IF(D96="","",IF(AND(J96&gt;0,L96='Parâmetros'!$B$8),J96,0))</f>
        <v/>
      </c>
      <c r="S96" s="25">
        <f>IF(D96="","",IF(AND(J96&gt;0,L96='Parâmetros'!$B$9),J96,0))</f>
        <v/>
      </c>
      <c r="T96" s="25">
        <f>IF(D96="","",IF(AND(J96&gt;0,L96='Parâmetros'!$B$10),J96,0))</f>
        <v/>
      </c>
      <c r="U96" s="25">
        <f>IF(D96="","",IF(AND(J96&gt;0,L96='Parâmetros'!$B$11),J96,0))</f>
        <v/>
      </c>
      <c r="V96" s="34">
        <f>IF(D96="","",IF(B96="","Falta cliente",IF(OR(H96="",IFERROR(AND(H96&gt;=-999999999999,H96&lt;=999999999999),0)=0),"Valor do documento inválido",IF(AND(I96&lt;&gt;"",IFERROR(AND(I96&gt;=-999999999999,I96&lt;=999999999999),0)=0),"Regularizações inválidas",IF(G96="","Falta data de vencimento",IF(K96="","Data de vencimento inválida",IF(AND(F96&lt;&gt;"",G96&lt;F96),"Vencimento anterior à emissão - confirmar",IF(AND(H96&gt;=0,I96&gt;H96),"Regularizações superiores ao valor - confirmar",IF(J96&lt;0,"Saldo credor - confirmar",IF(COUNTIFS($B$6:$B$105,B96,$D$6:$D$105,D96)&gt;1,"Documento repetido - confirmar","OK"))))))))))</f>
        <v/>
      </c>
    </row>
    <row r="97" ht="30" customHeight="1">
      <c r="A97" s="27">
        <f>IF(D97="","",COUNTIF($D$6:D97,"&lt;&gt;"))</f>
        <v/>
      </c>
      <c r="B97" s="28" t="n"/>
      <c r="C97" s="29" t="n"/>
      <c r="D97" s="28" t="n"/>
      <c r="E97" s="28" t="n"/>
      <c r="F97" s="30" t="n"/>
      <c r="G97" s="30" t="n"/>
      <c r="H97" s="31" t="n"/>
      <c r="I97" s="31" t="n"/>
      <c r="J97" s="25">
        <f>IF(D97="","",IFERROR(H97-I97,""))</f>
        <v/>
      </c>
      <c r="K97" s="32">
        <f>IF(D97="","",IFERROR('Parâmetros'!$B$3-G97,""))</f>
        <v/>
      </c>
      <c r="L97" s="27">
        <f>IFERROR(IF(D97="","",IF(J97&lt;=0,"Regularizado/sem saldo",IF(G97="","Sem data de vencimento",IF('Parâmetros'!$B$13&lt;&gt;"OK","Configuração a confirmar",IF(K97="","Data de vencimento inválida",IF(K97&lt;0,'Parâmetros'!$B$7,IF(K97&lt;='Parâmetros'!$C$8,'Parâmetros'!$B$8,IF(K97&lt;='Parâmetros'!$C$9,'Parâmetros'!$B$9,IF(K97&lt;='Parâmetros'!$C$10,'Parâmetros'!$B$10,'Parâmetros'!$B$11))))))))),"Configuração a confirmar")</f>
        <v/>
      </c>
      <c r="M97" s="30" t="n"/>
      <c r="N97" s="28" t="n"/>
      <c r="O97" s="28" t="n"/>
      <c r="P97" s="33" t="n"/>
      <c r="Q97" s="25">
        <f>IF(D97="","",IF(AND(J97&gt;0,L97='Parâmetros'!$B$7),J97,0))</f>
        <v/>
      </c>
      <c r="R97" s="25">
        <f>IF(D97="","",IF(AND(J97&gt;0,L97='Parâmetros'!$B$8),J97,0))</f>
        <v/>
      </c>
      <c r="S97" s="25">
        <f>IF(D97="","",IF(AND(J97&gt;0,L97='Parâmetros'!$B$9),J97,0))</f>
        <v/>
      </c>
      <c r="T97" s="25">
        <f>IF(D97="","",IF(AND(J97&gt;0,L97='Parâmetros'!$B$10),J97,0))</f>
        <v/>
      </c>
      <c r="U97" s="25">
        <f>IF(D97="","",IF(AND(J97&gt;0,L97='Parâmetros'!$B$11),J97,0))</f>
        <v/>
      </c>
      <c r="V97" s="34">
        <f>IF(D97="","",IF(B97="","Falta cliente",IF(OR(H97="",IFERROR(AND(H97&gt;=-999999999999,H97&lt;=999999999999),0)=0),"Valor do documento inválido",IF(AND(I97&lt;&gt;"",IFERROR(AND(I97&gt;=-999999999999,I97&lt;=999999999999),0)=0),"Regularizações inválidas",IF(G97="","Falta data de vencimento",IF(K97="","Data de vencimento inválida",IF(AND(F97&lt;&gt;"",G97&lt;F97),"Vencimento anterior à emissão - confirmar",IF(AND(H97&gt;=0,I97&gt;H97),"Regularizações superiores ao valor - confirmar",IF(J97&lt;0,"Saldo credor - confirmar",IF(COUNTIFS($B$6:$B$105,B97,$D$6:$D$105,D97)&gt;1,"Documento repetido - confirmar","OK"))))))))))</f>
        <v/>
      </c>
    </row>
    <row r="98" ht="30" customHeight="1">
      <c r="A98" s="27">
        <f>IF(D98="","",COUNTIF($D$6:D98,"&lt;&gt;"))</f>
        <v/>
      </c>
      <c r="B98" s="28" t="n"/>
      <c r="C98" s="29" t="n"/>
      <c r="D98" s="28" t="n"/>
      <c r="E98" s="28" t="n"/>
      <c r="F98" s="30" t="n"/>
      <c r="G98" s="30" t="n"/>
      <c r="H98" s="31" t="n"/>
      <c r="I98" s="31" t="n"/>
      <c r="J98" s="25">
        <f>IF(D98="","",IFERROR(H98-I98,""))</f>
        <v/>
      </c>
      <c r="K98" s="32">
        <f>IF(D98="","",IFERROR('Parâmetros'!$B$3-G98,""))</f>
        <v/>
      </c>
      <c r="L98" s="27">
        <f>IFERROR(IF(D98="","",IF(J98&lt;=0,"Regularizado/sem saldo",IF(G98="","Sem data de vencimento",IF('Parâmetros'!$B$13&lt;&gt;"OK","Configuração a confirmar",IF(K98="","Data de vencimento inválida",IF(K98&lt;0,'Parâmetros'!$B$7,IF(K98&lt;='Parâmetros'!$C$8,'Parâmetros'!$B$8,IF(K98&lt;='Parâmetros'!$C$9,'Parâmetros'!$B$9,IF(K98&lt;='Parâmetros'!$C$10,'Parâmetros'!$B$10,'Parâmetros'!$B$11))))))))),"Configuração a confirmar")</f>
        <v/>
      </c>
      <c r="M98" s="30" t="n"/>
      <c r="N98" s="28" t="n"/>
      <c r="O98" s="28" t="n"/>
      <c r="P98" s="33" t="n"/>
      <c r="Q98" s="25">
        <f>IF(D98="","",IF(AND(J98&gt;0,L98='Parâmetros'!$B$7),J98,0))</f>
        <v/>
      </c>
      <c r="R98" s="25">
        <f>IF(D98="","",IF(AND(J98&gt;0,L98='Parâmetros'!$B$8),J98,0))</f>
        <v/>
      </c>
      <c r="S98" s="25">
        <f>IF(D98="","",IF(AND(J98&gt;0,L98='Parâmetros'!$B$9),J98,0))</f>
        <v/>
      </c>
      <c r="T98" s="25">
        <f>IF(D98="","",IF(AND(J98&gt;0,L98='Parâmetros'!$B$10),J98,0))</f>
        <v/>
      </c>
      <c r="U98" s="25">
        <f>IF(D98="","",IF(AND(J98&gt;0,L98='Parâmetros'!$B$11),J98,0))</f>
        <v/>
      </c>
      <c r="V98" s="34">
        <f>IF(D98="","",IF(B98="","Falta cliente",IF(OR(H98="",IFERROR(AND(H98&gt;=-999999999999,H98&lt;=999999999999),0)=0),"Valor do documento inválido",IF(AND(I98&lt;&gt;"",IFERROR(AND(I98&gt;=-999999999999,I98&lt;=999999999999),0)=0),"Regularizações inválidas",IF(G98="","Falta data de vencimento",IF(K98="","Data de vencimento inválida",IF(AND(F98&lt;&gt;"",G98&lt;F98),"Vencimento anterior à emissão - confirmar",IF(AND(H98&gt;=0,I98&gt;H98),"Regularizações superiores ao valor - confirmar",IF(J98&lt;0,"Saldo credor - confirmar",IF(COUNTIFS($B$6:$B$105,B98,$D$6:$D$105,D98)&gt;1,"Documento repetido - confirmar","OK"))))))))))</f>
        <v/>
      </c>
    </row>
    <row r="99" ht="30" customHeight="1">
      <c r="A99" s="27">
        <f>IF(D99="","",COUNTIF($D$6:D99,"&lt;&gt;"))</f>
        <v/>
      </c>
      <c r="B99" s="28" t="n"/>
      <c r="C99" s="29" t="n"/>
      <c r="D99" s="28" t="n"/>
      <c r="E99" s="28" t="n"/>
      <c r="F99" s="30" t="n"/>
      <c r="G99" s="30" t="n"/>
      <c r="H99" s="31" t="n"/>
      <c r="I99" s="31" t="n"/>
      <c r="J99" s="25">
        <f>IF(D99="","",IFERROR(H99-I99,""))</f>
        <v/>
      </c>
      <c r="K99" s="32">
        <f>IF(D99="","",IFERROR('Parâmetros'!$B$3-G99,""))</f>
        <v/>
      </c>
      <c r="L99" s="27">
        <f>IFERROR(IF(D99="","",IF(J99&lt;=0,"Regularizado/sem saldo",IF(G99="","Sem data de vencimento",IF('Parâmetros'!$B$13&lt;&gt;"OK","Configuração a confirmar",IF(K99="","Data de vencimento inválida",IF(K99&lt;0,'Parâmetros'!$B$7,IF(K99&lt;='Parâmetros'!$C$8,'Parâmetros'!$B$8,IF(K99&lt;='Parâmetros'!$C$9,'Parâmetros'!$B$9,IF(K99&lt;='Parâmetros'!$C$10,'Parâmetros'!$B$10,'Parâmetros'!$B$11))))))))),"Configuração a confirmar")</f>
        <v/>
      </c>
      <c r="M99" s="30" t="n"/>
      <c r="N99" s="28" t="n"/>
      <c r="O99" s="28" t="n"/>
      <c r="P99" s="33" t="n"/>
      <c r="Q99" s="25">
        <f>IF(D99="","",IF(AND(J99&gt;0,L99='Parâmetros'!$B$7),J99,0))</f>
        <v/>
      </c>
      <c r="R99" s="25">
        <f>IF(D99="","",IF(AND(J99&gt;0,L99='Parâmetros'!$B$8),J99,0))</f>
        <v/>
      </c>
      <c r="S99" s="25">
        <f>IF(D99="","",IF(AND(J99&gt;0,L99='Parâmetros'!$B$9),J99,0))</f>
        <v/>
      </c>
      <c r="T99" s="25">
        <f>IF(D99="","",IF(AND(J99&gt;0,L99='Parâmetros'!$B$10),J99,0))</f>
        <v/>
      </c>
      <c r="U99" s="25">
        <f>IF(D99="","",IF(AND(J99&gt;0,L99='Parâmetros'!$B$11),J99,0))</f>
        <v/>
      </c>
      <c r="V99" s="34">
        <f>IF(D99="","",IF(B99="","Falta cliente",IF(OR(H99="",IFERROR(AND(H99&gt;=-999999999999,H99&lt;=999999999999),0)=0),"Valor do documento inválido",IF(AND(I99&lt;&gt;"",IFERROR(AND(I99&gt;=-999999999999,I99&lt;=999999999999),0)=0),"Regularizações inválidas",IF(G99="","Falta data de vencimento",IF(K99="","Data de vencimento inválida",IF(AND(F99&lt;&gt;"",G99&lt;F99),"Vencimento anterior à emissão - confirmar",IF(AND(H99&gt;=0,I99&gt;H99),"Regularizações superiores ao valor - confirmar",IF(J99&lt;0,"Saldo credor - confirmar",IF(COUNTIFS($B$6:$B$105,B99,$D$6:$D$105,D99)&gt;1,"Documento repetido - confirmar","OK"))))))))))</f>
        <v/>
      </c>
    </row>
    <row r="100" ht="30" customHeight="1">
      <c r="A100" s="27">
        <f>IF(D100="","",COUNTIF($D$6:D100,"&lt;&gt;"))</f>
        <v/>
      </c>
      <c r="B100" s="28" t="n"/>
      <c r="C100" s="29" t="n"/>
      <c r="D100" s="28" t="n"/>
      <c r="E100" s="28" t="n"/>
      <c r="F100" s="30" t="n"/>
      <c r="G100" s="30" t="n"/>
      <c r="H100" s="31" t="n"/>
      <c r="I100" s="31" t="n"/>
      <c r="J100" s="25">
        <f>IF(D100="","",IFERROR(H100-I100,""))</f>
        <v/>
      </c>
      <c r="K100" s="32">
        <f>IF(D100="","",IFERROR('Parâmetros'!$B$3-G100,""))</f>
        <v/>
      </c>
      <c r="L100" s="27">
        <f>IFERROR(IF(D100="","",IF(J100&lt;=0,"Regularizado/sem saldo",IF(G100="","Sem data de vencimento",IF('Parâmetros'!$B$13&lt;&gt;"OK","Configuração a confirmar",IF(K100="","Data de vencimento inválida",IF(K100&lt;0,'Parâmetros'!$B$7,IF(K100&lt;='Parâmetros'!$C$8,'Parâmetros'!$B$8,IF(K100&lt;='Parâmetros'!$C$9,'Parâmetros'!$B$9,IF(K100&lt;='Parâmetros'!$C$10,'Parâmetros'!$B$10,'Parâmetros'!$B$11))))))))),"Configuração a confirmar")</f>
        <v/>
      </c>
      <c r="M100" s="30" t="n"/>
      <c r="N100" s="28" t="n"/>
      <c r="O100" s="28" t="n"/>
      <c r="P100" s="33" t="n"/>
      <c r="Q100" s="25">
        <f>IF(D100="","",IF(AND(J100&gt;0,L100='Parâmetros'!$B$7),J100,0))</f>
        <v/>
      </c>
      <c r="R100" s="25">
        <f>IF(D100="","",IF(AND(J100&gt;0,L100='Parâmetros'!$B$8),J100,0))</f>
        <v/>
      </c>
      <c r="S100" s="25">
        <f>IF(D100="","",IF(AND(J100&gt;0,L100='Parâmetros'!$B$9),J100,0))</f>
        <v/>
      </c>
      <c r="T100" s="25">
        <f>IF(D100="","",IF(AND(J100&gt;0,L100='Parâmetros'!$B$10),J100,0))</f>
        <v/>
      </c>
      <c r="U100" s="25">
        <f>IF(D100="","",IF(AND(J100&gt;0,L100='Parâmetros'!$B$11),J100,0))</f>
        <v/>
      </c>
      <c r="V100" s="34">
        <f>IF(D100="","",IF(B100="","Falta cliente",IF(OR(H100="",IFERROR(AND(H100&gt;=-999999999999,H100&lt;=999999999999),0)=0),"Valor do documento inválido",IF(AND(I100&lt;&gt;"",IFERROR(AND(I100&gt;=-999999999999,I100&lt;=999999999999),0)=0),"Regularizações inválidas",IF(G100="","Falta data de vencimento",IF(K100="","Data de vencimento inválida",IF(AND(F100&lt;&gt;"",G100&lt;F100),"Vencimento anterior à emissão - confirmar",IF(AND(H100&gt;=0,I100&gt;H100),"Regularizações superiores ao valor - confirmar",IF(J100&lt;0,"Saldo credor - confirmar",IF(COUNTIFS($B$6:$B$105,B100,$D$6:$D$105,D100)&gt;1,"Documento repetido - confirmar","OK"))))))))))</f>
        <v/>
      </c>
    </row>
    <row r="101" ht="30" customHeight="1">
      <c r="A101" s="27">
        <f>IF(D101="","",COUNTIF($D$6:D101,"&lt;&gt;"))</f>
        <v/>
      </c>
      <c r="B101" s="28" t="n"/>
      <c r="C101" s="29" t="n"/>
      <c r="D101" s="28" t="n"/>
      <c r="E101" s="28" t="n"/>
      <c r="F101" s="30" t="n"/>
      <c r="G101" s="30" t="n"/>
      <c r="H101" s="31" t="n"/>
      <c r="I101" s="31" t="n"/>
      <c r="J101" s="25">
        <f>IF(D101="","",IFERROR(H101-I101,""))</f>
        <v/>
      </c>
      <c r="K101" s="32">
        <f>IF(D101="","",IFERROR('Parâmetros'!$B$3-G101,""))</f>
        <v/>
      </c>
      <c r="L101" s="27">
        <f>IFERROR(IF(D101="","",IF(J101&lt;=0,"Regularizado/sem saldo",IF(G101="","Sem data de vencimento",IF('Parâmetros'!$B$13&lt;&gt;"OK","Configuração a confirmar",IF(K101="","Data de vencimento inválida",IF(K101&lt;0,'Parâmetros'!$B$7,IF(K101&lt;='Parâmetros'!$C$8,'Parâmetros'!$B$8,IF(K101&lt;='Parâmetros'!$C$9,'Parâmetros'!$B$9,IF(K101&lt;='Parâmetros'!$C$10,'Parâmetros'!$B$10,'Parâmetros'!$B$11))))))))),"Configuração a confirmar")</f>
        <v/>
      </c>
      <c r="M101" s="30" t="n"/>
      <c r="N101" s="28" t="n"/>
      <c r="O101" s="28" t="n"/>
      <c r="P101" s="33" t="n"/>
      <c r="Q101" s="25">
        <f>IF(D101="","",IF(AND(J101&gt;0,L101='Parâmetros'!$B$7),J101,0))</f>
        <v/>
      </c>
      <c r="R101" s="25">
        <f>IF(D101="","",IF(AND(J101&gt;0,L101='Parâmetros'!$B$8),J101,0))</f>
        <v/>
      </c>
      <c r="S101" s="25">
        <f>IF(D101="","",IF(AND(J101&gt;0,L101='Parâmetros'!$B$9),J101,0))</f>
        <v/>
      </c>
      <c r="T101" s="25">
        <f>IF(D101="","",IF(AND(J101&gt;0,L101='Parâmetros'!$B$10),J101,0))</f>
        <v/>
      </c>
      <c r="U101" s="25">
        <f>IF(D101="","",IF(AND(J101&gt;0,L101='Parâmetros'!$B$11),J101,0))</f>
        <v/>
      </c>
      <c r="V101" s="34">
        <f>IF(D101="","",IF(B101="","Falta cliente",IF(OR(H101="",IFERROR(AND(H101&gt;=-999999999999,H101&lt;=999999999999),0)=0),"Valor do documento inválido",IF(AND(I101&lt;&gt;"",IFERROR(AND(I101&gt;=-999999999999,I101&lt;=999999999999),0)=0),"Regularizações inválidas",IF(G101="","Falta data de vencimento",IF(K101="","Data de vencimento inválida",IF(AND(F101&lt;&gt;"",G101&lt;F101),"Vencimento anterior à emissão - confirmar",IF(AND(H101&gt;=0,I101&gt;H101),"Regularizações superiores ao valor - confirmar",IF(J101&lt;0,"Saldo credor - confirmar",IF(COUNTIFS($B$6:$B$105,B101,$D$6:$D$105,D101)&gt;1,"Documento repetido - confirmar","OK"))))))))))</f>
        <v/>
      </c>
    </row>
    <row r="102" ht="30" customHeight="1">
      <c r="A102" s="27">
        <f>IF(D102="","",COUNTIF($D$6:D102,"&lt;&gt;"))</f>
        <v/>
      </c>
      <c r="B102" s="28" t="n"/>
      <c r="C102" s="29" t="n"/>
      <c r="D102" s="28" t="n"/>
      <c r="E102" s="28" t="n"/>
      <c r="F102" s="30" t="n"/>
      <c r="G102" s="30" t="n"/>
      <c r="H102" s="31" t="n"/>
      <c r="I102" s="31" t="n"/>
      <c r="J102" s="25">
        <f>IF(D102="","",IFERROR(H102-I102,""))</f>
        <v/>
      </c>
      <c r="K102" s="32">
        <f>IF(D102="","",IFERROR('Parâmetros'!$B$3-G102,""))</f>
        <v/>
      </c>
      <c r="L102" s="27">
        <f>IFERROR(IF(D102="","",IF(J102&lt;=0,"Regularizado/sem saldo",IF(G102="","Sem data de vencimento",IF('Parâmetros'!$B$13&lt;&gt;"OK","Configuração a confirmar",IF(K102="","Data de vencimento inválida",IF(K102&lt;0,'Parâmetros'!$B$7,IF(K102&lt;='Parâmetros'!$C$8,'Parâmetros'!$B$8,IF(K102&lt;='Parâmetros'!$C$9,'Parâmetros'!$B$9,IF(K102&lt;='Parâmetros'!$C$10,'Parâmetros'!$B$10,'Parâmetros'!$B$11))))))))),"Configuração a confirmar")</f>
        <v/>
      </c>
      <c r="M102" s="30" t="n"/>
      <c r="N102" s="28" t="n"/>
      <c r="O102" s="28" t="n"/>
      <c r="P102" s="33" t="n"/>
      <c r="Q102" s="25">
        <f>IF(D102="","",IF(AND(J102&gt;0,L102='Parâmetros'!$B$7),J102,0))</f>
        <v/>
      </c>
      <c r="R102" s="25">
        <f>IF(D102="","",IF(AND(J102&gt;0,L102='Parâmetros'!$B$8),J102,0))</f>
        <v/>
      </c>
      <c r="S102" s="25">
        <f>IF(D102="","",IF(AND(J102&gt;0,L102='Parâmetros'!$B$9),J102,0))</f>
        <v/>
      </c>
      <c r="T102" s="25">
        <f>IF(D102="","",IF(AND(J102&gt;0,L102='Parâmetros'!$B$10),J102,0))</f>
        <v/>
      </c>
      <c r="U102" s="25">
        <f>IF(D102="","",IF(AND(J102&gt;0,L102='Parâmetros'!$B$11),J102,0))</f>
        <v/>
      </c>
      <c r="V102" s="34">
        <f>IF(D102="","",IF(B102="","Falta cliente",IF(OR(H102="",IFERROR(AND(H102&gt;=-999999999999,H102&lt;=999999999999),0)=0),"Valor do documento inválido",IF(AND(I102&lt;&gt;"",IFERROR(AND(I102&gt;=-999999999999,I102&lt;=999999999999),0)=0),"Regularizações inválidas",IF(G102="","Falta data de vencimento",IF(K102="","Data de vencimento inválida",IF(AND(F102&lt;&gt;"",G102&lt;F102),"Vencimento anterior à emissão - confirmar",IF(AND(H102&gt;=0,I102&gt;H102),"Regularizações superiores ao valor - confirmar",IF(J102&lt;0,"Saldo credor - confirmar",IF(COUNTIFS($B$6:$B$105,B102,$D$6:$D$105,D102)&gt;1,"Documento repetido - confirmar","OK"))))))))))</f>
        <v/>
      </c>
    </row>
    <row r="103" ht="30" customHeight="1">
      <c r="A103" s="27">
        <f>IF(D103="","",COUNTIF($D$6:D103,"&lt;&gt;"))</f>
        <v/>
      </c>
      <c r="B103" s="28" t="n"/>
      <c r="C103" s="29" t="n"/>
      <c r="D103" s="28" t="n"/>
      <c r="E103" s="28" t="n"/>
      <c r="F103" s="30" t="n"/>
      <c r="G103" s="30" t="n"/>
      <c r="H103" s="31" t="n"/>
      <c r="I103" s="31" t="n"/>
      <c r="J103" s="25">
        <f>IF(D103="","",IFERROR(H103-I103,""))</f>
        <v/>
      </c>
      <c r="K103" s="32">
        <f>IF(D103="","",IFERROR('Parâmetros'!$B$3-G103,""))</f>
        <v/>
      </c>
      <c r="L103" s="27">
        <f>IFERROR(IF(D103="","",IF(J103&lt;=0,"Regularizado/sem saldo",IF(G103="","Sem data de vencimento",IF('Parâmetros'!$B$13&lt;&gt;"OK","Configuração a confirmar",IF(K103="","Data de vencimento inválida",IF(K103&lt;0,'Parâmetros'!$B$7,IF(K103&lt;='Parâmetros'!$C$8,'Parâmetros'!$B$8,IF(K103&lt;='Parâmetros'!$C$9,'Parâmetros'!$B$9,IF(K103&lt;='Parâmetros'!$C$10,'Parâmetros'!$B$10,'Parâmetros'!$B$11))))))))),"Configuração a confirmar")</f>
        <v/>
      </c>
      <c r="M103" s="30" t="n"/>
      <c r="N103" s="28" t="n"/>
      <c r="O103" s="28" t="n"/>
      <c r="P103" s="33" t="n"/>
      <c r="Q103" s="25">
        <f>IF(D103="","",IF(AND(J103&gt;0,L103='Parâmetros'!$B$7),J103,0))</f>
        <v/>
      </c>
      <c r="R103" s="25">
        <f>IF(D103="","",IF(AND(J103&gt;0,L103='Parâmetros'!$B$8),J103,0))</f>
        <v/>
      </c>
      <c r="S103" s="25">
        <f>IF(D103="","",IF(AND(J103&gt;0,L103='Parâmetros'!$B$9),J103,0))</f>
        <v/>
      </c>
      <c r="T103" s="25">
        <f>IF(D103="","",IF(AND(J103&gt;0,L103='Parâmetros'!$B$10),J103,0))</f>
        <v/>
      </c>
      <c r="U103" s="25">
        <f>IF(D103="","",IF(AND(J103&gt;0,L103='Parâmetros'!$B$11),J103,0))</f>
        <v/>
      </c>
      <c r="V103" s="34">
        <f>IF(D103="","",IF(B103="","Falta cliente",IF(OR(H103="",IFERROR(AND(H103&gt;=-999999999999,H103&lt;=999999999999),0)=0),"Valor do documento inválido",IF(AND(I103&lt;&gt;"",IFERROR(AND(I103&gt;=-999999999999,I103&lt;=999999999999),0)=0),"Regularizações inválidas",IF(G103="","Falta data de vencimento",IF(K103="","Data de vencimento inválida",IF(AND(F103&lt;&gt;"",G103&lt;F103),"Vencimento anterior à emissão - confirmar",IF(AND(H103&gt;=0,I103&gt;H103),"Regularizações superiores ao valor - confirmar",IF(J103&lt;0,"Saldo credor - confirmar",IF(COUNTIFS($B$6:$B$105,B103,$D$6:$D$105,D103)&gt;1,"Documento repetido - confirmar","OK"))))))))))</f>
        <v/>
      </c>
    </row>
    <row r="104" ht="30" customHeight="1">
      <c r="A104" s="27">
        <f>IF(D104="","",COUNTIF($D$6:D104,"&lt;&gt;"))</f>
        <v/>
      </c>
      <c r="B104" s="28" t="n"/>
      <c r="C104" s="29" t="n"/>
      <c r="D104" s="28" t="n"/>
      <c r="E104" s="28" t="n"/>
      <c r="F104" s="30" t="n"/>
      <c r="G104" s="30" t="n"/>
      <c r="H104" s="31" t="n"/>
      <c r="I104" s="31" t="n"/>
      <c r="J104" s="25">
        <f>IF(D104="","",IFERROR(H104-I104,""))</f>
        <v/>
      </c>
      <c r="K104" s="32">
        <f>IF(D104="","",IFERROR('Parâmetros'!$B$3-G104,""))</f>
        <v/>
      </c>
      <c r="L104" s="27">
        <f>IFERROR(IF(D104="","",IF(J104&lt;=0,"Regularizado/sem saldo",IF(G104="","Sem data de vencimento",IF('Parâmetros'!$B$13&lt;&gt;"OK","Configuração a confirmar",IF(K104="","Data de vencimento inválida",IF(K104&lt;0,'Parâmetros'!$B$7,IF(K104&lt;='Parâmetros'!$C$8,'Parâmetros'!$B$8,IF(K104&lt;='Parâmetros'!$C$9,'Parâmetros'!$B$9,IF(K104&lt;='Parâmetros'!$C$10,'Parâmetros'!$B$10,'Parâmetros'!$B$11))))))))),"Configuração a confirmar")</f>
        <v/>
      </c>
      <c r="M104" s="30" t="n"/>
      <c r="N104" s="28" t="n"/>
      <c r="O104" s="28" t="n"/>
      <c r="P104" s="33" t="n"/>
      <c r="Q104" s="25">
        <f>IF(D104="","",IF(AND(J104&gt;0,L104='Parâmetros'!$B$7),J104,0))</f>
        <v/>
      </c>
      <c r="R104" s="25">
        <f>IF(D104="","",IF(AND(J104&gt;0,L104='Parâmetros'!$B$8),J104,0))</f>
        <v/>
      </c>
      <c r="S104" s="25">
        <f>IF(D104="","",IF(AND(J104&gt;0,L104='Parâmetros'!$B$9),J104,0))</f>
        <v/>
      </c>
      <c r="T104" s="25">
        <f>IF(D104="","",IF(AND(J104&gt;0,L104='Parâmetros'!$B$10),J104,0))</f>
        <v/>
      </c>
      <c r="U104" s="25">
        <f>IF(D104="","",IF(AND(J104&gt;0,L104='Parâmetros'!$B$11),J104,0))</f>
        <v/>
      </c>
      <c r="V104" s="34">
        <f>IF(D104="","",IF(B104="","Falta cliente",IF(OR(H104="",IFERROR(AND(H104&gt;=-999999999999,H104&lt;=999999999999),0)=0),"Valor do documento inválido",IF(AND(I104&lt;&gt;"",IFERROR(AND(I104&gt;=-999999999999,I104&lt;=999999999999),0)=0),"Regularizações inválidas",IF(G104="","Falta data de vencimento",IF(K104="","Data de vencimento inválida",IF(AND(F104&lt;&gt;"",G104&lt;F104),"Vencimento anterior à emissão - confirmar",IF(AND(H104&gt;=0,I104&gt;H104),"Regularizações superiores ao valor - confirmar",IF(J104&lt;0,"Saldo credor - confirmar",IF(COUNTIFS($B$6:$B$105,B104,$D$6:$D$105,D104)&gt;1,"Documento repetido - confirmar","OK"))))))))))</f>
        <v/>
      </c>
    </row>
    <row r="105" ht="30" customHeight="1">
      <c r="A105" s="27">
        <f>IF(D105="","",COUNTIF($D$6:D105,"&lt;&gt;"))</f>
        <v/>
      </c>
      <c r="B105" s="28" t="n"/>
      <c r="C105" s="29" t="n"/>
      <c r="D105" s="28" t="n"/>
      <c r="E105" s="28" t="n"/>
      <c r="F105" s="30" t="n"/>
      <c r="G105" s="30" t="n"/>
      <c r="H105" s="31" t="n"/>
      <c r="I105" s="31" t="n"/>
      <c r="J105" s="25">
        <f>IF(D105="","",IFERROR(H105-I105,""))</f>
        <v/>
      </c>
      <c r="K105" s="32">
        <f>IF(D105="","",IFERROR('Parâmetros'!$B$3-G105,""))</f>
        <v/>
      </c>
      <c r="L105" s="27">
        <f>IFERROR(IF(D105="","",IF(J105&lt;=0,"Regularizado/sem saldo",IF(G105="","Sem data de vencimento",IF('Parâmetros'!$B$13&lt;&gt;"OK","Configuração a confirmar",IF(K105="","Data de vencimento inválida",IF(K105&lt;0,'Parâmetros'!$B$7,IF(K105&lt;='Parâmetros'!$C$8,'Parâmetros'!$B$8,IF(K105&lt;='Parâmetros'!$C$9,'Parâmetros'!$B$9,IF(K105&lt;='Parâmetros'!$C$10,'Parâmetros'!$B$10,'Parâmetros'!$B$11))))))))),"Configuração a confirmar")</f>
        <v/>
      </c>
      <c r="M105" s="30" t="n"/>
      <c r="N105" s="28" t="n"/>
      <c r="O105" s="28" t="n"/>
      <c r="P105" s="33" t="n"/>
      <c r="Q105" s="25">
        <f>IF(D105="","",IF(AND(J105&gt;0,L105='Parâmetros'!$B$7),J105,0))</f>
        <v/>
      </c>
      <c r="R105" s="25">
        <f>IF(D105="","",IF(AND(J105&gt;0,L105='Parâmetros'!$B$8),J105,0))</f>
        <v/>
      </c>
      <c r="S105" s="25">
        <f>IF(D105="","",IF(AND(J105&gt;0,L105='Parâmetros'!$B$9),J105,0))</f>
        <v/>
      </c>
      <c r="T105" s="25">
        <f>IF(D105="","",IF(AND(J105&gt;0,L105='Parâmetros'!$B$10),J105,0))</f>
        <v/>
      </c>
      <c r="U105" s="25">
        <f>IF(D105="","",IF(AND(J105&gt;0,L105='Parâmetros'!$B$11),J105,0))</f>
        <v/>
      </c>
      <c r="V105" s="34">
        <f>IF(D105="","",IF(B105="","Falta cliente",IF(OR(H105="",IFERROR(AND(H105&gt;=-999999999999,H105&lt;=999999999999),0)=0),"Valor do documento inválido",IF(AND(I105&lt;&gt;"",IFERROR(AND(I105&gt;=-999999999999,I105&lt;=999999999999),0)=0),"Regularizações inválidas",IF(G105="","Falta data de vencimento",IF(K105="","Data de vencimento inválida",IF(AND(F105&lt;&gt;"",G105&lt;F105),"Vencimento anterior à emissão - confirmar",IF(AND(H105&gt;=0,I105&gt;H105),"Regularizações superiores ao valor - confirmar",IF(J105&lt;0,"Saldo credor - confirmar",IF(COUNTIFS($B$6:$B$105,B105,$D$6:$D$105,D105)&gt;1,"Documento repetido - confirmar","OK"))))))))))</f>
        <v/>
      </c>
    </row>
    <row r="106">
      <c r="A106" s="22" t="inlineStr">
        <is>
          <t>Totais filtrados</t>
        </is>
      </c>
      <c r="B106" s="35" t="n"/>
      <c r="C106" s="35" t="n"/>
      <c r="D106" s="35" t="n"/>
      <c r="E106" s="35" t="n"/>
      <c r="F106" s="35" t="n"/>
      <c r="G106" s="35" t="n"/>
      <c r="H106" s="19" t="n"/>
      <c r="I106" s="19" t="n"/>
      <c r="J106" s="19" t="n"/>
      <c r="K106" s="35" t="n"/>
      <c r="L106" s="35" t="n"/>
      <c r="M106" s="35" t="n"/>
      <c r="N106" s="35" t="n"/>
      <c r="O106" s="35" t="n"/>
      <c r="P106" s="35" t="n"/>
      <c r="Q106" s="19" t="n"/>
      <c r="R106" s="19" t="n"/>
      <c r="S106" s="19" t="n"/>
      <c r="T106" s="19" t="n"/>
      <c r="U106" s="19" t="n"/>
      <c r="V106" s="35" t="n"/>
    </row>
    <row r="108">
      <c r="A108" s="36" t="inlineStr">
        <is>
          <t>Controlo final dos totais</t>
        </is>
      </c>
      <c r="B108" s="37">
        <f>IFERROR(IF(ROUND(SUMIF($J$6:$J$105,"&gt;0",$J$6:$J$105)-(SUM($Q$6:$U$105)+SUMIFS($J$6:$J$105,$J$6:$J$105,"&gt;0",$G$6:$G$105,"")),2)=0,"OK","Confirmar linhas com excepção, datas ou escalões"),"Confirmar linhas com excepção, datas ou escalões")</f>
        <v/>
      </c>
    </row>
  </sheetData>
  <mergeCells count="1">
    <mergeCell ref="A1:V1"/>
  </mergeCells>
  <conditionalFormatting sqref="J6:J105">
    <cfRule type="cellIs" priority="1" operator="lessThan" dxfId="2">
      <formula>0</formula>
    </cfRule>
  </conditionalFormatting>
  <conditionalFormatting sqref="L6:L105">
    <cfRule type="expression" priority="2" dxfId="3">
      <formula>=$L6="Regularizado/sem saldo"</formula>
    </cfRule>
    <cfRule type="expression" priority="3" dxfId="4">
      <formula>=$L6="Sem data de vencimento"</formula>
    </cfRule>
    <cfRule type="expression" priority="4" dxfId="5">
      <formula>=$L6="Configuração a confirmar"</formula>
    </cfRule>
    <cfRule type="expression" priority="5" dxfId="2">
      <formula>=$L6='Parâmetros'!$B$11</formula>
    </cfRule>
  </conditionalFormatting>
  <conditionalFormatting sqref="V6:V105">
    <cfRule type="expression" priority="6" dxfId="0">
      <formula>=$V6="OK"</formula>
    </cfRule>
    <cfRule type="expression" priority="7" dxfId="2">
      <formula>=AND($V6&lt;&gt;"",$V6&lt;&gt;"OK")</formula>
    </cfRule>
  </conditionalFormatting>
  <conditionalFormatting sqref="B6:I105">
    <cfRule type="expression" priority="8" dxfId="6">
      <formula>=AND($V6&lt;&gt;"",$V6&lt;&gt;"OK")</formula>
    </cfRule>
  </conditionalFormatting>
  <conditionalFormatting sqref="M6:P105">
    <cfRule type="expression" priority="9" dxfId="6">
      <formula>=AND($V6&lt;&gt;"",$V6&lt;&gt;"OK")</formula>
    </cfRule>
  </conditionalFormatting>
  <conditionalFormatting sqref="B108">
    <cfRule type="expression" priority="10" dxfId="0">
      <formula>=$B$108="OK"</formula>
    </cfRule>
    <cfRule type="expression" priority="11" dxfId="1">
      <formula>=$B$108&lt;&gt;"OK"</formula>
    </cfRule>
  </conditionalFormatting>
  <dataValidations count="12">
    <dataValidation sqref="B6:B105" showErrorMessage="1" showInputMessage="1" allowBlank="1" errorTitle="Valor a corrigir" error="O nome do cliente não pode exceder 100 caracteres." promptTitle="Cliente" prompt="Introduza o nome do cliente até 100 caracteres." type="custom" errorStyle="stop">
      <formula1>=LEN(B6)&lt;=100</formula1>
    </dataValidation>
    <dataValidation sqref="C6:C105" showErrorMessage="1" showInputMessage="1" allowBlank="1" errorTitle="Valor a corrigir" error="Introduza nove dígitos ou deixe o NIF em branco." promptTitle="NIF" prompt="Introduza nove dígitos ou deixe em branco. Este controlo não valida a identidade fiscal." type="custom" errorStyle="stop">
      <formula1>=OR(C6="",IFERROR(AND(LEN(C6)=9,C6&gt;=0,C6&lt;=999999999),0))</formula1>
    </dataValidation>
    <dataValidation sqref="D6:D105" showErrorMessage="1" showInputMessage="1" allowBlank="1" errorTitle="Valor a corrigir" error="O número do documento não pode exceder 50 caracteres." promptTitle="N.º documento" prompt="Introduza o número de documento até 50 caracteres." type="custom" errorStyle="stop">
      <formula1>=LEN(D6)&lt;=50</formula1>
    </dataValidation>
    <dataValidation sqref="E6:E105" showErrorMessage="1" showInputMessage="1" allowBlank="1" errorTitle="Valor a corrigir" error="Seleccione um tipo de documento válido." promptTitle="Tipo de documento" prompt="Seleccione um tipo de documento da lista." type="list" errorStyle="stop">
      <formula1>='Parâmetros'!$H$3:$H$8</formula1>
    </dataValidation>
    <dataValidation sqref="F6:F105" showErrorMessage="1" showInputMessage="1" allowBlank="1" errorTitle="Valor a corrigir" error="Introduza uma data de emissão válida." promptTitle="Data de emissão" prompt="Introduza uma data válida." type="date" errorStyle="stop">
      <formula1>1</formula1>
      <formula2>2958465</formula2>
    </dataValidation>
    <dataValidation sqref="G6:G105" showErrorMessage="1" showInputMessage="1" allowBlank="1" errorTitle="Valor a corrigir" error="Introduza uma data de vencimento válida." promptTitle="Data de vencimento" prompt="Introduza uma data válida para permitir a classificação por antiguidade." type="date" errorStyle="stop">
      <formula1>1</formula1>
      <formula2>2958465</formula2>
    </dataValidation>
    <dataValidation sqref="H6:H105" showErrorMessage="1" showInputMessage="1" allowBlank="1" errorTitle="Valor a corrigir" error="Introduza um valor numérico." promptTitle="Valor do documento" prompt="Introduza um valor numérico." type="custom" errorStyle="stop">
      <formula1>=OR($D6="",IFERROR(AND(H6&gt;=-999999999999,H6&lt;=999999999999),0))</formula1>
    </dataValidation>
    <dataValidation sqref="I6:I105" showErrorMessage="1" showInputMessage="1" allowBlank="1" errorTitle="Valor a corrigir" error="Introduza um valor numérico ou deixe em branco." promptTitle="Recebimentos" prompt="Introduza um valor numérico ou deixe em branco." type="custom" errorStyle="stop">
      <formula1>=OR(I6="",IFERROR(AND(I6&gt;=-999999999999,I6&lt;=999999999999),0))</formula1>
    </dataValidation>
    <dataValidation sqref="M6:M105" showErrorMessage="1" showInputMessage="1" allowBlank="1" errorTitle="Valor a corrigir" error="Introduza uma data prevista válida." promptTitle="Data prevista" prompt="Introduza uma data válida ou deixe em branco." type="date" errorStyle="stop">
      <formula1>1</formula1>
      <formula2>2958465</formula2>
    </dataValidation>
    <dataValidation sqref="N6:N105" showErrorMessage="1" showInputMessage="1" allowBlank="1" errorTitle="Valor a corrigir" error="O responsável não pode exceder 100 caracteres." promptTitle="Responsável" prompt="Introduza o nome do responsável até 100 caracteres." type="custom" errorStyle="stop">
      <formula1>=LEN(N6)&lt;=100</formula1>
    </dataValidation>
    <dataValidation sqref="O6:O105" showErrorMessage="1" showInputMessage="1" allowBlank="1" errorTitle="Valor a corrigir" error="Seleccione um estado de cobrança válido." promptTitle="Estado de cobrança" prompt="Seleccione um estado operacional da lista." type="list" errorStyle="stop">
      <formula1>='Parâmetros'!$H$11:$H$15</formula1>
    </dataValidation>
    <dataValidation sqref="P6:P105" showErrorMessage="1" showInputMessage="1" allowBlank="1" errorTitle="Valor a corrigir" error="As observações não podem exceder 250 caracteres." promptTitle="Observações" prompt="Introduza observações até 250 caracteres." type="custom" errorStyle="stop">
      <formula1>=LEN(P6)&lt;=250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30" customWidth="1" min="3" max="3"/>
    <col width="42" customWidth="1" min="4" max="4"/>
    <col width="4" customWidth="1" min="5" max="5"/>
    <col width="4" customWidth="1" min="6" max="6"/>
    <col width="28" customWidth="1" min="8" max="8"/>
    <col width="22" customWidth="1" min="9" max="9"/>
  </cols>
  <sheetData>
    <row r="1">
      <c r="A1" s="1" t="inlineStr">
        <is>
          <t>Parâmetros e escalões de antiguidade</t>
        </is>
      </c>
      <c r="B1" s="2" t="n"/>
      <c r="C1" s="2" t="n"/>
      <c r="D1" s="2" t="n"/>
      <c r="E1" s="2" t="n"/>
      <c r="F1" s="3" t="n"/>
    </row>
    <row r="2" ht="30" customHeight="1">
      <c r="A2" s="4" t="inlineStr">
        <is>
          <t>Confirme a data de referência e os limites de escalões antes de analisar ou partilhar o mapa.</t>
        </is>
      </c>
      <c r="H2" s="21" t="inlineStr">
        <is>
          <t>Tipos de documento</t>
        </is>
      </c>
    </row>
    <row r="3">
      <c r="A3" s="5" t="inlineStr">
        <is>
          <t>Data de referência</t>
        </is>
      </c>
      <c r="B3" s="30" t="n">
        <v>46267</v>
      </c>
      <c r="H3" s="23" t="inlineStr">
        <is>
          <t>Fatura</t>
        </is>
      </c>
    </row>
    <row r="4">
      <c r="H4" s="23" t="inlineStr">
        <is>
          <t>Fatura simplificada</t>
        </is>
      </c>
    </row>
    <row r="5">
      <c r="H5" s="23" t="inlineStr">
        <is>
          <t>Fatura-recibo</t>
        </is>
      </c>
    </row>
    <row r="6" ht="38" customHeight="1">
      <c r="A6" s="12" t="inlineStr">
        <is>
          <t>Escalão técnico</t>
        </is>
      </c>
      <c r="B6" s="12" t="inlineStr">
        <is>
          <t>Designação visível</t>
        </is>
      </c>
      <c r="C6" s="12" t="inlineStr">
        <is>
          <t>Limite máximo de dias de atraso</t>
        </is>
      </c>
      <c r="D6" s="12" t="inlineStr">
        <is>
          <t>Aplicação</t>
        </is>
      </c>
      <c r="H6" s="23" t="inlineStr">
        <is>
          <t>Nota de débito</t>
        </is>
      </c>
    </row>
    <row r="7">
      <c r="A7" s="34" t="inlineStr">
        <is>
          <t>Não vencido</t>
        </is>
      </c>
      <c r="B7" s="33" t="inlineStr">
        <is>
          <t>Não vencido</t>
        </is>
      </c>
      <c r="C7" s="38" t="n"/>
      <c r="D7" s="34" t="inlineStr">
        <is>
          <t>Dias face ao vencimento inferiores a zero</t>
        </is>
      </c>
      <c r="H7" s="23" t="inlineStr">
        <is>
          <t>Nota de crédito</t>
        </is>
      </c>
    </row>
    <row r="8">
      <c r="A8" s="34" t="inlineStr">
        <is>
          <t>Vencido 1</t>
        </is>
      </c>
      <c r="B8" s="33" t="inlineStr">
        <is>
          <t>0 a 30 dias</t>
        </is>
      </c>
      <c r="C8" s="39" t="n">
        <v>30</v>
      </c>
      <c r="D8" s="34" t="inlineStr">
        <is>
          <t>Desde zero até este limite</t>
        </is>
      </c>
      <c r="H8" s="23" t="inlineStr">
        <is>
          <t>Outro</t>
        </is>
      </c>
    </row>
    <row r="9">
      <c r="A9" s="34" t="inlineStr">
        <is>
          <t>Vencido 2</t>
        </is>
      </c>
      <c r="B9" s="33" t="inlineStr">
        <is>
          <t>31 a 60 dias</t>
        </is>
      </c>
      <c r="C9" s="39" t="n">
        <v>60</v>
      </c>
      <c r="D9" s="34" t="inlineStr">
        <is>
          <t>Superior ao limite anterior até este limite</t>
        </is>
      </c>
    </row>
    <row r="10">
      <c r="A10" s="34" t="inlineStr">
        <is>
          <t>Vencido 3</t>
        </is>
      </c>
      <c r="B10" s="33" t="inlineStr">
        <is>
          <t>61 a 90 dias</t>
        </is>
      </c>
      <c r="C10" s="39" t="n">
        <v>90</v>
      </c>
      <c r="D10" s="34" t="inlineStr">
        <is>
          <t>Superior ao limite anterior até este limite</t>
        </is>
      </c>
      <c r="H10" s="21" t="inlineStr">
        <is>
          <t>Estados de cobrança</t>
        </is>
      </c>
    </row>
    <row r="11">
      <c r="A11" s="34" t="inlineStr">
        <is>
          <t>Vencido 4</t>
        </is>
      </c>
      <c r="B11" s="33" t="inlineStr">
        <is>
          <t>91 ou mais dias</t>
        </is>
      </c>
      <c r="C11" s="38" t="n"/>
      <c r="D11" s="34" t="inlineStr">
        <is>
          <t>Superior ao limite anterior</t>
        </is>
      </c>
      <c r="H11" s="23" t="inlineStr">
        <is>
          <t>Sem contacto</t>
        </is>
      </c>
    </row>
    <row r="12">
      <c r="H12" s="23" t="inlineStr">
        <is>
          <t>Contactado</t>
        </is>
      </c>
    </row>
    <row r="13">
      <c r="A13" s="36" t="inlineStr">
        <is>
          <t>Estado da configuração</t>
        </is>
      </c>
      <c r="B13" s="37">
        <f>IFERROR(IF(AND(B3&gt;0,B7&lt;&gt;"",B8&lt;&gt;"",B9&lt;&gt;"",B10&lt;&gt;"",B11&lt;&gt;"",C8&gt;=0,C9&gt;C8,C10&gt;C9,INT(C8)=C8,INT(C9)=C9,INT(C10)=C10),"OK","Confirmar a data, as designações e limites crescentes."),"Confirmar a data, as designações e limites crescentes.")</f>
        <v/>
      </c>
      <c r="H13" s="23" t="inlineStr">
        <is>
          <t>Acordo de pagamento</t>
        </is>
      </c>
    </row>
    <row r="14">
      <c r="H14" s="23" t="inlineStr">
        <is>
          <t>Em disputa</t>
        </is>
      </c>
    </row>
    <row r="15">
      <c r="A15" s="21" t="inlineStr">
        <is>
          <t>Nota importante</t>
        </is>
      </c>
      <c r="H15" s="23" t="inlineStr">
        <is>
          <t>Sem ação</t>
        </is>
      </c>
    </row>
    <row r="16" ht="48" customHeight="1">
      <c r="A16" s="40" t="inlineStr">
        <is>
          <t>Os limites apresentados são uma configuração operacional inicial e editável. Não representam, por si só, prazos legais, fiscais ou de cobrança. Confirme a configuração aplicável à sua organização e, quando necessário, a fonte oficial relevante.</t>
        </is>
      </c>
    </row>
    <row r="17">
      <c r="H17" s="21" t="inlineStr">
        <is>
          <t>Nota sobre as listas</t>
        </is>
      </c>
    </row>
    <row r="18" ht="48" customHeight="1">
      <c r="H18" s="40" t="inlineStr">
        <is>
          <t>As listas são operacionais e podem ser adaptadas ao processo interno. A sua utilização não valida a natureza fiscal ou jurídica do documento.</t>
        </is>
      </c>
    </row>
  </sheetData>
  <mergeCells count="1">
    <mergeCell ref="A1:F1"/>
  </mergeCells>
  <conditionalFormatting sqref="B13">
    <cfRule type="expression" priority="1" dxfId="0">
      <formula>=$B$13="OK"</formula>
    </cfRule>
    <cfRule type="expression" priority="2" dxfId="2">
      <formula>=$B$13&lt;&gt;"OK"</formula>
    </cfRule>
  </conditionalFormatting>
  <dataValidations count="2">
    <dataValidation sqref="B3" showErrorMessage="1" showInputMessage="1" allowBlank="1" errorTitle="Valor a corrigir" error="Introduza uma data de referência válida." promptTitle="Data de referência" prompt="Introduza a data a que respeita o mapa." type="date" errorStyle="stop">
      <formula1>1</formula1>
      <formula2>2958465</formula2>
    </dataValidation>
    <dataValidation sqref="C8:C10" showErrorMessage="1" showInputMessage="1" allowBlank="1" errorTitle="Valor a corrigir" error="Introduza um número inteiro não negativo." promptTitle="Limite do escalão" prompt="Introduza um número inteiro não negativo." type="custom" errorStyle="stop">
      <formula1>=IFERROR(AND(C8&gt;=0,INT(C8)=C8),0)</formula1>
    </dataValidation>
  </dataValidations>
  <pageMargins left="0.75" right="0.75" top="1" bottom="1" header="0.5" footer="0.5"/>
  <pageSetup orientation="portrait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5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Instruções de utilização</t>
        </is>
      </c>
      <c r="B1" s="2" t="n"/>
      <c r="C1" s="2" t="n"/>
      <c r="D1" s="2" t="n"/>
      <c r="E1" s="2" t="n"/>
      <c r="F1" s="2" t="n"/>
      <c r="G1" s="2" t="n"/>
      <c r="H1" s="3" t="n"/>
    </row>
    <row r="2">
      <c r="A2" s="4" t="inlineStr"/>
    </row>
    <row r="3">
      <c r="A3" s="21" t="inlineStr">
        <is>
          <t>Âmbito</t>
        </is>
      </c>
    </row>
    <row r="4" ht="32" customHeight="1">
      <c r="A4" s="41" t="inlineStr">
        <is>
          <t>Este ficheiro apresenta um mapa de antiguidade de saldos de clientes, destinado ao acompanhamento de contas a receber.</t>
        </is>
      </c>
    </row>
    <row r="5" ht="32" customHeight="1">
      <c r="A5" s="41" t="inlineStr">
        <is>
          <t>Não inclui fornecedores, contas a pagar, impostos, juros, penalidades, reconhecimento de imparidades, prazos legais nem validação fiscal ou jurídica de documentos.</t>
        </is>
      </c>
    </row>
    <row r="8">
      <c r="A8" s="21" t="inlineStr">
        <is>
          <t>Como utilizar o ficheiro</t>
        </is>
      </c>
    </row>
    <row r="9">
      <c r="A9" s="42" t="inlineStr">
        <is>
          <t>1. Na folha Parâmetros, actualize a Data de referência.</t>
        </is>
      </c>
    </row>
    <row r="10" ht="32" customHeight="1">
      <c r="A10" s="41" t="inlineStr">
        <is>
          <t>2. Confirme ou ajuste os limites dos escalões de antiguidade segundo a política interna aplicável.</t>
        </is>
      </c>
    </row>
    <row r="11" ht="32" customHeight="1">
      <c r="A11" s="42" t="inlineStr">
        <is>
          <t>3. Na folha Saldos_Clientes, introduza um registo por documento ou posição de saldo de cliente.</t>
        </is>
      </c>
    </row>
    <row r="12" ht="32" customHeight="1">
      <c r="A12" s="41" t="inlineStr">
        <is>
          <t>4. Preencha, pelo menos, o cliente, o número de documento, o valor do documento e a data de vencimento.</t>
        </is>
      </c>
    </row>
    <row r="13" ht="32" customHeight="1">
      <c r="A13" s="42" t="inlineStr">
        <is>
          <t>5. Introduza em Recebimentos/regularizações até à data de referência apenas os montantes relevantes até à data de análise.</t>
        </is>
      </c>
    </row>
    <row r="14" ht="32" customHeight="1">
      <c r="A14" s="41" t="inlineStr">
        <is>
          <t>6. Verifique a coluna Controlo da linha e corrija os avisos apresentados.</t>
        </is>
      </c>
    </row>
    <row r="15" ht="32" customHeight="1">
      <c r="A15" s="42" t="inlineStr">
        <is>
          <t>7. Consulte o Painel para visualizar os saldos por escalão e efectuar uma consulta por cliente.</t>
        </is>
      </c>
    </row>
    <row r="16" ht="32" customHeight="1">
      <c r="A16" s="41" t="inlineStr">
        <is>
          <t>8. Antes de utilizar o ficheiro com dados reais, elimine ou substitua as linhas de exemplo.</t>
        </is>
      </c>
    </row>
    <row r="19">
      <c r="A19" s="21" t="inlineStr">
        <is>
          <t>Leitura do mapa</t>
        </is>
      </c>
    </row>
    <row r="20" ht="32" customHeight="1">
      <c r="A20" s="41" t="inlineStr">
        <is>
          <t>• Saldo em aberto corresponde ao valor do documento menos os recebimentos ou regularizações introduzidos.</t>
        </is>
      </c>
    </row>
    <row r="21" ht="32" customHeight="1">
      <c r="A21" s="41" t="inlineStr">
        <is>
          <t>• Dias face ao vencimento corresponde à diferença entre a data de referência e a data de vencimento.</t>
        </is>
      </c>
    </row>
    <row r="22" ht="32" customHeight="1">
      <c r="A22" s="41" t="inlineStr">
        <is>
          <t>• Um valor negativo em Dias face ao vencimento significa que o documento ainda não venceu.</t>
        </is>
      </c>
    </row>
    <row r="23" ht="32" customHeight="1">
      <c r="A23" s="41" t="inlineStr">
        <is>
          <t>• Documentos sem data de vencimento não são distribuídos pelos escalões de antiguidade.</t>
        </is>
      </c>
    </row>
    <row r="24" ht="32" customHeight="1">
      <c r="A24" s="41" t="inlineStr">
        <is>
          <t>• Saldos nulos, regularizados ou credores não são distribuídos pelos escalões e devem ser confirmados quando aplicável.</t>
        </is>
      </c>
    </row>
    <row r="25" ht="32" customHeight="1">
      <c r="A25" s="41" t="inlineStr">
        <is>
          <t>• Um saldo credor pode resultar de regularizações, notas de crédito ou compensações; a sua interpretação deve ser confirmada no registo contabilístico ou comercial adequado.</t>
        </is>
      </c>
    </row>
    <row r="27">
      <c r="A27" s="21" t="inlineStr">
        <is>
          <t>Confirmações necessárias</t>
        </is>
      </c>
    </row>
    <row r="28" ht="32" customHeight="1">
      <c r="A28" s="40" t="inlineStr">
        <is>
          <t>A segmentação inicial por dias é apenas uma configuração de trabalho editável. Não deve ser interpretada como prazo legal, fiscal, contratual ou regra automática de cobrança.</t>
        </is>
      </c>
    </row>
    <row r="29" ht="32" customHeight="1">
      <c r="A29" s="40" t="inlineStr">
        <is>
          <t>Confirme os limites, as datas de vencimento, os montantes recebidos e as regras internas antes de utilizar o mapa para decisões de cobrança, reporte financeiro ou comunicação a terceiros.</t>
        </is>
      </c>
    </row>
    <row r="31">
      <c r="A31" s="21" t="inlineStr">
        <is>
          <t>Legenda visual</t>
        </is>
      </c>
    </row>
    <row r="32">
      <c r="A32" s="43" t="inlineStr">
        <is>
          <t>Cor</t>
        </is>
      </c>
      <c r="B32" s="43" t="inlineStr">
        <is>
          <t>Significado</t>
        </is>
      </c>
    </row>
    <row r="33">
      <c r="A33" s="44" t="inlineStr">
        <is>
          <t>Amarelo-claro</t>
        </is>
      </c>
      <c r="B33" s="41" t="inlineStr">
        <is>
          <t>Célula editável</t>
        </is>
      </c>
    </row>
    <row r="34">
      <c r="A34" s="45" t="inlineStr">
        <is>
          <t>Cinzento-claro</t>
        </is>
      </c>
      <c r="B34" s="41" t="inlineStr">
        <is>
          <t>Célula calculada</t>
        </is>
      </c>
    </row>
    <row r="35">
      <c r="A35" s="46" t="inlineStr">
        <is>
          <t>Verde</t>
        </is>
      </c>
      <c r="B35" s="41" t="inlineStr">
        <is>
          <t>Resultado ou controlo validado</t>
        </is>
      </c>
    </row>
    <row r="36">
      <c r="A36" s="47" t="inlineStr">
        <is>
          <t>Amarelo/laranja</t>
        </is>
      </c>
      <c r="B36" s="41" t="inlineStr">
        <is>
          <t>Atenção ou confirmação necessária</t>
        </is>
      </c>
    </row>
    <row r="37">
      <c r="A37" s="48" t="inlineStr">
        <is>
          <t>Vermelho-claro</t>
        </is>
      </c>
      <c r="B37" s="41" t="inlineStr">
        <is>
          <t>Excepção, saldo credor ou problema a verificar</t>
        </is>
      </c>
    </row>
    <row r="40">
      <c r="A40" s="21" t="inlineStr">
        <is>
          <t>Capacidade</t>
        </is>
      </c>
    </row>
    <row r="41" ht="32" customHeight="1">
      <c r="A41" s="40" t="inlineStr">
        <is>
          <t>O ficheiro contém 100 linhas operacionais preparadas. Para ultrapassar esta capacidade, devem ser prolongadas de forma consistente a tabela, as fórmulas, as validações, os intervalos do painel e a lista interna de clientes.</t>
        </is>
      </c>
    </row>
  </sheetData>
  <mergeCells count="1">
    <mergeCell ref="A1:H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2026-09-02T16:36:27Z</dcterms:created>
  <dcterms:modified xmlns:dcterms="http://purl.org/dc/terms/" xmlns:xsi="http://www.w3.org/2001/XMLSchema-instance" xsi:type="dcterms:W3CDTF">2026-09-02T16:36:27Z</dcterms:modified>
</cp:coreProperties>
</file>