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Operações" sheetId="2" state="visible" r:id="rId2"/>
    <sheet xmlns:r="http://schemas.openxmlformats.org/officeDocument/2006/relationships" name="Parâmetros" sheetId="3" state="visible" r:id="rId3"/>
    <sheet xmlns:r="http://schemas.openxmlformats.org/officeDocument/2006/relationships" name="Instruções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d/m/yyyy"/>
    <numFmt numFmtId="165" formatCode="0,00%"/>
    <numFmt numFmtId="166" formatCode="# ##0,00 [$€-pt-PT]"/>
  </numFmts>
  <fonts count="8">
    <font>
      <name val="Calibri"/>
      <family val="2"/>
      <color theme="1"/>
      <sz val="11"/>
      <scheme val="minor"/>
    </font>
    <font>
      <name val="Aptos"/>
      <b val="1"/>
      <color rgb="00FFFFFF"/>
      <sz val="16"/>
    </font>
    <font>
      <name val="Aptos"/>
      <i val="1"/>
      <color rgb="00404040"/>
      <sz val="10"/>
    </font>
    <font>
      <name val="Aptos"/>
      <b val="1"/>
      <color rgb="001F2933"/>
      <sz val="10"/>
    </font>
    <font>
      <name val="Aptos"/>
      <color rgb="001F2933"/>
      <sz val="10"/>
    </font>
    <font>
      <name val="Aptos"/>
      <b val="1"/>
      <color rgb="00FFFFFF"/>
      <sz val="10"/>
    </font>
    <font>
      <name val="Aptos"/>
      <color rgb="00404040"/>
      <sz val="9"/>
    </font>
    <font>
      <name val="Calibri"/>
      <family val="2"/>
      <color theme="10"/>
      <sz val="12"/>
      <scheme val="minor"/>
    </font>
  </fonts>
  <fills count="10">
    <fill>
      <patternFill/>
    </fill>
    <fill>
      <patternFill patternType="gray125"/>
    </fill>
    <fill>
      <patternFill patternType="solid">
        <fgColor rgb="000B4F6C"/>
      </patternFill>
    </fill>
    <fill>
      <patternFill patternType="solid">
        <fgColor rgb="00EAF1F4"/>
      </patternFill>
    </fill>
    <fill>
      <patternFill patternType="solid">
        <fgColor rgb="00FFF3D6"/>
      </patternFill>
    </fill>
    <fill>
      <patternFill patternType="solid">
        <fgColor rgb="00F2F4F5"/>
      </patternFill>
    </fill>
    <fill>
      <patternFill patternType="solid">
        <fgColor rgb="00146B4A"/>
      </patternFill>
    </fill>
    <fill>
      <patternFill patternType="solid">
        <fgColor rgb="00FFF7CC"/>
      </patternFill>
    </fill>
    <fill>
      <patternFill patternType="solid">
        <fgColor rgb="00F5F0E6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</borders>
  <cellStyleXfs count="2">
    <xf numFmtId="0" fontId="0" fillId="0" borderId="0"/>
    <xf numFmtId="0" fontId="7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3" fillId="3" borderId="1" applyAlignment="1" pivotButton="0" quotePrefix="0" xfId="0">
      <alignment vertical="center" wrapText="1"/>
    </xf>
    <xf numFmtId="164" fontId="4" fillId="4" borderId="1" applyAlignment="1" pivotButton="0" quotePrefix="0" xfId="0">
      <alignment vertical="center" wrapText="1"/>
    </xf>
    <xf numFmtId="164" fontId="4" fillId="5" borderId="1" applyAlignment="1" pivotButton="0" quotePrefix="0" xfId="0">
      <alignment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center" wrapText="1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166" fontId="4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166" fontId="3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center" wrapText="1"/>
    </xf>
    <xf numFmtId="49" fontId="4" fillId="4" borderId="1" applyAlignment="1" pivotButton="0" quotePrefix="0" xfId="0">
      <alignment vertical="center" wrapText="1"/>
    </xf>
    <xf numFmtId="165" fontId="4" fillId="4" borderId="1" applyAlignment="1" pivotButton="0" quotePrefix="0" xfId="0">
      <alignment vertical="center" wrapText="1"/>
    </xf>
    <xf numFmtId="1" fontId="4" fillId="4" borderId="1" applyAlignment="1" pivotButton="0" quotePrefix="0" xfId="0">
      <alignment vertical="center" wrapText="1"/>
    </xf>
    <xf numFmtId="0" fontId="4" fillId="8" borderId="1" applyAlignment="1" pivotButton="0" quotePrefix="0" xfId="0">
      <alignment vertical="center" wrapText="1"/>
    </xf>
    <xf numFmtId="0" fontId="4" fillId="9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7" borderId="1" applyAlignment="1" pivotButton="0" quotePrefix="0" xfId="0">
      <alignment vertical="top" wrapText="1"/>
    </xf>
    <xf numFmtId="0" fontId="4" fillId="9" borderId="1" applyAlignment="1" pivotButton="0" quotePrefix="0" xfId="0">
      <alignment vertical="top" wrapText="1"/>
    </xf>
    <xf numFmtId="0" fontId="0" fillId="9" borderId="1" pivotButton="0" quotePrefix="0" xfId="0"/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7" fillId="0" borderId="1" applyAlignment="1" pivotButton="0" quotePrefix="0" xfId="1">
      <alignment horizontal="left" vertical="center" wrapText="1"/>
    </xf>
    <xf numFmtId="165" fontId="0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166" fontId="4" fillId="4" borderId="1" applyAlignment="1" pivotButton="0" quotePrefix="0" xfId="0">
      <alignment vertical="center" wrapText="1"/>
    </xf>
    <xf numFmtId="166" fontId="3" fillId="3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vertical="center" wrapText="1"/>
    </xf>
    <xf numFmtId="165" fontId="4" fillId="4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dxfs count="9">
    <dxf>
      <font>
        <name val="Aptos"/>
        <b val="1"/>
        <color rgb="00FFFFFF"/>
        <sz val="10"/>
      </font>
      <fill>
        <patternFill patternType="solid">
          <fgColor rgb="007A1F1F"/>
        </patternFill>
      </fill>
    </dxf>
    <dxf>
      <font>
        <name val="Aptos"/>
        <color rgb="001F2933"/>
        <sz val="10"/>
      </font>
      <fill>
        <patternFill patternType="solid">
          <fgColor rgb="00F4B183"/>
        </patternFill>
      </fill>
    </dxf>
    <dxf>
      <font>
        <name val="Aptos"/>
        <color rgb="00146B4A"/>
        <sz val="10"/>
      </font>
      <fill>
        <patternFill patternType="solid">
          <fgColor rgb="00D9EAD3"/>
        </patternFill>
      </fill>
    </dxf>
    <dxf>
      <fill>
        <patternFill patternType="solid">
          <fgColor rgb="00D9EAF7"/>
        </patternFill>
      </fill>
    </dxf>
    <dxf>
      <fill>
        <patternFill patternType="solid">
          <fgColor rgb="00FFF7CC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D9EAD3"/>
        </patternFill>
      </fill>
    </dxf>
    <dxf>
      <fill>
        <patternFill patternType="solid">
          <fgColor rgb="00F4B183"/>
        </patternFill>
      </fill>
    </dxf>
    <dxf>
      <font>
        <name val="Aptos"/>
        <color rgb="00C75B39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Síntese do apuramento do período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'Painel'!I12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'Painel'!$H$13:$H$16</f>
            </numRef>
          </cat>
          <val>
            <numRef>
              <f>'Painel'!$I$13:$I$16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Métrica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17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VATOperations" displayName="tblVATOperations" ref="A5:O105" headerRowCount="1">
  <autoFilter ref="A5:O105"/>
  <tableColumns count="15">
    <tableColumn id="1" name="Data do documento"/>
    <tableColumn id="2" name="Tipo de documento"/>
    <tableColumn id="3" name="N.º do documento"/>
    <tableColumn id="4" name="Entidade"/>
    <tableColumn id="5" name="NIF"/>
    <tableColumn id="6" name="Natureza do IVA"/>
    <tableColumn id="7" name="Descrição"/>
    <tableColumn id="8" name="Base tributável"/>
    <tableColumn id="9" name="Taxa de IVA"/>
    <tableColumn id="10" name="Valor de regularização"/>
    <tableColumn id="11" name="IVA da operação"/>
    <tableColumn id="12" name="IVA considerado"/>
    <tableColumn id="13" name="Fim do período fiscal"/>
    <tableColumn id="14" name="Controlo"/>
    <tableColumn id="15" name="Observaçõ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info.portaldasfinancas.gov.pt/pt/informacao_fiscal/codigos_tributarios/civa_rep/Pages/iva41.aspx" TargetMode="External" Id="rId1"/><Relationship Type="http://schemas.openxmlformats.org/officeDocument/2006/relationships/hyperlink" Target="https://info.portaldasfinancas.gov.pt/pt/informacao_fiscal/codigos_tributarios/civa_rep/Pages/iva19.aspx" TargetMode="External" Id="rId2"/><Relationship Type="http://schemas.openxmlformats.org/officeDocument/2006/relationships/hyperlink" Target="https://info.portaldasfinancas.gov.pt/pt/informacao_fiscal/codigos_tributarios/civa/Pages/iva22.aspx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20" customWidth="1" min="2" max="2"/>
    <col width="4" customWidth="1" min="3" max="3"/>
    <col width="32" customWidth="1" min="4" max="4"/>
    <col width="30" customWidth="1" min="5" max="5"/>
    <col width="4" customWidth="1" min="6" max="6"/>
    <col width="4" customWidth="1" min="7" max="7"/>
    <col width="24" customWidth="1" min="8" max="8"/>
    <col width="19" customWidth="1" min="9" max="9"/>
    <col width="19" customWidth="1" min="10" max="10"/>
  </cols>
  <sheetData>
    <row r="1" ht="26" customHeight="1">
      <c r="A1" s="1" t="inlineStr">
        <is>
          <t>Apuramento de IVA mensal ou trimestral</t>
        </is>
      </c>
    </row>
    <row r="2" ht="30" customHeight="1">
      <c r="A2" s="2" t="inlineStr">
        <is>
          <t>Ferramenta interna de apoio ao apuramento. Confirmar taxas, prazos e enquadramento na fonte oficial.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</row>
    <row r="3">
      <c r="H3" s="4" t="inlineStr">
        <is>
          <t>IVA por taxa configurada</t>
        </is>
      </c>
      <c r="I3" s="5" t="n"/>
      <c r="J3" s="5" t="n"/>
    </row>
    <row r="4">
      <c r="A4" s="6" t="inlineStr">
        <is>
          <t>Fim do período de apuramento</t>
        </is>
      </c>
      <c r="B4" s="7" t="n"/>
      <c r="D4" s="6" t="inlineStr">
        <is>
          <t>Início do período</t>
        </is>
      </c>
      <c r="E4" s="8">
        <f>IF($B$4="","",IFERROR(IF('Parâmetros'!$B$4="Mensal",EOMONTH($B$4,-1)+1,EOMONTH($B$4,-3)+1),""))</f>
        <v/>
      </c>
      <c r="H4" s="9" t="inlineStr">
        <is>
          <t>Taxa de IVA</t>
        </is>
      </c>
      <c r="I4" s="9" t="inlineStr">
        <is>
          <t>IVA liquidado</t>
        </is>
      </c>
      <c r="J4" s="9" t="inlineStr">
        <is>
          <t>IVA dedutível</t>
        </is>
      </c>
    </row>
    <row r="5">
      <c r="A5" s="6" t="inlineStr">
        <is>
          <t>Estado da entrega</t>
        </is>
      </c>
      <c r="B5" s="10" t="n"/>
      <c r="D5" s="6" t="inlineStr">
        <is>
          <t>Data limite de entrega</t>
        </is>
      </c>
      <c r="E5" s="8">
        <f>IF(OR($B$4="",'Parâmetros'!$B$5="",'Parâmetros'!$B$6=""),"",IFERROR(DATE(YEAR(EDATE($B$4,'Parâmetros'!$B$6)),MONTH(EDATE($B$4,'Parâmetros'!$B$6)),'Parâmetros'!$B$5),""))</f>
        <v/>
      </c>
      <c r="H5" s="34">
        <f>'Parâmetros'!$B$11</f>
        <v/>
      </c>
      <c r="I5" s="35">
        <f>IF($H5="","",IFERROR(SUMIFS('Operações'!$K$6:$K$105,'Operações'!$M$6:$M$105,$B$4,'Operações'!$F$6:$F$105,"IVA liquidado",'Operações'!$I$6:$I$105,$H5,'Operações'!$N$6:$N$105,"OK"),0))</f>
        <v/>
      </c>
      <c r="J5" s="35">
        <f>IF($H5="","",IFERROR(SUMIFS('Operações'!$K$6:$K$105,'Operações'!$M$6:$M$105,$B$4,'Operações'!$F$6:$F$105,"IVA dedutível",'Operações'!$I$6:$I$105,$H5,'Operações'!$N$6:$N$105,"OK"),0))</f>
        <v/>
      </c>
    </row>
    <row r="6">
      <c r="A6" s="6" t="inlineStr">
        <is>
          <t>Crédito reportado do período anterior</t>
        </is>
      </c>
      <c r="B6" s="36" t="n"/>
      <c r="D6" s="6" t="inlineStr">
        <is>
          <t>Alerta de entrega</t>
        </is>
      </c>
      <c r="E6" s="14">
        <f>IFERROR(IF($B$4="","Sem período selecionado",IF($B$5="Submetida","Entrega declarada como submetida",IF($E$5="","Confirmar parâmetros",IF('Parâmetros'!$B$8&gt;$E$5,"Prazo ultrapassado",IF('Parâmetros'!$B$7="","Sem janela de aviso",IF('Parâmetros'!$B$8&gt;=$E$5-'Parâmetros'!$B$7,"A terminar","Dentro do prazo")))))),"Verificar dados")</f>
        <v/>
      </c>
      <c r="H6" s="34">
        <f>'Parâmetros'!$B$12</f>
        <v/>
      </c>
      <c r="I6" s="35">
        <f>IF($H6="","",IFERROR(SUMIFS('Operações'!$K$6:$K$105,'Operações'!$M$6:$M$105,$B$4,'Operações'!$F$6:$F$105,"IVA liquidado",'Operações'!$I$6:$I$105,$H6,'Operações'!$N$6:$N$105,"OK"),0))</f>
        <v/>
      </c>
      <c r="J6" s="35">
        <f>IF($H6="","",IFERROR(SUMIFS('Operações'!$K$6:$K$105,'Operações'!$M$6:$M$105,$B$4,'Operações'!$F$6:$F$105,"IVA dedutível",'Operações'!$I$6:$I$105,$H6,'Operações'!$N$6:$N$105,"OK"),0))</f>
        <v/>
      </c>
    </row>
    <row r="7">
      <c r="A7" s="6" t="inlineStr">
        <is>
          <t>Data limite de pagamento</t>
        </is>
      </c>
      <c r="B7" s="7" t="n"/>
      <c r="D7" s="6" t="inlineStr">
        <is>
          <t>Alerta de pagamento</t>
        </is>
      </c>
      <c r="E7" s="14">
        <f>IFERROR(IF($B$4="","Sem período selecionado",IF($B$8="Paga","Pagamento declarado como efetuado",IF($B$8="Não aplicável","Marcado como não aplicável",IF($B$7="","Indicar data limite de pagamento",IF('Parâmetros'!$B$8&gt;$B$7,"Prazo ultrapassado",IF('Parâmetros'!$B$7="","Sem janela de aviso",IF('Parâmetros'!$B$8&gt;=$B$7-'Parâmetros'!$B$7,"A terminar","Dentro do prazo"))))))),"Verificar dados")</f>
        <v/>
      </c>
      <c r="H7" s="34">
        <f>'Parâmetros'!$B$13</f>
        <v/>
      </c>
      <c r="I7" s="35">
        <f>IF($H7="","",IFERROR(SUMIFS('Operações'!$K$6:$K$105,'Operações'!$M$6:$M$105,$B$4,'Operações'!$F$6:$F$105,"IVA liquidado",'Operações'!$I$6:$I$105,$H7,'Operações'!$N$6:$N$105,"OK"),0))</f>
        <v/>
      </c>
      <c r="J7" s="35">
        <f>IF($H7="","",IFERROR(SUMIFS('Operações'!$K$6:$K$105,'Operações'!$M$6:$M$105,$B$4,'Operações'!$F$6:$F$105,"IVA dedutível",'Operações'!$I$6:$I$105,$H7,'Operações'!$N$6:$N$105,"OK"),0))</f>
        <v/>
      </c>
    </row>
    <row r="8">
      <c r="A8" s="6" t="inlineStr">
        <is>
          <t>Estado do pagamento</t>
        </is>
      </c>
      <c r="B8" s="10" t="n"/>
      <c r="H8" s="34">
        <f>'Parâmetros'!$B$14</f>
        <v/>
      </c>
      <c r="I8" s="35">
        <f>IF($H8="","",IFERROR(SUMIFS('Operações'!$K$6:$K$105,'Operações'!$M$6:$M$105,$B$4,'Operações'!$F$6:$F$105,"IVA liquidado",'Operações'!$I$6:$I$105,$H8,'Operações'!$N$6:$N$105,"OK"),0))</f>
        <v/>
      </c>
      <c r="J8" s="35">
        <f>IF($H8="","",IFERROR(SUMIFS('Operações'!$K$6:$K$105,'Operações'!$M$6:$M$105,$B$4,'Operações'!$F$6:$F$105,"IVA dedutível",'Operações'!$I$6:$I$105,$H8,'Operações'!$N$6:$N$105,"OK"),0))</f>
        <v/>
      </c>
    </row>
    <row r="9">
      <c r="H9" s="15" t="inlineStr">
        <is>
          <t>Total das operações por taxa</t>
        </is>
      </c>
      <c r="I9" s="37">
        <f>IFERROR(SUM(I5:I8),0)</f>
        <v/>
      </c>
      <c r="J9" s="37">
        <f>IFERROR(SUM(J5:J8),0)</f>
        <v/>
      </c>
    </row>
    <row r="10" ht="34" customHeight="1">
      <c r="H10" s="17" t="inlineStr">
        <is>
          <t>Inclui apenas IVA de operações com taxa configurada. As regularizações são apresentadas separadamente no apuramento.</t>
        </is>
      </c>
      <c r="I10" s="18" t="n"/>
      <c r="J10" s="18">
        <f>""</f>
        <v/>
      </c>
    </row>
    <row r="11">
      <c r="A11" s="6" t="inlineStr">
        <is>
          <t>IVA liquidado</t>
        </is>
      </c>
      <c r="B11" s="38">
        <f>IF($B$4="","",IFERROR(SUMIFS('Operações'!$L$6:$L$105,'Operações'!$M$6:$M$105,$B$4,'Operações'!$F$6:$F$105,"IVA liquidado",'Operações'!$N$6:$N$105,"OK")+SUMIFS('Operações'!$L$6:$L$105,'Operações'!$M$6:$M$105,$B$4,'Operações'!$F$6:$F$105,"Regularização de IVA liquidado",'Operações'!$N$6:$N$105,"OK"),0))</f>
        <v/>
      </c>
      <c r="D11" s="6" t="inlineStr">
        <is>
          <t>Regularizações de IVA liquidado</t>
        </is>
      </c>
      <c r="E11" s="39">
        <f>IF($B$4="","",IFERROR(SUMIFS('Operações'!$J$6:$J$105,'Operações'!$M$6:$M$105,$B$4,'Operações'!$F$6:$F$105,"Regularização de IVA liquidado",'Operações'!$N$6:$N$105,"OK"),0))</f>
        <v/>
      </c>
      <c r="H11">
        <f>""</f>
        <v/>
      </c>
      <c r="J11">
        <f>""</f>
        <v/>
      </c>
    </row>
    <row r="12">
      <c r="A12" s="6" t="inlineStr">
        <is>
          <t>IVA dedutível</t>
        </is>
      </c>
      <c r="B12" s="38">
        <f>IF($B$4="","",IFERROR(SUMIFS('Operações'!$L$6:$L$105,'Operações'!$M$6:$M$105,$B$4,'Operações'!$F$6:$F$105,"IVA dedutível",'Operações'!$N$6:$N$105,"OK")+SUMIFS('Operações'!$L$6:$L$105,'Operações'!$M$6:$M$105,$B$4,'Operações'!$F$6:$F$105,"Regularização de IVA dedutível",'Operações'!$N$6:$N$105,"OK"),0))</f>
        <v/>
      </c>
      <c r="D12" s="6" t="inlineStr">
        <is>
          <t>Regularizações de IVA dedutível</t>
        </is>
      </c>
      <c r="E12" s="39">
        <f>IF($B$4="","",IFERROR(SUMIFS('Operações'!$J$6:$J$105,'Operações'!$M$6:$M$105,$B$4,'Operações'!$F$6:$F$105,"Regularização de IVA dedutível",'Operações'!$N$6:$N$105,"OK"),0))</f>
        <v/>
      </c>
      <c r="H12" s="9" t="inlineStr">
        <is>
          <t>Métrica</t>
        </is>
      </c>
      <c r="I12" s="9" t="inlineStr">
        <is>
          <t>Valor</t>
        </is>
      </c>
      <c r="J12">
        <f>""</f>
        <v/>
      </c>
    </row>
    <row r="13">
      <c r="A13" s="6" t="inlineStr">
        <is>
          <t>Saldo de IVA do período</t>
        </is>
      </c>
      <c r="B13" s="38">
        <f>IF(OR($B$11="",$B$12=""),"",IFERROR($B$11-$B$12,0))</f>
        <v/>
      </c>
      <c r="D13" s="6" t="inlineStr">
        <is>
          <t>Registos incompletos no período</t>
        </is>
      </c>
      <c r="E13" s="14">
        <f>IF($B$4="","",IFERROR(COUNTIFS('Operações'!$M$6:$M$105,$B$4,'Operações'!$N$6:$N$105,"&lt;&gt;OK"),0))</f>
        <v/>
      </c>
      <c r="H13" s="21" t="inlineStr">
        <is>
          <t>IVA liquidado</t>
        </is>
      </c>
      <c r="I13" s="35">
        <f>IF($B$4="",0,$B$11)</f>
        <v/>
      </c>
      <c r="J13">
        <f>""</f>
        <v/>
      </c>
    </row>
    <row r="14">
      <c r="A14" s="6" t="inlineStr">
        <is>
          <t>Crédito anterior utilizado</t>
        </is>
      </c>
      <c r="B14" s="38">
        <f>IF($B$4="","",IFERROR(MIN(MAX($B$6,0),MAX($B$13,0)),0))</f>
        <v/>
      </c>
      <c r="D14" s="6" t="inlineStr">
        <is>
          <t>Diferença do apuramento</t>
        </is>
      </c>
      <c r="E14" s="39">
        <f>IF($B$4="","",IFERROR($B$11-$B$12+$B$6-$B$15-$B$16,0))</f>
        <v/>
      </c>
      <c r="H14" s="21" t="inlineStr">
        <is>
          <t>IVA dedutível</t>
        </is>
      </c>
      <c r="I14" s="35">
        <f>IF($B$4="",0,$B$12)</f>
        <v/>
      </c>
      <c r="J14">
        <f>""</f>
        <v/>
      </c>
    </row>
    <row r="15">
      <c r="A15" s="6" t="inlineStr">
        <is>
          <t>IVA a pagar</t>
        </is>
      </c>
      <c r="B15" s="38">
        <f>IF($B$4="","",IFERROR(MAX($B$13-$B$14,0),0))</f>
        <v/>
      </c>
      <c r="D15" s="6" t="inlineStr">
        <is>
          <t>Estado do controlo do apuramento</t>
        </is>
      </c>
      <c r="E15" s="14">
        <f>IF($B$4="","",IF(ABS($E$14)&lt;0.01,"OK","Verificar"))</f>
        <v/>
      </c>
      <c r="H15" s="21" t="inlineStr">
        <is>
          <t>IVA a pagar</t>
        </is>
      </c>
      <c r="I15" s="35">
        <f>IF($B$4="",0,$B$15)</f>
        <v/>
      </c>
      <c r="J15">
        <f>""</f>
        <v/>
      </c>
    </row>
    <row r="16">
      <c r="A16" s="6" t="inlineStr">
        <is>
          <t>Crédito a reportar</t>
        </is>
      </c>
      <c r="B16" s="38">
        <f>IF($B$4="","",IFERROR(MAX(-$B$13,0)+MAX($B$6-$B$14,0),0))</f>
        <v/>
      </c>
      <c r="D16" s="6" t="inlineStr">
        <is>
          <t>Linhas com taxa fora da lista</t>
        </is>
      </c>
      <c r="E16" s="14">
        <f>IF($B$4="","",IFERROR(COUNTIFS('Operações'!$M$6:$M$105,$B$4,'Operações'!$N$6:$N$105,"Taxa não configurada"),0))</f>
        <v/>
      </c>
      <c r="H16" s="21" t="inlineStr">
        <is>
          <t>Crédito a reportar</t>
        </is>
      </c>
      <c r="I16" s="35">
        <f>IF($B$4="",0,$B$16)</f>
        <v/>
      </c>
      <c r="J16">
        <f>""</f>
        <v/>
      </c>
    </row>
    <row r="17">
      <c r="B17">
        <f>""</f>
        <v/>
      </c>
      <c r="D17" s="6" t="inlineStr">
        <is>
          <t>Diferença entre detalhe por taxa e operações</t>
        </is>
      </c>
      <c r="E17" s="39">
        <f>IF($B$4="","",IFERROR(SUMIFS('Operações'!$K$6:$K$105,'Operações'!$M$6:$M$105,$B$4,'Operações'!$F$6:$F$105,"IVA liquidado",'Operações'!$N$6:$N$105,"OK")+SUMIFS('Operações'!$K$6:$K$105,'Operações'!$M$6:$M$105,$B$4,'Operações'!$F$6:$F$105,"IVA dedutível",'Operações'!$N$6:$N$105,"OK")-SUM($I$9:$J$9),0))</f>
        <v/>
      </c>
      <c r="H17">
        <f>""</f>
        <v/>
      </c>
      <c r="I17">
        <f>""</f>
        <v/>
      </c>
      <c r="J17">
        <f>""</f>
        <v/>
      </c>
    </row>
    <row r="18">
      <c r="B18">
        <f>""</f>
        <v/>
      </c>
      <c r="E18">
        <f>""</f>
        <v/>
      </c>
      <c r="H18">
        <f>""</f>
        <v/>
      </c>
      <c r="I18">
        <f>""</f>
        <v/>
      </c>
      <c r="J18">
        <f>""</f>
        <v/>
      </c>
    </row>
    <row r="19">
      <c r="B19">
        <f>""</f>
        <v/>
      </c>
      <c r="E19">
        <f>""</f>
        <v/>
      </c>
      <c r="H19">
        <f>""</f>
        <v/>
      </c>
      <c r="I19">
        <f>""</f>
        <v/>
      </c>
      <c r="J19">
        <f>""</f>
        <v/>
      </c>
    </row>
    <row r="20">
      <c r="B20">
        <f>""</f>
        <v/>
      </c>
      <c r="E20">
        <f>""</f>
        <v/>
      </c>
      <c r="H20">
        <f>""</f>
        <v/>
      </c>
      <c r="I20">
        <f>""</f>
        <v/>
      </c>
      <c r="J20">
        <f>""</f>
        <v/>
      </c>
    </row>
    <row r="21">
      <c r="B21">
        <f>""</f>
        <v/>
      </c>
      <c r="E21">
        <f>""</f>
        <v/>
      </c>
      <c r="H21">
        <f>""</f>
        <v/>
      </c>
      <c r="I21">
        <f>""</f>
        <v/>
      </c>
      <c r="J21">
        <f>""</f>
        <v/>
      </c>
    </row>
    <row r="22">
      <c r="B22">
        <f>""</f>
        <v/>
      </c>
      <c r="E22">
        <f>""</f>
        <v/>
      </c>
      <c r="H22">
        <f>""</f>
        <v/>
      </c>
      <c r="I22">
        <f>""</f>
        <v/>
      </c>
      <c r="J22">
        <f>""</f>
        <v/>
      </c>
    </row>
    <row r="23">
      <c r="B23">
        <f>""</f>
        <v/>
      </c>
      <c r="E23">
        <f>""</f>
        <v/>
      </c>
      <c r="H23">
        <f>""</f>
        <v/>
      </c>
      <c r="I23">
        <f>""</f>
        <v/>
      </c>
      <c r="J23">
        <f>""</f>
        <v/>
      </c>
    </row>
    <row r="24">
      <c r="B24">
        <f>""</f>
        <v/>
      </c>
      <c r="E24">
        <f>""</f>
        <v/>
      </c>
      <c r="H24">
        <f>""</f>
        <v/>
      </c>
      <c r="I24">
        <f>""</f>
        <v/>
      </c>
      <c r="J24">
        <f>""</f>
        <v/>
      </c>
    </row>
    <row r="25">
      <c r="B25">
        <f>""</f>
        <v/>
      </c>
      <c r="E25">
        <f>""</f>
        <v/>
      </c>
      <c r="H25">
        <f>""</f>
        <v/>
      </c>
      <c r="I25">
        <f>""</f>
        <v/>
      </c>
      <c r="J25">
        <f>""</f>
        <v/>
      </c>
    </row>
    <row r="26">
      <c r="B26">
        <f>""</f>
        <v/>
      </c>
      <c r="E26">
        <f>""</f>
        <v/>
      </c>
      <c r="H26">
        <f>""</f>
        <v/>
      </c>
      <c r="I26">
        <f>""</f>
        <v/>
      </c>
      <c r="J26">
        <f>""</f>
        <v/>
      </c>
    </row>
    <row r="27">
      <c r="B27">
        <f>""</f>
        <v/>
      </c>
      <c r="E27">
        <f>""</f>
        <v/>
      </c>
      <c r="H27">
        <f>""</f>
        <v/>
      </c>
      <c r="I27">
        <f>""</f>
        <v/>
      </c>
      <c r="J27">
        <f>""</f>
        <v/>
      </c>
    </row>
    <row r="28">
      <c r="B28">
        <f>""</f>
        <v/>
      </c>
      <c r="E28">
        <f>""</f>
        <v/>
      </c>
      <c r="H28">
        <f>""</f>
        <v/>
      </c>
      <c r="I28">
        <f>""</f>
        <v/>
      </c>
      <c r="J28">
        <f>""</f>
        <v/>
      </c>
    </row>
    <row r="29">
      <c r="B29">
        <f>""</f>
        <v/>
      </c>
      <c r="E29">
        <f>""</f>
        <v/>
      </c>
      <c r="H29">
        <f>""</f>
        <v/>
      </c>
      <c r="I29">
        <f>""</f>
        <v/>
      </c>
      <c r="J29">
        <f>""</f>
        <v/>
      </c>
    </row>
    <row r="30">
      <c r="B30">
        <f>""</f>
        <v/>
      </c>
      <c r="E30">
        <f>""</f>
        <v/>
      </c>
      <c r="H30">
        <f>""</f>
        <v/>
      </c>
      <c r="I30">
        <f>""</f>
        <v/>
      </c>
      <c r="J30">
        <f>""</f>
        <v/>
      </c>
    </row>
    <row r="31">
      <c r="B31">
        <f>""</f>
        <v/>
      </c>
      <c r="E31">
        <f>""</f>
        <v/>
      </c>
      <c r="H31">
        <f>""</f>
        <v/>
      </c>
      <c r="I31">
        <f>""</f>
        <v/>
      </c>
      <c r="J31">
        <f>""</f>
        <v/>
      </c>
    </row>
    <row r="32">
      <c r="B32">
        <f>""</f>
        <v/>
      </c>
      <c r="E32">
        <f>""</f>
        <v/>
      </c>
      <c r="H32">
        <f>""</f>
        <v/>
      </c>
      <c r="I32">
        <f>""</f>
        <v/>
      </c>
      <c r="J32">
        <f>""</f>
        <v/>
      </c>
    </row>
    <row r="33">
      <c r="B33">
        <f>""</f>
        <v/>
      </c>
      <c r="E33">
        <f>""</f>
        <v/>
      </c>
      <c r="H33">
        <f>""</f>
        <v/>
      </c>
      <c r="I33">
        <f>""</f>
        <v/>
      </c>
      <c r="J33">
        <f>""</f>
        <v/>
      </c>
    </row>
    <row r="34">
      <c r="B34">
        <f>""</f>
        <v/>
      </c>
      <c r="E34">
        <f>""</f>
        <v/>
      </c>
      <c r="H34">
        <f>""</f>
        <v/>
      </c>
      <c r="I34">
        <f>""</f>
        <v/>
      </c>
      <c r="J34">
        <f>""</f>
        <v/>
      </c>
    </row>
    <row r="35">
      <c r="B35">
        <f>""</f>
        <v/>
      </c>
      <c r="E35">
        <f>""</f>
        <v/>
      </c>
      <c r="H35">
        <f>""</f>
        <v/>
      </c>
      <c r="I35">
        <f>""</f>
        <v/>
      </c>
      <c r="J35">
        <f>""</f>
        <v/>
      </c>
    </row>
    <row r="36">
      <c r="B36">
        <f>""</f>
        <v/>
      </c>
      <c r="E36">
        <f>""</f>
        <v/>
      </c>
      <c r="H36">
        <f>""</f>
        <v/>
      </c>
      <c r="I36">
        <f>""</f>
        <v/>
      </c>
      <c r="J36">
        <f>""</f>
        <v/>
      </c>
    </row>
    <row r="37">
      <c r="B37">
        <f>""</f>
        <v/>
      </c>
      <c r="E37">
        <f>""</f>
        <v/>
      </c>
      <c r="H37">
        <f>""</f>
        <v/>
      </c>
      <c r="I37">
        <f>""</f>
        <v/>
      </c>
      <c r="J37">
        <f>""</f>
        <v/>
      </c>
    </row>
    <row r="38">
      <c r="B38">
        <f>""</f>
        <v/>
      </c>
      <c r="E38">
        <f>""</f>
        <v/>
      </c>
      <c r="H38">
        <f>""</f>
        <v/>
      </c>
      <c r="I38">
        <f>""</f>
        <v/>
      </c>
      <c r="J38">
        <f>""</f>
        <v/>
      </c>
    </row>
    <row r="39">
      <c r="B39">
        <f>""</f>
        <v/>
      </c>
      <c r="E39">
        <f>""</f>
        <v/>
      </c>
      <c r="H39">
        <f>""</f>
        <v/>
      </c>
      <c r="I39">
        <f>""</f>
        <v/>
      </c>
      <c r="J39">
        <f>""</f>
        <v/>
      </c>
    </row>
    <row r="40">
      <c r="B40">
        <f>""</f>
        <v/>
      </c>
      <c r="E40">
        <f>""</f>
        <v/>
      </c>
      <c r="H40">
        <f>""</f>
        <v/>
      </c>
      <c r="I40">
        <f>""</f>
        <v/>
      </c>
      <c r="J40">
        <f>""</f>
        <v/>
      </c>
    </row>
    <row r="41">
      <c r="B41">
        <f>""</f>
        <v/>
      </c>
      <c r="E41">
        <f>""</f>
        <v/>
      </c>
      <c r="H41">
        <f>""</f>
        <v/>
      </c>
      <c r="I41">
        <f>""</f>
        <v/>
      </c>
      <c r="J41">
        <f>""</f>
        <v/>
      </c>
    </row>
    <row r="42">
      <c r="B42">
        <f>""</f>
        <v/>
      </c>
      <c r="E42">
        <f>""</f>
        <v/>
      </c>
      <c r="H42">
        <f>""</f>
        <v/>
      </c>
      <c r="I42">
        <f>""</f>
        <v/>
      </c>
      <c r="J42">
        <f>""</f>
        <v/>
      </c>
    </row>
    <row r="43">
      <c r="B43">
        <f>""</f>
        <v/>
      </c>
      <c r="E43">
        <f>""</f>
        <v/>
      </c>
      <c r="H43">
        <f>""</f>
        <v/>
      </c>
      <c r="I43">
        <f>""</f>
        <v/>
      </c>
      <c r="J43">
        <f>""</f>
        <v/>
      </c>
    </row>
    <row r="44">
      <c r="B44">
        <f>""</f>
        <v/>
      </c>
      <c r="E44">
        <f>""</f>
        <v/>
      </c>
      <c r="H44">
        <f>""</f>
        <v/>
      </c>
      <c r="I44">
        <f>""</f>
        <v/>
      </c>
      <c r="J44">
        <f>""</f>
        <v/>
      </c>
    </row>
    <row r="45">
      <c r="B45">
        <f>""</f>
        <v/>
      </c>
      <c r="E45">
        <f>""</f>
        <v/>
      </c>
      <c r="H45">
        <f>""</f>
        <v/>
      </c>
      <c r="I45">
        <f>""</f>
        <v/>
      </c>
      <c r="J45">
        <f>""</f>
        <v/>
      </c>
    </row>
    <row r="46">
      <c r="B46">
        <f>""</f>
        <v/>
      </c>
      <c r="E46">
        <f>""</f>
        <v/>
      </c>
      <c r="H46">
        <f>""</f>
        <v/>
      </c>
      <c r="I46">
        <f>""</f>
        <v/>
      </c>
      <c r="J46">
        <f>""</f>
        <v/>
      </c>
    </row>
    <row r="47">
      <c r="B47">
        <f>""</f>
        <v/>
      </c>
      <c r="E47">
        <f>""</f>
        <v/>
      </c>
      <c r="H47">
        <f>""</f>
        <v/>
      </c>
      <c r="I47">
        <f>""</f>
        <v/>
      </c>
      <c r="J47">
        <f>""</f>
        <v/>
      </c>
    </row>
    <row r="48">
      <c r="B48">
        <f>""</f>
        <v/>
      </c>
      <c r="E48">
        <f>""</f>
        <v/>
      </c>
      <c r="H48">
        <f>""</f>
        <v/>
      </c>
      <c r="I48">
        <f>""</f>
        <v/>
      </c>
      <c r="J48">
        <f>""</f>
        <v/>
      </c>
    </row>
    <row r="49">
      <c r="B49">
        <f>""</f>
        <v/>
      </c>
      <c r="E49">
        <f>""</f>
        <v/>
      </c>
      <c r="H49">
        <f>""</f>
        <v/>
      </c>
      <c r="I49">
        <f>""</f>
        <v/>
      </c>
      <c r="J49">
        <f>""</f>
        <v/>
      </c>
    </row>
    <row r="50">
      <c r="B50">
        <f>""</f>
        <v/>
      </c>
      <c r="E50">
        <f>""</f>
        <v/>
      </c>
      <c r="H50">
        <f>""</f>
        <v/>
      </c>
      <c r="I50">
        <f>""</f>
        <v/>
      </c>
      <c r="J50">
        <f>""</f>
        <v/>
      </c>
    </row>
    <row r="51">
      <c r="B51">
        <f>""</f>
        <v/>
      </c>
      <c r="E51">
        <f>""</f>
        <v/>
      </c>
      <c r="H51">
        <f>""</f>
        <v/>
      </c>
      <c r="I51">
        <f>""</f>
        <v/>
      </c>
      <c r="J51">
        <f>""</f>
        <v/>
      </c>
    </row>
    <row r="52">
      <c r="B52">
        <f>""</f>
        <v/>
      </c>
      <c r="E52">
        <f>""</f>
        <v/>
      </c>
      <c r="H52">
        <f>""</f>
        <v/>
      </c>
      <c r="I52">
        <f>""</f>
        <v/>
      </c>
      <c r="J52">
        <f>""</f>
        <v/>
      </c>
    </row>
    <row r="53">
      <c r="B53">
        <f>""</f>
        <v/>
      </c>
      <c r="E53">
        <f>""</f>
        <v/>
      </c>
      <c r="H53">
        <f>""</f>
        <v/>
      </c>
      <c r="I53">
        <f>""</f>
        <v/>
      </c>
      <c r="J53">
        <f>""</f>
        <v/>
      </c>
    </row>
    <row r="54">
      <c r="B54">
        <f>""</f>
        <v/>
      </c>
      <c r="E54">
        <f>""</f>
        <v/>
      </c>
      <c r="H54">
        <f>""</f>
        <v/>
      </c>
      <c r="I54">
        <f>""</f>
        <v/>
      </c>
      <c r="J54">
        <f>""</f>
        <v/>
      </c>
    </row>
    <row r="55">
      <c r="B55">
        <f>""</f>
        <v/>
      </c>
      <c r="E55">
        <f>""</f>
        <v/>
      </c>
      <c r="H55">
        <f>""</f>
        <v/>
      </c>
      <c r="I55">
        <f>""</f>
        <v/>
      </c>
      <c r="J55">
        <f>""</f>
        <v/>
      </c>
    </row>
    <row r="56">
      <c r="B56">
        <f>""</f>
        <v/>
      </c>
      <c r="E56">
        <f>""</f>
        <v/>
      </c>
      <c r="H56">
        <f>""</f>
        <v/>
      </c>
      <c r="I56">
        <f>""</f>
        <v/>
      </c>
      <c r="J56">
        <f>""</f>
        <v/>
      </c>
    </row>
    <row r="57">
      <c r="B57">
        <f>""</f>
        <v/>
      </c>
      <c r="E57">
        <f>""</f>
        <v/>
      </c>
      <c r="H57">
        <f>""</f>
        <v/>
      </c>
      <c r="I57">
        <f>""</f>
        <v/>
      </c>
      <c r="J57">
        <f>""</f>
        <v/>
      </c>
    </row>
    <row r="58">
      <c r="B58">
        <f>""</f>
        <v/>
      </c>
      <c r="E58">
        <f>""</f>
        <v/>
      </c>
      <c r="H58">
        <f>""</f>
        <v/>
      </c>
      <c r="I58">
        <f>""</f>
        <v/>
      </c>
      <c r="J58">
        <f>""</f>
        <v/>
      </c>
    </row>
    <row r="59">
      <c r="B59">
        <f>""</f>
        <v/>
      </c>
      <c r="E59">
        <f>""</f>
        <v/>
      </c>
      <c r="H59">
        <f>""</f>
        <v/>
      </c>
      <c r="I59">
        <f>""</f>
        <v/>
      </c>
      <c r="J59">
        <f>""</f>
        <v/>
      </c>
    </row>
    <row r="60">
      <c r="B60">
        <f>""</f>
        <v/>
      </c>
      <c r="E60">
        <f>""</f>
        <v/>
      </c>
      <c r="H60">
        <f>""</f>
        <v/>
      </c>
      <c r="I60">
        <f>""</f>
        <v/>
      </c>
      <c r="J60">
        <f>""</f>
        <v/>
      </c>
    </row>
    <row r="61">
      <c r="B61">
        <f>""</f>
        <v/>
      </c>
      <c r="E61">
        <f>""</f>
        <v/>
      </c>
      <c r="H61">
        <f>""</f>
        <v/>
      </c>
      <c r="I61">
        <f>""</f>
        <v/>
      </c>
      <c r="J61">
        <f>""</f>
        <v/>
      </c>
    </row>
    <row r="62">
      <c r="B62">
        <f>""</f>
        <v/>
      </c>
      <c r="E62">
        <f>""</f>
        <v/>
      </c>
      <c r="H62">
        <f>""</f>
        <v/>
      </c>
      <c r="I62">
        <f>""</f>
        <v/>
      </c>
      <c r="J62">
        <f>""</f>
        <v/>
      </c>
    </row>
    <row r="63">
      <c r="B63">
        <f>""</f>
        <v/>
      </c>
      <c r="E63">
        <f>""</f>
        <v/>
      </c>
      <c r="H63">
        <f>""</f>
        <v/>
      </c>
      <c r="I63">
        <f>""</f>
        <v/>
      </c>
      <c r="J63">
        <f>""</f>
        <v/>
      </c>
    </row>
    <row r="64">
      <c r="B64">
        <f>""</f>
        <v/>
      </c>
      <c r="E64">
        <f>""</f>
        <v/>
      </c>
      <c r="H64">
        <f>""</f>
        <v/>
      </c>
      <c r="I64">
        <f>""</f>
        <v/>
      </c>
      <c r="J64">
        <f>""</f>
        <v/>
      </c>
    </row>
    <row r="65">
      <c r="B65">
        <f>""</f>
        <v/>
      </c>
      <c r="E65">
        <f>""</f>
        <v/>
      </c>
      <c r="H65">
        <f>""</f>
        <v/>
      </c>
      <c r="I65">
        <f>""</f>
        <v/>
      </c>
      <c r="J65">
        <f>""</f>
        <v/>
      </c>
    </row>
    <row r="66">
      <c r="B66">
        <f>""</f>
        <v/>
      </c>
      <c r="E66">
        <f>""</f>
        <v/>
      </c>
      <c r="H66">
        <f>""</f>
        <v/>
      </c>
      <c r="I66">
        <f>""</f>
        <v/>
      </c>
      <c r="J66">
        <f>""</f>
        <v/>
      </c>
    </row>
    <row r="67">
      <c r="B67">
        <f>""</f>
        <v/>
      </c>
      <c r="E67">
        <f>""</f>
        <v/>
      </c>
      <c r="H67">
        <f>""</f>
        <v/>
      </c>
      <c r="I67">
        <f>""</f>
        <v/>
      </c>
      <c r="J67">
        <f>""</f>
        <v/>
      </c>
    </row>
    <row r="68">
      <c r="B68">
        <f>""</f>
        <v/>
      </c>
      <c r="E68">
        <f>""</f>
        <v/>
      </c>
      <c r="H68">
        <f>""</f>
        <v/>
      </c>
      <c r="I68">
        <f>""</f>
        <v/>
      </c>
      <c r="J68">
        <f>""</f>
        <v/>
      </c>
    </row>
    <row r="69">
      <c r="B69">
        <f>""</f>
        <v/>
      </c>
      <c r="E69">
        <f>""</f>
        <v/>
      </c>
      <c r="H69">
        <f>""</f>
        <v/>
      </c>
      <c r="I69">
        <f>""</f>
        <v/>
      </c>
      <c r="J69">
        <f>""</f>
        <v/>
      </c>
    </row>
    <row r="70">
      <c r="B70">
        <f>""</f>
        <v/>
      </c>
      <c r="E70">
        <f>""</f>
        <v/>
      </c>
      <c r="H70">
        <f>""</f>
        <v/>
      </c>
      <c r="I70">
        <f>""</f>
        <v/>
      </c>
      <c r="J70">
        <f>""</f>
        <v/>
      </c>
    </row>
    <row r="71">
      <c r="B71">
        <f>""</f>
        <v/>
      </c>
      <c r="E71">
        <f>""</f>
        <v/>
      </c>
      <c r="H71">
        <f>""</f>
        <v/>
      </c>
      <c r="I71">
        <f>""</f>
        <v/>
      </c>
      <c r="J71">
        <f>""</f>
        <v/>
      </c>
    </row>
    <row r="72">
      <c r="B72">
        <f>""</f>
        <v/>
      </c>
      <c r="E72">
        <f>""</f>
        <v/>
      </c>
      <c r="H72">
        <f>""</f>
        <v/>
      </c>
      <c r="I72">
        <f>""</f>
        <v/>
      </c>
      <c r="J72">
        <f>""</f>
        <v/>
      </c>
    </row>
    <row r="73">
      <c r="B73">
        <f>""</f>
        <v/>
      </c>
      <c r="E73">
        <f>""</f>
        <v/>
      </c>
      <c r="H73">
        <f>""</f>
        <v/>
      </c>
      <c r="I73">
        <f>""</f>
        <v/>
      </c>
      <c r="J73">
        <f>""</f>
        <v/>
      </c>
    </row>
    <row r="74">
      <c r="B74">
        <f>""</f>
        <v/>
      </c>
      <c r="E74">
        <f>""</f>
        <v/>
      </c>
      <c r="H74">
        <f>""</f>
        <v/>
      </c>
      <c r="I74">
        <f>""</f>
        <v/>
      </c>
      <c r="J74">
        <f>""</f>
        <v/>
      </c>
    </row>
    <row r="75">
      <c r="B75">
        <f>""</f>
        <v/>
      </c>
      <c r="E75">
        <f>""</f>
        <v/>
      </c>
      <c r="H75">
        <f>""</f>
        <v/>
      </c>
      <c r="I75">
        <f>""</f>
        <v/>
      </c>
      <c r="J75">
        <f>""</f>
        <v/>
      </c>
    </row>
    <row r="76">
      <c r="B76">
        <f>""</f>
        <v/>
      </c>
      <c r="E76">
        <f>""</f>
        <v/>
      </c>
      <c r="H76">
        <f>""</f>
        <v/>
      </c>
      <c r="I76">
        <f>""</f>
        <v/>
      </c>
      <c r="J76">
        <f>""</f>
        <v/>
      </c>
    </row>
    <row r="77">
      <c r="B77">
        <f>""</f>
        <v/>
      </c>
      <c r="E77">
        <f>""</f>
        <v/>
      </c>
      <c r="H77">
        <f>""</f>
        <v/>
      </c>
      <c r="I77">
        <f>""</f>
        <v/>
      </c>
      <c r="J77">
        <f>""</f>
        <v/>
      </c>
    </row>
    <row r="78">
      <c r="B78">
        <f>""</f>
        <v/>
      </c>
      <c r="E78">
        <f>""</f>
        <v/>
      </c>
      <c r="H78">
        <f>""</f>
        <v/>
      </c>
      <c r="I78">
        <f>""</f>
        <v/>
      </c>
      <c r="J78">
        <f>""</f>
        <v/>
      </c>
    </row>
    <row r="79">
      <c r="B79">
        <f>""</f>
        <v/>
      </c>
      <c r="E79">
        <f>""</f>
        <v/>
      </c>
      <c r="H79">
        <f>""</f>
        <v/>
      </c>
      <c r="I79">
        <f>""</f>
        <v/>
      </c>
      <c r="J79">
        <f>""</f>
        <v/>
      </c>
    </row>
    <row r="80">
      <c r="B80">
        <f>""</f>
        <v/>
      </c>
      <c r="E80">
        <f>""</f>
        <v/>
      </c>
      <c r="H80">
        <f>""</f>
        <v/>
      </c>
      <c r="I80">
        <f>""</f>
        <v/>
      </c>
      <c r="J80">
        <f>""</f>
        <v/>
      </c>
    </row>
    <row r="81">
      <c r="B81">
        <f>""</f>
        <v/>
      </c>
      <c r="E81">
        <f>""</f>
        <v/>
      </c>
      <c r="H81">
        <f>""</f>
        <v/>
      </c>
      <c r="I81">
        <f>""</f>
        <v/>
      </c>
      <c r="J81">
        <f>""</f>
        <v/>
      </c>
    </row>
    <row r="82">
      <c r="B82">
        <f>""</f>
        <v/>
      </c>
      <c r="E82">
        <f>""</f>
        <v/>
      </c>
      <c r="H82">
        <f>""</f>
        <v/>
      </c>
      <c r="I82">
        <f>""</f>
        <v/>
      </c>
      <c r="J82">
        <f>""</f>
        <v/>
      </c>
    </row>
    <row r="83">
      <c r="B83">
        <f>""</f>
        <v/>
      </c>
      <c r="E83">
        <f>""</f>
        <v/>
      </c>
      <c r="H83">
        <f>""</f>
        <v/>
      </c>
      <c r="I83">
        <f>""</f>
        <v/>
      </c>
      <c r="J83">
        <f>""</f>
        <v/>
      </c>
    </row>
    <row r="84">
      <c r="B84">
        <f>""</f>
        <v/>
      </c>
      <c r="E84">
        <f>""</f>
        <v/>
      </c>
      <c r="H84">
        <f>""</f>
        <v/>
      </c>
      <c r="I84">
        <f>""</f>
        <v/>
      </c>
      <c r="J84">
        <f>""</f>
        <v/>
      </c>
    </row>
    <row r="85">
      <c r="B85">
        <f>""</f>
        <v/>
      </c>
      <c r="E85">
        <f>""</f>
        <v/>
      </c>
      <c r="H85">
        <f>""</f>
        <v/>
      </c>
      <c r="I85">
        <f>""</f>
        <v/>
      </c>
      <c r="J85">
        <f>""</f>
        <v/>
      </c>
    </row>
    <row r="86">
      <c r="B86">
        <f>""</f>
        <v/>
      </c>
      <c r="E86">
        <f>""</f>
        <v/>
      </c>
      <c r="H86">
        <f>""</f>
        <v/>
      </c>
      <c r="I86">
        <f>""</f>
        <v/>
      </c>
      <c r="J86">
        <f>""</f>
        <v/>
      </c>
    </row>
    <row r="87">
      <c r="B87">
        <f>""</f>
        <v/>
      </c>
      <c r="E87">
        <f>""</f>
        <v/>
      </c>
      <c r="H87">
        <f>""</f>
        <v/>
      </c>
      <c r="I87">
        <f>""</f>
        <v/>
      </c>
      <c r="J87">
        <f>""</f>
        <v/>
      </c>
    </row>
    <row r="88">
      <c r="B88">
        <f>""</f>
        <v/>
      </c>
      <c r="E88">
        <f>""</f>
        <v/>
      </c>
      <c r="H88">
        <f>""</f>
        <v/>
      </c>
      <c r="I88">
        <f>""</f>
        <v/>
      </c>
      <c r="J88">
        <f>""</f>
        <v/>
      </c>
    </row>
    <row r="89">
      <c r="B89">
        <f>""</f>
        <v/>
      </c>
      <c r="E89">
        <f>""</f>
        <v/>
      </c>
      <c r="H89">
        <f>""</f>
        <v/>
      </c>
      <c r="I89">
        <f>""</f>
        <v/>
      </c>
      <c r="J89">
        <f>""</f>
        <v/>
      </c>
    </row>
    <row r="90">
      <c r="B90">
        <f>""</f>
        <v/>
      </c>
      <c r="E90">
        <f>""</f>
        <v/>
      </c>
      <c r="H90">
        <f>""</f>
        <v/>
      </c>
      <c r="I90">
        <f>""</f>
        <v/>
      </c>
      <c r="J90">
        <f>""</f>
        <v/>
      </c>
    </row>
    <row r="91">
      <c r="B91">
        <f>""</f>
        <v/>
      </c>
      <c r="E91">
        <f>""</f>
        <v/>
      </c>
      <c r="H91">
        <f>""</f>
        <v/>
      </c>
      <c r="I91">
        <f>""</f>
        <v/>
      </c>
      <c r="J91">
        <f>""</f>
        <v/>
      </c>
    </row>
    <row r="92">
      <c r="B92">
        <f>""</f>
        <v/>
      </c>
      <c r="E92">
        <f>""</f>
        <v/>
      </c>
      <c r="H92">
        <f>""</f>
        <v/>
      </c>
      <c r="I92">
        <f>""</f>
        <v/>
      </c>
      <c r="J92">
        <f>""</f>
        <v/>
      </c>
    </row>
    <row r="93">
      <c r="B93">
        <f>""</f>
        <v/>
      </c>
      <c r="E93">
        <f>""</f>
        <v/>
      </c>
      <c r="H93">
        <f>""</f>
        <v/>
      </c>
      <c r="I93">
        <f>""</f>
        <v/>
      </c>
      <c r="J93">
        <f>""</f>
        <v/>
      </c>
    </row>
    <row r="94">
      <c r="B94">
        <f>""</f>
        <v/>
      </c>
      <c r="E94">
        <f>""</f>
        <v/>
      </c>
      <c r="H94">
        <f>""</f>
        <v/>
      </c>
      <c r="I94">
        <f>""</f>
        <v/>
      </c>
      <c r="J94">
        <f>""</f>
        <v/>
      </c>
    </row>
    <row r="95">
      <c r="B95">
        <f>""</f>
        <v/>
      </c>
      <c r="E95">
        <f>""</f>
        <v/>
      </c>
      <c r="H95">
        <f>""</f>
        <v/>
      </c>
      <c r="I95">
        <f>""</f>
        <v/>
      </c>
      <c r="J95">
        <f>""</f>
        <v/>
      </c>
    </row>
    <row r="96">
      <c r="B96">
        <f>""</f>
        <v/>
      </c>
      <c r="E96">
        <f>""</f>
        <v/>
      </c>
      <c r="H96">
        <f>""</f>
        <v/>
      </c>
      <c r="I96">
        <f>""</f>
        <v/>
      </c>
      <c r="J96">
        <f>""</f>
        <v/>
      </c>
    </row>
    <row r="97">
      <c r="B97">
        <f>""</f>
        <v/>
      </c>
      <c r="E97">
        <f>""</f>
        <v/>
      </c>
      <c r="H97">
        <f>""</f>
        <v/>
      </c>
      <c r="I97">
        <f>""</f>
        <v/>
      </c>
      <c r="J97">
        <f>""</f>
        <v/>
      </c>
    </row>
    <row r="98">
      <c r="B98">
        <f>""</f>
        <v/>
      </c>
      <c r="E98">
        <f>""</f>
        <v/>
      </c>
      <c r="H98">
        <f>""</f>
        <v/>
      </c>
      <c r="I98">
        <f>""</f>
        <v/>
      </c>
      <c r="J98">
        <f>""</f>
        <v/>
      </c>
    </row>
    <row r="99">
      <c r="B99">
        <f>""</f>
        <v/>
      </c>
      <c r="E99">
        <f>""</f>
        <v/>
      </c>
      <c r="H99">
        <f>""</f>
        <v/>
      </c>
      <c r="I99">
        <f>""</f>
        <v/>
      </c>
      <c r="J99">
        <f>""</f>
        <v/>
      </c>
    </row>
    <row r="100">
      <c r="B100">
        <f>""</f>
        <v/>
      </c>
      <c r="E100">
        <f>""</f>
        <v/>
      </c>
      <c r="H100">
        <f>""</f>
        <v/>
      </c>
      <c r="I100">
        <f>""</f>
        <v/>
      </c>
      <c r="J100">
        <f>""</f>
        <v/>
      </c>
    </row>
    <row r="101">
      <c r="B101">
        <f>""</f>
        <v/>
      </c>
      <c r="E101">
        <f>""</f>
        <v/>
      </c>
      <c r="H101">
        <f>""</f>
        <v/>
      </c>
      <c r="I101">
        <f>""</f>
        <v/>
      </c>
      <c r="J101">
        <f>""</f>
        <v/>
      </c>
    </row>
  </sheetData>
  <mergeCells count="1">
    <mergeCell ref="A1:J1"/>
  </mergeCells>
  <conditionalFormatting sqref="E6:E7">
    <cfRule type="expression" priority="1" dxfId="0">
      <formula>IFERROR(FIND("Prazo ultrapassado",$E6)&gt;0,FALSE)</formula>
    </cfRule>
    <cfRule type="expression" priority="2" dxfId="1">
      <formula>IFERROR(FIND("A terminar",$E6)&gt;0,FALSE)</formula>
    </cfRule>
    <cfRule type="expression" priority="3" dxfId="2">
      <formula>IFERROR(FIND("Dentro do prazo",$E6)&gt;0,FALSE)</formula>
    </cfRule>
    <cfRule type="expression" priority="4" dxfId="3">
      <formula>OR(IFERROR(FIND("submetida",$E6)&gt;0,FALSE),IFERROR(FIND("efetuado",$E6)&gt;0,FALSE),IFERROR(FIND("não aplicável",$E6)&gt;0,FALSE))</formula>
    </cfRule>
    <cfRule type="expression" priority="5" dxfId="4">
      <formula>OR(IFERROR(FIND("Confirmar",$E6)&gt;0,FALSE),IFERROR(FIND("Indicar",$E6)&gt;0,FALSE),IFERROR(FIND("Sem janela",$E6)&gt;0,FALSE),IFERROR(FIND("Verificar",$E6)&gt;0,FALSE))</formula>
    </cfRule>
  </conditionalFormatting>
  <conditionalFormatting sqref="E13">
    <cfRule type="cellIs" priority="6" operator="greaterThan" dxfId="5">
      <formula>0</formula>
    </cfRule>
  </conditionalFormatting>
  <conditionalFormatting sqref="E15">
    <cfRule type="expression" priority="7" dxfId="6">
      <formula>$E$15="OK"</formula>
    </cfRule>
    <cfRule type="expression" priority="8" dxfId="5">
      <formula>$E$15="Verificar"</formula>
    </cfRule>
  </conditionalFormatting>
  <conditionalFormatting sqref="E16">
    <cfRule type="cellIs" priority="9" operator="greaterThan" dxfId="7">
      <formula>0</formula>
    </cfRule>
  </conditionalFormatting>
  <conditionalFormatting sqref="E17">
    <cfRule type="expression" priority="10" dxfId="5">
      <formula>OR($E$17&gt;=0.01,$E$17&lt;=-0.01)</formula>
    </cfRule>
  </conditionalFormatting>
  <dataValidations count="5">
    <dataValidation sqref="B4" showErrorMessage="1" showInputMessage="1" allowBlank="1" errorTitle="Período inválido" error="O período seleccionado não corresponde à periodicidade configurada." promptTitle="Fim do período" prompt="Introduza o último dia do mês ou do trimestre a apurar. Para periodicidade trimestral, seleccione Março, Junho, Setembro ou Dezembro." type="custom" errorStyle="stop">
      <formula1>=IFERROR(OR(B4="",AND('Parâmetros'!$B$4="Mensal",B4=EOMONTH(B4,0)),AND('Parâmetros'!$B$4="Trimestral",B4=EOMONTH(B4,0),MOD(MONTH(B4),3)=0)),FALSE)</formula1>
    </dataValidation>
    <dataValidation sqref="B5" showErrorMessage="1" showInputMessage="1" allowBlank="1" errorTitle="" error="" promptTitle="" prompt="" type="list" errorStyle="stop">
      <formula1>='Parâmetros'!$G$5:$G$6</formula1>
    </dataValidation>
    <dataValidation sqref="B6" showErrorMessage="1" showInputMessage="1" allowBlank="1" errorTitle="" error="" promptTitle="Crédito anterior" prompt="Introduza apenas o crédito transitado do período anterior aplicável ao período seleccionado. Este valor não é guardado automaticamente por período." type="custom" errorStyle="stop">
      <formula1>=IFERROR(OR(B6="",AND(ISNUMBER(B6),B6&gt;=0)),FALSE)</formula1>
    </dataValidation>
    <dataValidation sqref="B7" showErrorMessage="1" showInputMessage="1" allowBlank="1" errorTitle="" error="" promptTitle="Data limite de pagamento" prompt="Introduza manualmente a data limite de pagamento confirmada para o período seleccionado. O ficheiro não assume um prazo de pagamento." type="custom" errorStyle="stop">
      <formula1>=IFERROR(OR(B7="",ISNUMBER(B7)),FALSE)</formula1>
    </dataValidation>
    <dataValidation sqref="B8" showErrorMessage="1" showInputMessage="1" allowBlank="1" errorTitle="" error="" promptTitle="" prompt="" type="list" errorStyle="stop">
      <formula1>='Parâmetros'!$H$5:$H$7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O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8" customWidth="1" min="3" max="3"/>
    <col width="31" customWidth="1" min="4" max="4"/>
    <col width="14" customWidth="1" min="5" max="5"/>
    <col width="31" customWidth="1" min="6" max="6"/>
    <col width="42" customWidth="1" min="7" max="7"/>
    <col width="17" customWidth="1" min="8" max="8"/>
    <col width="14" customWidth="1" min="9" max="9"/>
    <col width="20" customWidth="1" min="10" max="10"/>
    <col width="17" customWidth="1" min="11" max="11"/>
    <col width="17" customWidth="1" min="12" max="12"/>
    <col width="19" customWidth="1" min="13" max="13"/>
    <col width="30" customWidth="1" min="14" max="14"/>
    <col width="38" customWidth="1" min="15" max="15"/>
  </cols>
  <sheetData>
    <row r="1" ht="26" customHeight="1">
      <c r="A1" s="1" t="inlineStr">
        <is>
          <t>Registo de operações para apuramento de IVA</t>
        </is>
      </c>
    </row>
    <row r="2" ht="30" customHeight="1">
      <c r="A2" s="2" t="inlineStr">
        <is>
          <t>Preencha apenas as células amarelas. As colunas de cálculo estão assinaladas a cinzento.</t>
        </is>
      </c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</row>
    <row r="5">
      <c r="A5" s="9" t="inlineStr">
        <is>
          <t>Data do documento</t>
        </is>
      </c>
      <c r="B5" s="9" t="inlineStr">
        <is>
          <t>Tipo de documento</t>
        </is>
      </c>
      <c r="C5" s="9" t="inlineStr">
        <is>
          <t>N.º do documento</t>
        </is>
      </c>
      <c r="D5" s="9" t="inlineStr">
        <is>
          <t>Entidade</t>
        </is>
      </c>
      <c r="E5" s="9" t="inlineStr">
        <is>
          <t>NIF</t>
        </is>
      </c>
      <c r="F5" s="9" t="inlineStr">
        <is>
          <t>Natureza do IVA</t>
        </is>
      </c>
      <c r="G5" s="9" t="inlineStr">
        <is>
          <t>Descrição</t>
        </is>
      </c>
      <c r="H5" s="9" t="inlineStr">
        <is>
          <t>Base tributável</t>
        </is>
      </c>
      <c r="I5" s="9" t="inlineStr">
        <is>
          <t>Taxa de IVA</t>
        </is>
      </c>
      <c r="J5" s="9" t="inlineStr">
        <is>
          <t>Valor de regularização</t>
        </is>
      </c>
      <c r="K5" s="9" t="inlineStr">
        <is>
          <t>IVA da operação</t>
        </is>
      </c>
      <c r="L5" s="9" t="inlineStr">
        <is>
          <t>IVA considerado</t>
        </is>
      </c>
      <c r="M5" s="9" t="inlineStr">
        <is>
          <t>Fim do período fiscal</t>
        </is>
      </c>
      <c r="N5" s="9" t="inlineStr">
        <is>
          <t>Controlo</t>
        </is>
      </c>
      <c r="O5" s="9" t="inlineStr">
        <is>
          <t>Observações</t>
        </is>
      </c>
    </row>
    <row r="6">
      <c r="A6" s="7" t="n">
        <v>46027</v>
      </c>
      <c r="B6" s="10" t="inlineStr">
        <is>
          <t>Fatura</t>
        </is>
      </c>
      <c r="C6" s="22" t="inlineStr">
        <is>
          <t>FT 2026/001</t>
        </is>
      </c>
      <c r="D6" s="10" t="inlineStr">
        <is>
          <t>Alfa Consultoria, Unipessoal Lda.</t>
        </is>
      </c>
      <c r="E6" s="22" t="inlineStr">
        <is>
          <t>999999901</t>
        </is>
      </c>
      <c r="F6" s="10" t="inlineStr">
        <is>
          <t>IVA liquidado</t>
        </is>
      </c>
      <c r="G6" s="10" t="inlineStr">
        <is>
          <t>Prestação de serviços de apoio administrativo</t>
        </is>
      </c>
      <c r="H6" s="36" t="n">
        <v>1250</v>
      </c>
      <c r="I6" s="40" t="n"/>
      <c r="J6" s="36" t="n"/>
      <c r="K6" s="39">
        <f>IF(A6="","",IFERROR(IF(OR(F6="IVA liquidado",F6="IVA dedutível"),ROUND(IFERROR(H6,0)*IFERROR(I6,0),2),0),0))</f>
        <v/>
      </c>
      <c r="L6" s="39">
        <f>IF(A6="","",IFERROR(IF(OR(F6="IVA liquidado",F6="IVA dedutível"),K6+IFERROR(J6,0),IFERROR(J6,0)),0))</f>
        <v/>
      </c>
      <c r="M6" s="8">
        <f>IF(A6="","",IFERROR(IF('Parâmetros'!$B$4="Mensal",EOMONTH(A6,0),IF('Parâmetros'!$B$4="Trimestral",EOMONTH(A6,2-MOD(MONTH(A6)-1,3)),"")),""))</f>
        <v/>
      </c>
      <c r="N6" s="14">
        <f>IF(A6="","",IFERROR(IF(OR(B6="",C6="",D6="",F6=""),"Completar identificação/natureza",IF(OR(F6="IVA liquidado",F6="IVA dedutível"),IF(OR(H6="",I6=""),"Completar base/taxa",IF(COUNTIF('Parâmetros'!$B$11:$B$14,I6)=0,"Taxa não configurada","OK")),IF(OR(F6="Regularização de IVA liquidado",F6="Regularização de IVA dedutível"),IF(J6="","Indicar regularização","OK"),"Selecionar natureza"))),"Verificar"))</f>
        <v/>
      </c>
      <c r="O6" s="10" t="inlineStr">
        <is>
          <t>Configurar taxa aplicável</t>
        </is>
      </c>
    </row>
    <row r="7">
      <c r="A7" s="7" t="n">
        <v>46030</v>
      </c>
      <c r="B7" s="10" t="inlineStr">
        <is>
          <t>Fatura</t>
        </is>
      </c>
      <c r="C7" s="22" t="inlineStr">
        <is>
          <t>FR 2026/012</t>
        </is>
      </c>
      <c r="D7" s="10" t="inlineStr">
        <is>
          <t>Papelaria do Centro, Lda.</t>
        </is>
      </c>
      <c r="E7" s="22" t="inlineStr">
        <is>
          <t>999999902</t>
        </is>
      </c>
      <c r="F7" s="10" t="inlineStr">
        <is>
          <t>IVA dedutível</t>
        </is>
      </c>
      <c r="G7" s="10" t="inlineStr">
        <is>
          <t>Aquisição de material de escritório</t>
        </is>
      </c>
      <c r="H7" s="36" t="n">
        <v>84.5</v>
      </c>
      <c r="I7" s="40" t="n"/>
      <c r="J7" s="36" t="n"/>
      <c r="K7" s="39">
        <f>IF(A7="","",IFERROR(IF(OR(F7="IVA liquidado",F7="IVA dedutível"),ROUND(IFERROR(H7,0)*IFERROR(I7,0),2),0),0))</f>
        <v/>
      </c>
      <c r="L7" s="39">
        <f>IF(A7="","",IFERROR(IF(OR(F7="IVA liquidado",F7="IVA dedutível"),K7+IFERROR(J7,0),IFERROR(J7,0)),0))</f>
        <v/>
      </c>
      <c r="M7" s="8">
        <f>IF(A7="","",IFERROR(IF('Parâmetros'!$B$4="Mensal",EOMONTH(A7,0),IF('Parâmetros'!$B$4="Trimestral",EOMONTH(A7,2-MOD(MONTH(A7)-1,3)),"")),""))</f>
        <v/>
      </c>
      <c r="N7" s="14">
        <f>IF(A7="","",IFERROR(IF(OR(B7="",C7="",D7="",F7=""),"Completar identificação/natureza",IF(OR(F7="IVA liquidado",F7="IVA dedutível"),IF(OR(H7="",I7=""),"Completar base/taxa",IF(COUNTIF('Parâmetros'!$B$11:$B$14,I7)=0,"Taxa não configurada","OK")),IF(OR(F7="Regularização de IVA liquidado",F7="Regularização de IVA dedutível"),IF(J7="","Indicar regularização","OK"),"Selecionar natureza"))),"Verificar"))</f>
        <v/>
      </c>
      <c r="O7" s="10" t="inlineStr">
        <is>
          <t>Configurar taxa aplicável</t>
        </is>
      </c>
    </row>
    <row r="8">
      <c r="A8" s="7" t="n">
        <v>46040</v>
      </c>
      <c r="B8" s="10" t="inlineStr">
        <is>
          <t>Fatura</t>
        </is>
      </c>
      <c r="C8" s="22" t="inlineStr">
        <is>
          <t>FT 2026/008</t>
        </is>
      </c>
      <c r="D8" s="10" t="inlineStr">
        <is>
          <t>Horizonte Comercial, Lda.</t>
        </is>
      </c>
      <c r="E8" s="22" t="inlineStr">
        <is>
          <t>999999903</t>
        </is>
      </c>
      <c r="F8" s="10" t="inlineStr">
        <is>
          <t>IVA liquidado</t>
        </is>
      </c>
      <c r="G8" s="10" t="inlineStr">
        <is>
          <t>Serviços de consultoria contratual</t>
        </is>
      </c>
      <c r="H8" s="36" t="n">
        <v>3400</v>
      </c>
      <c r="I8" s="40" t="n"/>
      <c r="J8" s="36" t="n"/>
      <c r="K8" s="39">
        <f>IF(A8="","",IFERROR(IF(OR(F8="IVA liquidado",F8="IVA dedutível"),ROUND(IFERROR(H8,0)*IFERROR(I8,0),2),0),0))</f>
        <v/>
      </c>
      <c r="L8" s="39">
        <f>IF(A8="","",IFERROR(IF(OR(F8="IVA liquidado",F8="IVA dedutível"),K8+IFERROR(J8,0),IFERROR(J8,0)),0))</f>
        <v/>
      </c>
      <c r="M8" s="8">
        <f>IF(A8="","",IFERROR(IF('Parâmetros'!$B$4="Mensal",EOMONTH(A8,0),IF('Parâmetros'!$B$4="Trimestral",EOMONTH(A8,2-MOD(MONTH(A8)-1,3)),"")),""))</f>
        <v/>
      </c>
      <c r="N8" s="14">
        <f>IF(A8="","",IFERROR(IF(OR(B8="",C8="",D8="",F8=""),"Completar identificação/natureza",IF(OR(F8="IVA liquidado",F8="IVA dedutível"),IF(OR(H8="",I8=""),"Completar base/taxa",IF(COUNTIF('Parâmetros'!$B$11:$B$14,I8)=0,"Taxa não configurada","OK")),IF(OR(F8="Regularização de IVA liquidado",F8="Regularização de IVA dedutível"),IF(J8="","Indicar regularização","OK"),"Selecionar natureza"))),"Verificar"))</f>
        <v/>
      </c>
      <c r="O8" s="10" t="inlineStr">
        <is>
          <t>Configurar taxa aplicável</t>
        </is>
      </c>
    </row>
    <row r="9">
      <c r="A9" s="7" t="n">
        <v>46053</v>
      </c>
      <c r="B9" s="10" t="inlineStr">
        <is>
          <t>Fatura-recibo</t>
        </is>
      </c>
      <c r="C9" s="22" t="inlineStr">
        <is>
          <t>FR 2026/021</t>
        </is>
      </c>
      <c r="D9" s="10" t="inlineStr">
        <is>
          <t>Cliente Particular</t>
        </is>
      </c>
      <c r="E9" s="22" t="inlineStr">
        <is>
          <t>999999904</t>
        </is>
      </c>
      <c r="F9" s="10" t="inlineStr">
        <is>
          <t>IVA liquidado</t>
        </is>
      </c>
      <c r="G9" s="10" t="inlineStr">
        <is>
          <t>Prestação de serviço técnico</t>
        </is>
      </c>
      <c r="H9" s="36" t="n">
        <v>900</v>
      </c>
      <c r="I9" s="40" t="n"/>
      <c r="J9" s="36" t="n"/>
      <c r="K9" s="39">
        <f>IF(A9="","",IFERROR(IF(OR(F9="IVA liquidado",F9="IVA dedutível"),ROUND(IFERROR(H9,0)*IFERROR(I9,0),2),0),0))</f>
        <v/>
      </c>
      <c r="L9" s="39">
        <f>IF(A9="","",IFERROR(IF(OR(F9="IVA liquidado",F9="IVA dedutível"),K9+IFERROR(J9,0),IFERROR(J9,0)),0))</f>
        <v/>
      </c>
      <c r="M9" s="8">
        <f>IF(A9="","",IFERROR(IF('Parâmetros'!$B$4="Mensal",EOMONTH(A9,0),IF('Parâmetros'!$B$4="Trimestral",EOMONTH(A9,2-MOD(MONTH(A9)-1,3)),"")),""))</f>
        <v/>
      </c>
      <c r="N9" s="14">
        <f>IF(A9="","",IFERROR(IF(OR(B9="",C9="",D9="",F9=""),"Completar identificação/natureza",IF(OR(F9="IVA liquidado",F9="IVA dedutível"),IF(OR(H9="",I9=""),"Completar base/taxa",IF(COUNTIF('Parâmetros'!$B$11:$B$14,I9)=0,"Taxa não configurada","OK")),IF(OR(F9="Regularização de IVA liquidado",F9="Regularização de IVA dedutível"),IF(J9="","Indicar regularização","OK"),"Selecionar natureza"))),"Verificar"))</f>
        <v/>
      </c>
      <c r="O9" s="10" t="inlineStr">
        <is>
          <t>Configurar taxa aplicável</t>
        </is>
      </c>
    </row>
    <row r="10">
      <c r="A10" s="7" t="n">
        <v>46056</v>
      </c>
      <c r="B10" s="10" t="inlineStr">
        <is>
          <t>Fatura</t>
        </is>
      </c>
      <c r="C10" s="22" t="inlineStr">
        <is>
          <t>FC 2026/034</t>
        </is>
      </c>
      <c r="D10" s="10" t="inlineStr">
        <is>
          <t>Tecnologia Norte, Lda.</t>
        </is>
      </c>
      <c r="E10" s="22" t="inlineStr">
        <is>
          <t>999999905</t>
        </is>
      </c>
      <c r="F10" s="10" t="inlineStr">
        <is>
          <t>IVA dedutível</t>
        </is>
      </c>
      <c r="G10" s="10" t="inlineStr">
        <is>
          <t>Aquisição de equipamento informático</t>
        </is>
      </c>
      <c r="H10" s="36" t="n">
        <v>463</v>
      </c>
      <c r="I10" s="40" t="n"/>
      <c r="J10" s="36" t="n"/>
      <c r="K10" s="39">
        <f>IF(A10="","",IFERROR(IF(OR(F10="IVA liquidado",F10="IVA dedutível"),ROUND(IFERROR(H10,0)*IFERROR(I10,0),2),0),0))</f>
        <v/>
      </c>
      <c r="L10" s="39">
        <f>IF(A10="","",IFERROR(IF(OR(F10="IVA liquidado",F10="IVA dedutível"),K10+IFERROR(J10,0),IFERROR(J10,0)),0))</f>
        <v/>
      </c>
      <c r="M10" s="8">
        <f>IF(A10="","",IFERROR(IF('Parâmetros'!$B$4="Mensal",EOMONTH(A10,0),IF('Parâmetros'!$B$4="Trimestral",EOMONTH(A10,2-MOD(MONTH(A10)-1,3)),"")),""))</f>
        <v/>
      </c>
      <c r="N10" s="14">
        <f>IF(A10="","",IFERROR(IF(OR(B10="",C10="",D10="",F10=""),"Completar identificação/natureza",IF(OR(F10="IVA liquidado",F10="IVA dedutível"),IF(OR(H10="",I10=""),"Completar base/taxa",IF(COUNTIF('Parâmetros'!$B$11:$B$14,I10)=0,"Taxa não configurada","OK")),IF(OR(F10="Regularização de IVA liquidado",F10="Regularização de IVA dedutível"),IF(J10="","Indicar regularização","OK"),"Selecionar natureza"))),"Verificar"))</f>
        <v/>
      </c>
      <c r="O10" s="10" t="inlineStr">
        <is>
          <t>Configurar taxa aplicável</t>
        </is>
      </c>
    </row>
    <row r="11">
      <c r="A11" s="7" t="n">
        <v>46063</v>
      </c>
      <c r="B11" s="10" t="inlineStr">
        <is>
          <t>Fatura</t>
        </is>
      </c>
      <c r="C11" s="22" t="inlineStr">
        <is>
          <t>FT 2026/014</t>
        </is>
      </c>
      <c r="D11" s="10" t="inlineStr">
        <is>
          <t>Delta Gestão, Lda.</t>
        </is>
      </c>
      <c r="E11" s="22" t="inlineStr">
        <is>
          <t>999999906</t>
        </is>
      </c>
      <c r="F11" s="10" t="inlineStr">
        <is>
          <t>IVA liquidado</t>
        </is>
      </c>
      <c r="G11" s="10" t="inlineStr">
        <is>
          <t>Serviços de apoio à gestão</t>
        </is>
      </c>
      <c r="H11" s="36" t="n">
        <v>2150</v>
      </c>
      <c r="I11" s="40" t="n"/>
      <c r="J11" s="36" t="n"/>
      <c r="K11" s="39">
        <f>IF(A11="","",IFERROR(IF(OR(F11="IVA liquidado",F11="IVA dedutível"),ROUND(IFERROR(H11,0)*IFERROR(I11,0),2),0),0))</f>
        <v/>
      </c>
      <c r="L11" s="39">
        <f>IF(A11="","",IFERROR(IF(OR(F11="IVA liquidado",F11="IVA dedutível"),K11+IFERROR(J11,0),IFERROR(J11,0)),0))</f>
        <v/>
      </c>
      <c r="M11" s="8">
        <f>IF(A11="","",IFERROR(IF('Parâmetros'!$B$4="Mensal",EOMONTH(A11,0),IF('Parâmetros'!$B$4="Trimestral",EOMONTH(A11,2-MOD(MONTH(A11)-1,3)),"")),""))</f>
        <v/>
      </c>
      <c r="N11" s="14">
        <f>IF(A11="","",IFERROR(IF(OR(B11="",C11="",D11="",F11=""),"Completar identificação/natureza",IF(OR(F11="IVA liquidado",F11="IVA dedutível"),IF(OR(H11="",I11=""),"Completar base/taxa",IF(COUNTIF('Parâmetros'!$B$11:$B$14,I11)=0,"Taxa não configurada","OK")),IF(OR(F11="Regularização de IVA liquidado",F11="Regularização de IVA dedutível"),IF(J11="","Indicar regularização","OK"),"Selecionar natureza"))),"Verificar"))</f>
        <v/>
      </c>
      <c r="O11" s="10" t="inlineStr">
        <is>
          <t>Configurar taxa aplicável</t>
        </is>
      </c>
    </row>
    <row r="12">
      <c r="A12" s="7" t="n">
        <v>46075</v>
      </c>
      <c r="B12" s="10" t="inlineStr">
        <is>
          <t>Documento interno</t>
        </is>
      </c>
      <c r="C12" s="22" t="inlineStr">
        <is>
          <t>REG 2026/001</t>
        </is>
      </c>
      <c r="D12" s="10" t="inlineStr">
        <is>
          <t>Própria entidade</t>
        </is>
      </c>
      <c r="E12" s="22" t="inlineStr">
        <is>
          <t>999999907</t>
        </is>
      </c>
      <c r="F12" s="10" t="inlineStr">
        <is>
          <t>Regularização de IVA dedutível</t>
        </is>
      </c>
      <c r="G12" s="10" t="inlineStr">
        <is>
          <t>Regularização de IVA dedutível do período</t>
        </is>
      </c>
      <c r="H12" s="36" t="n"/>
      <c r="I12" s="40" t="n"/>
      <c r="J12" s="36" t="n">
        <v>-12.4</v>
      </c>
      <c r="K12" s="39">
        <f>IF(A12="","",IFERROR(IF(OR(F12="IVA liquidado",F12="IVA dedutível"),ROUND(IFERROR(H12,0)*IFERROR(I12,0),2),0),0))</f>
        <v/>
      </c>
      <c r="L12" s="39">
        <f>IF(A12="","",IFERROR(IF(OR(F12="IVA liquidado",F12="IVA dedutível"),K12+IFERROR(J12,0),IFERROR(J12,0)),0))</f>
        <v/>
      </c>
      <c r="M12" s="8">
        <f>IF(A12="","",IFERROR(IF('Parâmetros'!$B$4="Mensal",EOMONTH(A12,0),IF('Parâmetros'!$B$4="Trimestral",EOMONTH(A12,2-MOD(MONTH(A12)-1,3)),"")),""))</f>
        <v/>
      </c>
      <c r="N12" s="14">
        <f>IF(A12="","",IFERROR(IF(OR(B12="",C12="",D12="",F12=""),"Completar identificação/natureza",IF(OR(F12="IVA liquidado",F12="IVA dedutível"),IF(OR(H12="",I12=""),"Completar base/taxa",IF(COUNTIF('Parâmetros'!$B$11:$B$14,I12)=0,"Taxa não configurada","OK")),IF(OR(F12="Regularização de IVA liquidado",F12="Regularização de IVA dedutível"),IF(J12="","Indicar regularização","OK"),"Selecionar natureza"))),"Verificar"))</f>
        <v/>
      </c>
      <c r="O12" s="10" t="n"/>
    </row>
    <row r="13">
      <c r="A13" s="7" t="n">
        <v>46081</v>
      </c>
      <c r="B13" s="10" t="inlineStr">
        <is>
          <t>Documento interno</t>
        </is>
      </c>
      <c r="C13" s="22" t="inlineStr">
        <is>
          <t>REG 2026/002</t>
        </is>
      </c>
      <c r="D13" s="10" t="inlineStr">
        <is>
          <t>Própria entidade</t>
        </is>
      </c>
      <c r="E13" s="22" t="inlineStr">
        <is>
          <t>999999907</t>
        </is>
      </c>
      <c r="F13" s="10" t="inlineStr">
        <is>
          <t>Regularização de IVA liquidado</t>
        </is>
      </c>
      <c r="G13" s="10" t="inlineStr">
        <is>
          <t>Regularização de IVA liquidado do período</t>
        </is>
      </c>
      <c r="H13" s="36" t="n"/>
      <c r="I13" s="40" t="n"/>
      <c r="J13" s="36" t="n">
        <v>15</v>
      </c>
      <c r="K13" s="39">
        <f>IF(A13="","",IFERROR(IF(OR(F13="IVA liquidado",F13="IVA dedutível"),ROUND(IFERROR(H13,0)*IFERROR(I13,0),2),0),0))</f>
        <v/>
      </c>
      <c r="L13" s="39">
        <f>IF(A13="","",IFERROR(IF(OR(F13="IVA liquidado",F13="IVA dedutível"),K13+IFERROR(J13,0),IFERROR(J13,0)),0))</f>
        <v/>
      </c>
      <c r="M13" s="8">
        <f>IF(A13="","",IFERROR(IF('Parâmetros'!$B$4="Mensal",EOMONTH(A13,0),IF('Parâmetros'!$B$4="Trimestral",EOMONTH(A13,2-MOD(MONTH(A13)-1,3)),"")),""))</f>
        <v/>
      </c>
      <c r="N13" s="14">
        <f>IF(A13="","",IFERROR(IF(OR(B13="",C13="",D13="",F13=""),"Completar identificação/natureza",IF(OR(F13="IVA liquidado",F13="IVA dedutível"),IF(OR(H13="",I13=""),"Completar base/taxa",IF(COUNTIF('Parâmetros'!$B$11:$B$14,I13)=0,"Taxa não configurada","OK")),IF(OR(F13="Regularização de IVA liquidado",F13="Regularização de IVA dedutível"),IF(J13="","Indicar regularização","OK"),"Selecionar natureza"))),"Verificar"))</f>
        <v/>
      </c>
      <c r="O13" s="10" t="n"/>
    </row>
    <row r="14">
      <c r="A14" s="7" t="n">
        <v>46088</v>
      </c>
      <c r="B14" s="10" t="inlineStr">
        <is>
          <t>Fatura</t>
        </is>
      </c>
      <c r="C14" s="22" t="inlineStr">
        <is>
          <t>FT 2026/019</t>
        </is>
      </c>
      <c r="D14" s="10" t="inlineStr">
        <is>
          <t>Litoral Serviços, Lda.</t>
        </is>
      </c>
      <c r="E14" s="22" t="inlineStr">
        <is>
          <t>999999908</t>
        </is>
      </c>
      <c r="F14" s="10" t="inlineStr">
        <is>
          <t>IVA liquidado</t>
        </is>
      </c>
      <c r="G14" s="10" t="inlineStr">
        <is>
          <t>Prestação de serviços especializados</t>
        </is>
      </c>
      <c r="H14" s="36" t="n">
        <v>980</v>
      </c>
      <c r="I14" s="40" t="n"/>
      <c r="J14" s="36" t="n"/>
      <c r="K14" s="39">
        <f>IF(A14="","",IFERROR(IF(OR(F14="IVA liquidado",F14="IVA dedutível"),ROUND(IFERROR(H14,0)*IFERROR(I14,0),2),0),0))</f>
        <v/>
      </c>
      <c r="L14" s="39">
        <f>IF(A14="","",IFERROR(IF(OR(F14="IVA liquidado",F14="IVA dedutível"),K14+IFERROR(J14,0),IFERROR(J14,0)),0))</f>
        <v/>
      </c>
      <c r="M14" s="8">
        <f>IF(A14="","",IFERROR(IF('Parâmetros'!$B$4="Mensal",EOMONTH(A14,0),IF('Parâmetros'!$B$4="Trimestral",EOMONTH(A14,2-MOD(MONTH(A14)-1,3)),"")),""))</f>
        <v/>
      </c>
      <c r="N14" s="14">
        <f>IF(A14="","",IFERROR(IF(OR(B14="",C14="",D14="",F14=""),"Completar identificação/natureza",IF(OR(F14="IVA liquidado",F14="IVA dedutível"),IF(OR(H14="",I14=""),"Completar base/taxa",IF(COUNTIF('Parâmetros'!$B$11:$B$14,I14)=0,"Taxa não configurada","OK")),IF(OR(F14="Regularização de IVA liquidado",F14="Regularização de IVA dedutível"),IF(J14="","Indicar regularização","OK"),"Selecionar natureza"))),"Verificar"))</f>
        <v/>
      </c>
      <c r="O14" s="10" t="inlineStr">
        <is>
          <t>Configurar taxa aplicável</t>
        </is>
      </c>
    </row>
    <row r="15">
      <c r="A15" s="7" t="n">
        <v>46102</v>
      </c>
      <c r="B15" s="10" t="inlineStr">
        <is>
          <t>Fatura</t>
        </is>
      </c>
      <c r="C15" s="22" t="inlineStr">
        <is>
          <t>FC 2026/061</t>
        </is>
      </c>
      <c r="D15" s="10" t="inlineStr">
        <is>
          <t>Software Atlântico, Lda.</t>
        </is>
      </c>
      <c r="E15" s="22" t="inlineStr">
        <is>
          <t>999999909</t>
        </is>
      </c>
      <c r="F15" s="10" t="inlineStr">
        <is>
          <t>IVA dedutível</t>
        </is>
      </c>
      <c r="G15" s="10" t="inlineStr">
        <is>
          <t>Subscrição anual de aplicação informática</t>
        </is>
      </c>
      <c r="H15" s="36" t="n">
        <v>750</v>
      </c>
      <c r="I15" s="40" t="n"/>
      <c r="J15" s="36" t="n"/>
      <c r="K15" s="39">
        <f>IF(A15="","",IFERROR(IF(OR(F15="IVA liquidado",F15="IVA dedutível"),ROUND(IFERROR(H15,0)*IFERROR(I15,0),2),0),0))</f>
        <v/>
      </c>
      <c r="L15" s="39">
        <f>IF(A15="","",IFERROR(IF(OR(F15="IVA liquidado",F15="IVA dedutível"),K15+IFERROR(J15,0),IFERROR(J15,0)),0))</f>
        <v/>
      </c>
      <c r="M15" s="8">
        <f>IF(A15="","",IFERROR(IF('Parâmetros'!$B$4="Mensal",EOMONTH(A15,0),IF('Parâmetros'!$B$4="Trimestral",EOMONTH(A15,2-MOD(MONTH(A15)-1,3)),"")),""))</f>
        <v/>
      </c>
      <c r="N15" s="14">
        <f>IF(A15="","",IFERROR(IF(OR(B15="",C15="",D15="",F15=""),"Completar identificação/natureza",IF(OR(F15="IVA liquidado",F15="IVA dedutível"),IF(OR(H15="",I15=""),"Completar base/taxa",IF(COUNTIF('Parâmetros'!$B$11:$B$14,I15)=0,"Taxa não configurada","OK")),IF(OR(F15="Regularização de IVA liquidado",F15="Regularização de IVA dedutível"),IF(J15="","Indicar regularização","OK"),"Selecionar natureza"))),"Verificar"))</f>
        <v/>
      </c>
      <c r="O15" s="10" t="inlineStr">
        <is>
          <t>Configurar taxa aplicável</t>
        </is>
      </c>
    </row>
    <row r="16">
      <c r="A16" s="7" t="n"/>
      <c r="B16" s="10" t="n"/>
      <c r="C16" s="22" t="n"/>
      <c r="D16" s="10" t="n"/>
      <c r="E16" s="22" t="n"/>
      <c r="F16" s="10" t="n"/>
      <c r="G16" s="10" t="n"/>
      <c r="H16" s="36" t="n"/>
      <c r="I16" s="40" t="n"/>
      <c r="J16" s="36" t="n"/>
      <c r="K16" s="39">
        <f>IF(A16="","",IFERROR(IF(OR(F16="IVA liquidado",F16="IVA dedutível"),ROUND(IFERROR(H16,0)*IFERROR(I16,0),2),0),0))</f>
        <v/>
      </c>
      <c r="L16" s="39">
        <f>IF(A16="","",IFERROR(IF(OR(F16="IVA liquidado",F16="IVA dedutível"),K16+IFERROR(J16,0),IFERROR(J16,0)),0))</f>
        <v/>
      </c>
      <c r="M16" s="8">
        <f>IF(A16="","",IFERROR(IF('Parâmetros'!$B$4="Mensal",EOMONTH(A16,0),IF('Parâmetros'!$B$4="Trimestral",EOMONTH(A16,2-MOD(MONTH(A16)-1,3)),"")),""))</f>
        <v/>
      </c>
      <c r="N16" s="14">
        <f>IF(A16="","",IFERROR(IF(OR(B16="",C16="",D16="",F16=""),"Completar identificação/natureza",IF(OR(F16="IVA liquidado",F16="IVA dedutível"),IF(OR(H16="",I16=""),"Completar base/taxa",IF(COUNTIF('Parâmetros'!$B$11:$B$14,I16)=0,"Taxa não configurada","OK")),IF(OR(F16="Regularização de IVA liquidado",F16="Regularização de IVA dedutível"),IF(J16="","Indicar regularização","OK"),"Selecionar natureza"))),"Verificar"))</f>
        <v/>
      </c>
      <c r="O16" s="10" t="n"/>
    </row>
    <row r="17">
      <c r="A17" s="7" t="n"/>
      <c r="B17" s="10" t="n"/>
      <c r="C17" s="22" t="n"/>
      <c r="D17" s="10" t="n"/>
      <c r="E17" s="22" t="n"/>
      <c r="F17" s="10" t="n"/>
      <c r="G17" s="10" t="n"/>
      <c r="H17" s="36" t="n"/>
      <c r="I17" s="40" t="n"/>
      <c r="J17" s="36" t="n"/>
      <c r="K17" s="39">
        <f>IF(A17="","",IFERROR(IF(OR(F17="IVA liquidado",F17="IVA dedutível"),ROUND(IFERROR(H17,0)*IFERROR(I17,0),2),0),0))</f>
        <v/>
      </c>
      <c r="L17" s="39">
        <f>IF(A17="","",IFERROR(IF(OR(F17="IVA liquidado",F17="IVA dedutível"),K17+IFERROR(J17,0),IFERROR(J17,0)),0))</f>
        <v/>
      </c>
      <c r="M17" s="8">
        <f>IF(A17="","",IFERROR(IF('Parâmetros'!$B$4="Mensal",EOMONTH(A17,0),IF('Parâmetros'!$B$4="Trimestral",EOMONTH(A17,2-MOD(MONTH(A17)-1,3)),"")),""))</f>
        <v/>
      </c>
      <c r="N17" s="14">
        <f>IF(A17="","",IFERROR(IF(OR(B17="",C17="",D17="",F17=""),"Completar identificação/natureza",IF(OR(F17="IVA liquidado",F17="IVA dedutível"),IF(OR(H17="",I17=""),"Completar base/taxa",IF(COUNTIF('Parâmetros'!$B$11:$B$14,I17)=0,"Taxa não configurada","OK")),IF(OR(F17="Regularização de IVA liquidado",F17="Regularização de IVA dedutível"),IF(J17="","Indicar regularização","OK"),"Selecionar natureza"))),"Verificar"))</f>
        <v/>
      </c>
      <c r="O17" s="10" t="n"/>
    </row>
    <row r="18">
      <c r="A18" s="7" t="n"/>
      <c r="B18" s="10" t="n"/>
      <c r="C18" s="22" t="n"/>
      <c r="D18" s="10" t="n"/>
      <c r="E18" s="22" t="n"/>
      <c r="F18" s="10" t="n"/>
      <c r="G18" s="10" t="n"/>
      <c r="H18" s="36" t="n"/>
      <c r="I18" s="40" t="n"/>
      <c r="J18" s="36" t="n"/>
      <c r="K18" s="39">
        <f>IF(A18="","",IFERROR(IF(OR(F18="IVA liquidado",F18="IVA dedutível"),ROUND(IFERROR(H18,0)*IFERROR(I18,0),2),0),0))</f>
        <v/>
      </c>
      <c r="L18" s="39">
        <f>IF(A18="","",IFERROR(IF(OR(F18="IVA liquidado",F18="IVA dedutível"),K18+IFERROR(J18,0),IFERROR(J18,0)),0))</f>
        <v/>
      </c>
      <c r="M18" s="8">
        <f>IF(A18="","",IFERROR(IF('Parâmetros'!$B$4="Mensal",EOMONTH(A18,0),IF('Parâmetros'!$B$4="Trimestral",EOMONTH(A18,2-MOD(MONTH(A18)-1,3)),"")),""))</f>
        <v/>
      </c>
      <c r="N18" s="14">
        <f>IF(A18="","",IFERROR(IF(OR(B18="",C18="",D18="",F18=""),"Completar identificação/natureza",IF(OR(F18="IVA liquidado",F18="IVA dedutível"),IF(OR(H18="",I18=""),"Completar base/taxa",IF(COUNTIF('Parâmetros'!$B$11:$B$14,I18)=0,"Taxa não configurada","OK")),IF(OR(F18="Regularização de IVA liquidado",F18="Regularização de IVA dedutível"),IF(J18="","Indicar regularização","OK"),"Selecionar natureza"))),"Verificar"))</f>
        <v/>
      </c>
      <c r="O18" s="10" t="n"/>
    </row>
    <row r="19">
      <c r="A19" s="7" t="n"/>
      <c r="B19" s="10" t="n"/>
      <c r="C19" s="22" t="n"/>
      <c r="D19" s="10" t="n"/>
      <c r="E19" s="22" t="n"/>
      <c r="F19" s="10" t="n"/>
      <c r="G19" s="10" t="n"/>
      <c r="H19" s="36" t="n"/>
      <c r="I19" s="40" t="n"/>
      <c r="J19" s="36" t="n"/>
      <c r="K19" s="39">
        <f>IF(A19="","",IFERROR(IF(OR(F19="IVA liquidado",F19="IVA dedutível"),ROUND(IFERROR(H19,0)*IFERROR(I19,0),2),0),0))</f>
        <v/>
      </c>
      <c r="L19" s="39">
        <f>IF(A19="","",IFERROR(IF(OR(F19="IVA liquidado",F19="IVA dedutível"),K19+IFERROR(J19,0),IFERROR(J19,0)),0))</f>
        <v/>
      </c>
      <c r="M19" s="8">
        <f>IF(A19="","",IFERROR(IF('Parâmetros'!$B$4="Mensal",EOMONTH(A19,0),IF('Parâmetros'!$B$4="Trimestral",EOMONTH(A19,2-MOD(MONTH(A19)-1,3)),"")),""))</f>
        <v/>
      </c>
      <c r="N19" s="14">
        <f>IF(A19="","",IFERROR(IF(OR(B19="",C19="",D19="",F19=""),"Completar identificação/natureza",IF(OR(F19="IVA liquidado",F19="IVA dedutível"),IF(OR(H19="",I19=""),"Completar base/taxa",IF(COUNTIF('Parâmetros'!$B$11:$B$14,I19)=0,"Taxa não configurada","OK")),IF(OR(F19="Regularização de IVA liquidado",F19="Regularização de IVA dedutível"),IF(J19="","Indicar regularização","OK"),"Selecionar natureza"))),"Verificar"))</f>
        <v/>
      </c>
      <c r="O19" s="10" t="n"/>
    </row>
    <row r="20">
      <c r="A20" s="7" t="n"/>
      <c r="B20" s="10" t="n"/>
      <c r="C20" s="22" t="n"/>
      <c r="D20" s="10" t="n"/>
      <c r="E20" s="22" t="n"/>
      <c r="F20" s="10" t="n"/>
      <c r="G20" s="10" t="n"/>
      <c r="H20" s="36" t="n"/>
      <c r="I20" s="40" t="n"/>
      <c r="J20" s="36" t="n"/>
      <c r="K20" s="39">
        <f>IF(A20="","",IFERROR(IF(OR(F20="IVA liquidado",F20="IVA dedutível"),ROUND(IFERROR(H20,0)*IFERROR(I20,0),2),0),0))</f>
        <v/>
      </c>
      <c r="L20" s="39">
        <f>IF(A20="","",IFERROR(IF(OR(F20="IVA liquidado",F20="IVA dedutível"),K20+IFERROR(J20,0),IFERROR(J20,0)),0))</f>
        <v/>
      </c>
      <c r="M20" s="8">
        <f>IF(A20="","",IFERROR(IF('Parâmetros'!$B$4="Mensal",EOMONTH(A20,0),IF('Parâmetros'!$B$4="Trimestral",EOMONTH(A20,2-MOD(MONTH(A20)-1,3)),"")),""))</f>
        <v/>
      </c>
      <c r="N20" s="14">
        <f>IF(A20="","",IFERROR(IF(OR(B20="",C20="",D20="",F20=""),"Completar identificação/natureza",IF(OR(F20="IVA liquidado",F20="IVA dedutível"),IF(OR(H20="",I20=""),"Completar base/taxa",IF(COUNTIF('Parâmetros'!$B$11:$B$14,I20)=0,"Taxa não configurada","OK")),IF(OR(F20="Regularização de IVA liquidado",F20="Regularização de IVA dedutível"),IF(J20="","Indicar regularização","OK"),"Selecionar natureza"))),"Verificar"))</f>
        <v/>
      </c>
      <c r="O20" s="10" t="n"/>
    </row>
    <row r="21">
      <c r="A21" s="7" t="n"/>
      <c r="B21" s="10" t="n"/>
      <c r="C21" s="22" t="n"/>
      <c r="D21" s="10" t="n"/>
      <c r="E21" s="22" t="n"/>
      <c r="F21" s="10" t="n"/>
      <c r="G21" s="10" t="n"/>
      <c r="H21" s="36" t="n"/>
      <c r="I21" s="40" t="n"/>
      <c r="J21" s="36" t="n"/>
      <c r="K21" s="39">
        <f>IF(A21="","",IFERROR(IF(OR(F21="IVA liquidado",F21="IVA dedutível"),ROUND(IFERROR(H21,0)*IFERROR(I21,0),2),0),0))</f>
        <v/>
      </c>
      <c r="L21" s="39">
        <f>IF(A21="","",IFERROR(IF(OR(F21="IVA liquidado",F21="IVA dedutível"),K21+IFERROR(J21,0),IFERROR(J21,0)),0))</f>
        <v/>
      </c>
      <c r="M21" s="8">
        <f>IF(A21="","",IFERROR(IF('Parâmetros'!$B$4="Mensal",EOMONTH(A21,0),IF('Parâmetros'!$B$4="Trimestral",EOMONTH(A21,2-MOD(MONTH(A21)-1,3)),"")),""))</f>
        <v/>
      </c>
      <c r="N21" s="14">
        <f>IF(A21="","",IFERROR(IF(OR(B21="",C21="",D21="",F21=""),"Completar identificação/natureza",IF(OR(F21="IVA liquidado",F21="IVA dedutível"),IF(OR(H21="",I21=""),"Completar base/taxa",IF(COUNTIF('Parâmetros'!$B$11:$B$14,I21)=0,"Taxa não configurada","OK")),IF(OR(F21="Regularização de IVA liquidado",F21="Regularização de IVA dedutível"),IF(J21="","Indicar regularização","OK"),"Selecionar natureza"))),"Verificar"))</f>
        <v/>
      </c>
      <c r="O21" s="10" t="n"/>
    </row>
    <row r="22">
      <c r="A22" s="7" t="n"/>
      <c r="B22" s="10" t="n"/>
      <c r="C22" s="22" t="n"/>
      <c r="D22" s="10" t="n"/>
      <c r="E22" s="22" t="n"/>
      <c r="F22" s="10" t="n"/>
      <c r="G22" s="10" t="n"/>
      <c r="H22" s="36" t="n"/>
      <c r="I22" s="40" t="n"/>
      <c r="J22" s="36" t="n"/>
      <c r="K22" s="39">
        <f>IF(A22="","",IFERROR(IF(OR(F22="IVA liquidado",F22="IVA dedutível"),ROUND(IFERROR(H22,0)*IFERROR(I22,0),2),0),0))</f>
        <v/>
      </c>
      <c r="L22" s="39">
        <f>IF(A22="","",IFERROR(IF(OR(F22="IVA liquidado",F22="IVA dedutível"),K22+IFERROR(J22,0),IFERROR(J22,0)),0))</f>
        <v/>
      </c>
      <c r="M22" s="8">
        <f>IF(A22="","",IFERROR(IF('Parâmetros'!$B$4="Mensal",EOMONTH(A22,0),IF('Parâmetros'!$B$4="Trimestral",EOMONTH(A22,2-MOD(MONTH(A22)-1,3)),"")),""))</f>
        <v/>
      </c>
      <c r="N22" s="14">
        <f>IF(A22="","",IFERROR(IF(OR(B22="",C22="",D22="",F22=""),"Completar identificação/natureza",IF(OR(F22="IVA liquidado",F22="IVA dedutível"),IF(OR(H22="",I22=""),"Completar base/taxa",IF(COUNTIF('Parâmetros'!$B$11:$B$14,I22)=0,"Taxa não configurada","OK")),IF(OR(F22="Regularização de IVA liquidado",F22="Regularização de IVA dedutível"),IF(J22="","Indicar regularização","OK"),"Selecionar natureza"))),"Verificar"))</f>
        <v/>
      </c>
      <c r="O22" s="10" t="n"/>
    </row>
    <row r="23">
      <c r="A23" s="7" t="n"/>
      <c r="B23" s="10" t="n"/>
      <c r="C23" s="22" t="n"/>
      <c r="D23" s="10" t="n"/>
      <c r="E23" s="22" t="n"/>
      <c r="F23" s="10" t="n"/>
      <c r="G23" s="10" t="n"/>
      <c r="H23" s="36" t="n"/>
      <c r="I23" s="40" t="n"/>
      <c r="J23" s="36" t="n"/>
      <c r="K23" s="39">
        <f>IF(A23="","",IFERROR(IF(OR(F23="IVA liquidado",F23="IVA dedutível"),ROUND(IFERROR(H23,0)*IFERROR(I23,0),2),0),0))</f>
        <v/>
      </c>
      <c r="L23" s="39">
        <f>IF(A23="","",IFERROR(IF(OR(F23="IVA liquidado",F23="IVA dedutível"),K23+IFERROR(J23,0),IFERROR(J23,0)),0))</f>
        <v/>
      </c>
      <c r="M23" s="8">
        <f>IF(A23="","",IFERROR(IF('Parâmetros'!$B$4="Mensal",EOMONTH(A23,0),IF('Parâmetros'!$B$4="Trimestral",EOMONTH(A23,2-MOD(MONTH(A23)-1,3)),"")),""))</f>
        <v/>
      </c>
      <c r="N23" s="14">
        <f>IF(A23="","",IFERROR(IF(OR(B23="",C23="",D23="",F23=""),"Completar identificação/natureza",IF(OR(F23="IVA liquidado",F23="IVA dedutível"),IF(OR(H23="",I23=""),"Completar base/taxa",IF(COUNTIF('Parâmetros'!$B$11:$B$14,I23)=0,"Taxa não configurada","OK")),IF(OR(F23="Regularização de IVA liquidado",F23="Regularização de IVA dedutível"),IF(J23="","Indicar regularização","OK"),"Selecionar natureza"))),"Verificar"))</f>
        <v/>
      </c>
      <c r="O23" s="10" t="n"/>
    </row>
    <row r="24">
      <c r="A24" s="7" t="n"/>
      <c r="B24" s="10" t="n"/>
      <c r="C24" s="22" t="n"/>
      <c r="D24" s="10" t="n"/>
      <c r="E24" s="22" t="n"/>
      <c r="F24" s="10" t="n"/>
      <c r="G24" s="10" t="n"/>
      <c r="H24" s="36" t="n"/>
      <c r="I24" s="40" t="n"/>
      <c r="J24" s="36" t="n"/>
      <c r="K24" s="39">
        <f>IF(A24="","",IFERROR(IF(OR(F24="IVA liquidado",F24="IVA dedutível"),ROUND(IFERROR(H24,0)*IFERROR(I24,0),2),0),0))</f>
        <v/>
      </c>
      <c r="L24" s="39">
        <f>IF(A24="","",IFERROR(IF(OR(F24="IVA liquidado",F24="IVA dedutível"),K24+IFERROR(J24,0),IFERROR(J24,0)),0))</f>
        <v/>
      </c>
      <c r="M24" s="8">
        <f>IF(A24="","",IFERROR(IF('Parâmetros'!$B$4="Mensal",EOMONTH(A24,0),IF('Parâmetros'!$B$4="Trimestral",EOMONTH(A24,2-MOD(MONTH(A24)-1,3)),"")),""))</f>
        <v/>
      </c>
      <c r="N24" s="14">
        <f>IF(A24="","",IFERROR(IF(OR(B24="",C24="",D24="",F24=""),"Completar identificação/natureza",IF(OR(F24="IVA liquidado",F24="IVA dedutível"),IF(OR(H24="",I24=""),"Completar base/taxa",IF(COUNTIF('Parâmetros'!$B$11:$B$14,I24)=0,"Taxa não configurada","OK")),IF(OR(F24="Regularização de IVA liquidado",F24="Regularização de IVA dedutível"),IF(J24="","Indicar regularização","OK"),"Selecionar natureza"))),"Verificar"))</f>
        <v/>
      </c>
      <c r="O24" s="10" t="n"/>
    </row>
    <row r="25">
      <c r="A25" s="7" t="n"/>
      <c r="B25" s="10" t="n"/>
      <c r="C25" s="22" t="n"/>
      <c r="D25" s="10" t="n"/>
      <c r="E25" s="22" t="n"/>
      <c r="F25" s="10" t="n"/>
      <c r="G25" s="10" t="n"/>
      <c r="H25" s="36" t="n"/>
      <c r="I25" s="40" t="n"/>
      <c r="J25" s="36" t="n"/>
      <c r="K25" s="39">
        <f>IF(A25="","",IFERROR(IF(OR(F25="IVA liquidado",F25="IVA dedutível"),ROUND(IFERROR(H25,0)*IFERROR(I25,0),2),0),0))</f>
        <v/>
      </c>
      <c r="L25" s="39">
        <f>IF(A25="","",IFERROR(IF(OR(F25="IVA liquidado",F25="IVA dedutível"),K25+IFERROR(J25,0),IFERROR(J25,0)),0))</f>
        <v/>
      </c>
      <c r="M25" s="8">
        <f>IF(A25="","",IFERROR(IF('Parâmetros'!$B$4="Mensal",EOMONTH(A25,0),IF('Parâmetros'!$B$4="Trimestral",EOMONTH(A25,2-MOD(MONTH(A25)-1,3)),"")),""))</f>
        <v/>
      </c>
      <c r="N25" s="14">
        <f>IF(A25="","",IFERROR(IF(OR(B25="",C25="",D25="",F25=""),"Completar identificação/natureza",IF(OR(F25="IVA liquidado",F25="IVA dedutível"),IF(OR(H25="",I25=""),"Completar base/taxa",IF(COUNTIF('Parâmetros'!$B$11:$B$14,I25)=0,"Taxa não configurada","OK")),IF(OR(F25="Regularização de IVA liquidado",F25="Regularização de IVA dedutível"),IF(J25="","Indicar regularização","OK"),"Selecionar natureza"))),"Verificar"))</f>
        <v/>
      </c>
      <c r="O25" s="10" t="n"/>
    </row>
    <row r="26">
      <c r="A26" s="7" t="n"/>
      <c r="B26" s="10" t="n"/>
      <c r="C26" s="22" t="n"/>
      <c r="D26" s="10" t="n"/>
      <c r="E26" s="22" t="n"/>
      <c r="F26" s="10" t="n"/>
      <c r="G26" s="10" t="n"/>
      <c r="H26" s="36" t="n"/>
      <c r="I26" s="40" t="n"/>
      <c r="J26" s="36" t="n"/>
      <c r="K26" s="39">
        <f>IF(A26="","",IFERROR(IF(OR(F26="IVA liquidado",F26="IVA dedutível"),ROUND(IFERROR(H26,0)*IFERROR(I26,0),2),0),0))</f>
        <v/>
      </c>
      <c r="L26" s="39">
        <f>IF(A26="","",IFERROR(IF(OR(F26="IVA liquidado",F26="IVA dedutível"),K26+IFERROR(J26,0),IFERROR(J26,0)),0))</f>
        <v/>
      </c>
      <c r="M26" s="8">
        <f>IF(A26="","",IFERROR(IF('Parâmetros'!$B$4="Mensal",EOMONTH(A26,0),IF('Parâmetros'!$B$4="Trimestral",EOMONTH(A26,2-MOD(MONTH(A26)-1,3)),"")),""))</f>
        <v/>
      </c>
      <c r="N26" s="14">
        <f>IF(A26="","",IFERROR(IF(OR(B26="",C26="",D26="",F26=""),"Completar identificação/natureza",IF(OR(F26="IVA liquidado",F26="IVA dedutível"),IF(OR(H26="",I26=""),"Completar base/taxa",IF(COUNTIF('Parâmetros'!$B$11:$B$14,I26)=0,"Taxa não configurada","OK")),IF(OR(F26="Regularização de IVA liquidado",F26="Regularização de IVA dedutível"),IF(J26="","Indicar regularização","OK"),"Selecionar natureza"))),"Verificar"))</f>
        <v/>
      </c>
      <c r="O26" s="10" t="n"/>
    </row>
    <row r="27">
      <c r="A27" s="7" t="n"/>
      <c r="B27" s="10" t="n"/>
      <c r="C27" s="22" t="n"/>
      <c r="D27" s="10" t="n"/>
      <c r="E27" s="22" t="n"/>
      <c r="F27" s="10" t="n"/>
      <c r="G27" s="10" t="n"/>
      <c r="H27" s="36" t="n"/>
      <c r="I27" s="40" t="n"/>
      <c r="J27" s="36" t="n"/>
      <c r="K27" s="39">
        <f>IF(A27="","",IFERROR(IF(OR(F27="IVA liquidado",F27="IVA dedutível"),ROUND(IFERROR(H27,0)*IFERROR(I27,0),2),0),0))</f>
        <v/>
      </c>
      <c r="L27" s="39">
        <f>IF(A27="","",IFERROR(IF(OR(F27="IVA liquidado",F27="IVA dedutível"),K27+IFERROR(J27,0),IFERROR(J27,0)),0))</f>
        <v/>
      </c>
      <c r="M27" s="8">
        <f>IF(A27="","",IFERROR(IF('Parâmetros'!$B$4="Mensal",EOMONTH(A27,0),IF('Parâmetros'!$B$4="Trimestral",EOMONTH(A27,2-MOD(MONTH(A27)-1,3)),"")),""))</f>
        <v/>
      </c>
      <c r="N27" s="14">
        <f>IF(A27="","",IFERROR(IF(OR(B27="",C27="",D27="",F27=""),"Completar identificação/natureza",IF(OR(F27="IVA liquidado",F27="IVA dedutível"),IF(OR(H27="",I27=""),"Completar base/taxa",IF(COUNTIF('Parâmetros'!$B$11:$B$14,I27)=0,"Taxa não configurada","OK")),IF(OR(F27="Regularização de IVA liquidado",F27="Regularização de IVA dedutível"),IF(J27="","Indicar regularização","OK"),"Selecionar natureza"))),"Verificar"))</f>
        <v/>
      </c>
      <c r="O27" s="10" t="n"/>
    </row>
    <row r="28">
      <c r="A28" s="7" t="n"/>
      <c r="B28" s="10" t="n"/>
      <c r="C28" s="22" t="n"/>
      <c r="D28" s="10" t="n"/>
      <c r="E28" s="22" t="n"/>
      <c r="F28" s="10" t="n"/>
      <c r="G28" s="10" t="n"/>
      <c r="H28" s="36" t="n"/>
      <c r="I28" s="40" t="n"/>
      <c r="J28" s="36" t="n"/>
      <c r="K28" s="39">
        <f>IF(A28="","",IFERROR(IF(OR(F28="IVA liquidado",F28="IVA dedutível"),ROUND(IFERROR(H28,0)*IFERROR(I28,0),2),0),0))</f>
        <v/>
      </c>
      <c r="L28" s="39">
        <f>IF(A28="","",IFERROR(IF(OR(F28="IVA liquidado",F28="IVA dedutível"),K28+IFERROR(J28,0),IFERROR(J28,0)),0))</f>
        <v/>
      </c>
      <c r="M28" s="8">
        <f>IF(A28="","",IFERROR(IF('Parâmetros'!$B$4="Mensal",EOMONTH(A28,0),IF('Parâmetros'!$B$4="Trimestral",EOMONTH(A28,2-MOD(MONTH(A28)-1,3)),"")),""))</f>
        <v/>
      </c>
      <c r="N28" s="14">
        <f>IF(A28="","",IFERROR(IF(OR(B28="",C28="",D28="",F28=""),"Completar identificação/natureza",IF(OR(F28="IVA liquidado",F28="IVA dedutível"),IF(OR(H28="",I28=""),"Completar base/taxa",IF(COUNTIF('Parâmetros'!$B$11:$B$14,I28)=0,"Taxa não configurada","OK")),IF(OR(F28="Regularização de IVA liquidado",F28="Regularização de IVA dedutível"),IF(J28="","Indicar regularização","OK"),"Selecionar natureza"))),"Verificar"))</f>
        <v/>
      </c>
      <c r="O28" s="10" t="n"/>
    </row>
    <row r="29">
      <c r="A29" s="7" t="n"/>
      <c r="B29" s="10" t="n"/>
      <c r="C29" s="22" t="n"/>
      <c r="D29" s="10" t="n"/>
      <c r="E29" s="22" t="n"/>
      <c r="F29" s="10" t="n"/>
      <c r="G29" s="10" t="n"/>
      <c r="H29" s="36" t="n"/>
      <c r="I29" s="40" t="n"/>
      <c r="J29" s="36" t="n"/>
      <c r="K29" s="39">
        <f>IF(A29="","",IFERROR(IF(OR(F29="IVA liquidado",F29="IVA dedutível"),ROUND(IFERROR(H29,0)*IFERROR(I29,0),2),0),0))</f>
        <v/>
      </c>
      <c r="L29" s="39">
        <f>IF(A29="","",IFERROR(IF(OR(F29="IVA liquidado",F29="IVA dedutível"),K29+IFERROR(J29,0),IFERROR(J29,0)),0))</f>
        <v/>
      </c>
      <c r="M29" s="8">
        <f>IF(A29="","",IFERROR(IF('Parâmetros'!$B$4="Mensal",EOMONTH(A29,0),IF('Parâmetros'!$B$4="Trimestral",EOMONTH(A29,2-MOD(MONTH(A29)-1,3)),"")),""))</f>
        <v/>
      </c>
      <c r="N29" s="14">
        <f>IF(A29="","",IFERROR(IF(OR(B29="",C29="",D29="",F29=""),"Completar identificação/natureza",IF(OR(F29="IVA liquidado",F29="IVA dedutível"),IF(OR(H29="",I29=""),"Completar base/taxa",IF(COUNTIF('Parâmetros'!$B$11:$B$14,I29)=0,"Taxa não configurada","OK")),IF(OR(F29="Regularização de IVA liquidado",F29="Regularização de IVA dedutível"),IF(J29="","Indicar regularização","OK"),"Selecionar natureza"))),"Verificar"))</f>
        <v/>
      </c>
      <c r="O29" s="10" t="n"/>
    </row>
    <row r="30">
      <c r="A30" s="7" t="n"/>
      <c r="B30" s="10" t="n"/>
      <c r="C30" s="22" t="n"/>
      <c r="D30" s="10" t="n"/>
      <c r="E30" s="22" t="n"/>
      <c r="F30" s="10" t="n"/>
      <c r="G30" s="10" t="n"/>
      <c r="H30" s="36" t="n"/>
      <c r="I30" s="40" t="n"/>
      <c r="J30" s="36" t="n"/>
      <c r="K30" s="39">
        <f>IF(A30="","",IFERROR(IF(OR(F30="IVA liquidado",F30="IVA dedutível"),ROUND(IFERROR(H30,0)*IFERROR(I30,0),2),0),0))</f>
        <v/>
      </c>
      <c r="L30" s="39">
        <f>IF(A30="","",IFERROR(IF(OR(F30="IVA liquidado",F30="IVA dedutível"),K30+IFERROR(J30,0),IFERROR(J30,0)),0))</f>
        <v/>
      </c>
      <c r="M30" s="8">
        <f>IF(A30="","",IFERROR(IF('Parâmetros'!$B$4="Mensal",EOMONTH(A30,0),IF('Parâmetros'!$B$4="Trimestral",EOMONTH(A30,2-MOD(MONTH(A30)-1,3)),"")),""))</f>
        <v/>
      </c>
      <c r="N30" s="14">
        <f>IF(A30="","",IFERROR(IF(OR(B30="",C30="",D30="",F30=""),"Completar identificação/natureza",IF(OR(F30="IVA liquidado",F30="IVA dedutível"),IF(OR(H30="",I30=""),"Completar base/taxa",IF(COUNTIF('Parâmetros'!$B$11:$B$14,I30)=0,"Taxa não configurada","OK")),IF(OR(F30="Regularização de IVA liquidado",F30="Regularização de IVA dedutível"),IF(J30="","Indicar regularização","OK"),"Selecionar natureza"))),"Verificar"))</f>
        <v/>
      </c>
      <c r="O30" s="10" t="n"/>
    </row>
    <row r="31">
      <c r="A31" s="7" t="n"/>
      <c r="B31" s="10" t="n"/>
      <c r="C31" s="22" t="n"/>
      <c r="D31" s="10" t="n"/>
      <c r="E31" s="22" t="n"/>
      <c r="F31" s="10" t="n"/>
      <c r="G31" s="10" t="n"/>
      <c r="H31" s="36" t="n"/>
      <c r="I31" s="40" t="n"/>
      <c r="J31" s="36" t="n"/>
      <c r="K31" s="39">
        <f>IF(A31="","",IFERROR(IF(OR(F31="IVA liquidado",F31="IVA dedutível"),ROUND(IFERROR(H31,0)*IFERROR(I31,0),2),0),0))</f>
        <v/>
      </c>
      <c r="L31" s="39">
        <f>IF(A31="","",IFERROR(IF(OR(F31="IVA liquidado",F31="IVA dedutível"),K31+IFERROR(J31,0),IFERROR(J31,0)),0))</f>
        <v/>
      </c>
      <c r="M31" s="8">
        <f>IF(A31="","",IFERROR(IF('Parâmetros'!$B$4="Mensal",EOMONTH(A31,0),IF('Parâmetros'!$B$4="Trimestral",EOMONTH(A31,2-MOD(MONTH(A31)-1,3)),"")),""))</f>
        <v/>
      </c>
      <c r="N31" s="14">
        <f>IF(A31="","",IFERROR(IF(OR(B31="",C31="",D31="",F31=""),"Completar identificação/natureza",IF(OR(F31="IVA liquidado",F31="IVA dedutível"),IF(OR(H31="",I31=""),"Completar base/taxa",IF(COUNTIF('Parâmetros'!$B$11:$B$14,I31)=0,"Taxa não configurada","OK")),IF(OR(F31="Regularização de IVA liquidado",F31="Regularização de IVA dedutível"),IF(J31="","Indicar regularização","OK"),"Selecionar natureza"))),"Verificar"))</f>
        <v/>
      </c>
      <c r="O31" s="10" t="n"/>
    </row>
    <row r="32">
      <c r="A32" s="7" t="n"/>
      <c r="B32" s="10" t="n"/>
      <c r="C32" s="22" t="n"/>
      <c r="D32" s="10" t="n"/>
      <c r="E32" s="22" t="n"/>
      <c r="F32" s="10" t="n"/>
      <c r="G32" s="10" t="n"/>
      <c r="H32" s="36" t="n"/>
      <c r="I32" s="40" t="n"/>
      <c r="J32" s="36" t="n"/>
      <c r="K32" s="39">
        <f>IF(A32="","",IFERROR(IF(OR(F32="IVA liquidado",F32="IVA dedutível"),ROUND(IFERROR(H32,0)*IFERROR(I32,0),2),0),0))</f>
        <v/>
      </c>
      <c r="L32" s="39">
        <f>IF(A32="","",IFERROR(IF(OR(F32="IVA liquidado",F32="IVA dedutível"),K32+IFERROR(J32,0),IFERROR(J32,0)),0))</f>
        <v/>
      </c>
      <c r="M32" s="8">
        <f>IF(A32="","",IFERROR(IF('Parâmetros'!$B$4="Mensal",EOMONTH(A32,0),IF('Parâmetros'!$B$4="Trimestral",EOMONTH(A32,2-MOD(MONTH(A32)-1,3)),"")),""))</f>
        <v/>
      </c>
      <c r="N32" s="14">
        <f>IF(A32="","",IFERROR(IF(OR(B32="",C32="",D32="",F32=""),"Completar identificação/natureza",IF(OR(F32="IVA liquidado",F32="IVA dedutível"),IF(OR(H32="",I32=""),"Completar base/taxa",IF(COUNTIF('Parâmetros'!$B$11:$B$14,I32)=0,"Taxa não configurada","OK")),IF(OR(F32="Regularização de IVA liquidado",F32="Regularização de IVA dedutível"),IF(J32="","Indicar regularização","OK"),"Selecionar natureza"))),"Verificar"))</f>
        <v/>
      </c>
      <c r="O32" s="10" t="n"/>
    </row>
    <row r="33">
      <c r="A33" s="7" t="n"/>
      <c r="B33" s="10" t="n"/>
      <c r="C33" s="22" t="n"/>
      <c r="D33" s="10" t="n"/>
      <c r="E33" s="22" t="n"/>
      <c r="F33" s="10" t="n"/>
      <c r="G33" s="10" t="n"/>
      <c r="H33" s="36" t="n"/>
      <c r="I33" s="40" t="n"/>
      <c r="J33" s="36" t="n"/>
      <c r="K33" s="39">
        <f>IF(A33="","",IFERROR(IF(OR(F33="IVA liquidado",F33="IVA dedutível"),ROUND(IFERROR(H33,0)*IFERROR(I33,0),2),0),0))</f>
        <v/>
      </c>
      <c r="L33" s="39">
        <f>IF(A33="","",IFERROR(IF(OR(F33="IVA liquidado",F33="IVA dedutível"),K33+IFERROR(J33,0),IFERROR(J33,0)),0))</f>
        <v/>
      </c>
      <c r="M33" s="8">
        <f>IF(A33="","",IFERROR(IF('Parâmetros'!$B$4="Mensal",EOMONTH(A33,0),IF('Parâmetros'!$B$4="Trimestral",EOMONTH(A33,2-MOD(MONTH(A33)-1,3)),"")),""))</f>
        <v/>
      </c>
      <c r="N33" s="14">
        <f>IF(A33="","",IFERROR(IF(OR(B33="",C33="",D33="",F33=""),"Completar identificação/natureza",IF(OR(F33="IVA liquidado",F33="IVA dedutível"),IF(OR(H33="",I33=""),"Completar base/taxa",IF(COUNTIF('Parâmetros'!$B$11:$B$14,I33)=0,"Taxa não configurada","OK")),IF(OR(F33="Regularização de IVA liquidado",F33="Regularização de IVA dedutível"),IF(J33="","Indicar regularização","OK"),"Selecionar natureza"))),"Verificar"))</f>
        <v/>
      </c>
      <c r="O33" s="10" t="n"/>
    </row>
    <row r="34">
      <c r="A34" s="7" t="n"/>
      <c r="B34" s="10" t="n"/>
      <c r="C34" s="22" t="n"/>
      <c r="D34" s="10" t="n"/>
      <c r="E34" s="22" t="n"/>
      <c r="F34" s="10" t="n"/>
      <c r="G34" s="10" t="n"/>
      <c r="H34" s="36" t="n"/>
      <c r="I34" s="40" t="n"/>
      <c r="J34" s="36" t="n"/>
      <c r="K34" s="39">
        <f>IF(A34="","",IFERROR(IF(OR(F34="IVA liquidado",F34="IVA dedutível"),ROUND(IFERROR(H34,0)*IFERROR(I34,0),2),0),0))</f>
        <v/>
      </c>
      <c r="L34" s="39">
        <f>IF(A34="","",IFERROR(IF(OR(F34="IVA liquidado",F34="IVA dedutível"),K34+IFERROR(J34,0),IFERROR(J34,0)),0))</f>
        <v/>
      </c>
      <c r="M34" s="8">
        <f>IF(A34="","",IFERROR(IF('Parâmetros'!$B$4="Mensal",EOMONTH(A34,0),IF('Parâmetros'!$B$4="Trimestral",EOMONTH(A34,2-MOD(MONTH(A34)-1,3)),"")),""))</f>
        <v/>
      </c>
      <c r="N34" s="14">
        <f>IF(A34="","",IFERROR(IF(OR(B34="",C34="",D34="",F34=""),"Completar identificação/natureza",IF(OR(F34="IVA liquidado",F34="IVA dedutível"),IF(OR(H34="",I34=""),"Completar base/taxa",IF(COUNTIF('Parâmetros'!$B$11:$B$14,I34)=0,"Taxa não configurada","OK")),IF(OR(F34="Regularização de IVA liquidado",F34="Regularização de IVA dedutível"),IF(J34="","Indicar regularização","OK"),"Selecionar natureza"))),"Verificar"))</f>
        <v/>
      </c>
      <c r="O34" s="10" t="n"/>
    </row>
    <row r="35">
      <c r="A35" s="7" t="n"/>
      <c r="B35" s="10" t="n"/>
      <c r="C35" s="22" t="n"/>
      <c r="D35" s="10" t="n"/>
      <c r="E35" s="22" t="n"/>
      <c r="F35" s="10" t="n"/>
      <c r="G35" s="10" t="n"/>
      <c r="H35" s="36" t="n"/>
      <c r="I35" s="40" t="n"/>
      <c r="J35" s="36" t="n"/>
      <c r="K35" s="39">
        <f>IF(A35="","",IFERROR(IF(OR(F35="IVA liquidado",F35="IVA dedutível"),ROUND(IFERROR(H35,0)*IFERROR(I35,0),2),0),0))</f>
        <v/>
      </c>
      <c r="L35" s="39">
        <f>IF(A35="","",IFERROR(IF(OR(F35="IVA liquidado",F35="IVA dedutível"),K35+IFERROR(J35,0),IFERROR(J35,0)),0))</f>
        <v/>
      </c>
      <c r="M35" s="8">
        <f>IF(A35="","",IFERROR(IF('Parâmetros'!$B$4="Mensal",EOMONTH(A35,0),IF('Parâmetros'!$B$4="Trimestral",EOMONTH(A35,2-MOD(MONTH(A35)-1,3)),"")),""))</f>
        <v/>
      </c>
      <c r="N35" s="14">
        <f>IF(A35="","",IFERROR(IF(OR(B35="",C35="",D35="",F35=""),"Completar identificação/natureza",IF(OR(F35="IVA liquidado",F35="IVA dedutível"),IF(OR(H35="",I35=""),"Completar base/taxa",IF(COUNTIF('Parâmetros'!$B$11:$B$14,I35)=0,"Taxa não configurada","OK")),IF(OR(F35="Regularização de IVA liquidado",F35="Regularização de IVA dedutível"),IF(J35="","Indicar regularização","OK"),"Selecionar natureza"))),"Verificar"))</f>
        <v/>
      </c>
      <c r="O35" s="10" t="n"/>
    </row>
    <row r="36">
      <c r="A36" s="7" t="n"/>
      <c r="B36" s="10" t="n"/>
      <c r="C36" s="22" t="n"/>
      <c r="D36" s="10" t="n"/>
      <c r="E36" s="22" t="n"/>
      <c r="F36" s="10" t="n"/>
      <c r="G36" s="10" t="n"/>
      <c r="H36" s="36" t="n"/>
      <c r="I36" s="40" t="n"/>
      <c r="J36" s="36" t="n"/>
      <c r="K36" s="39">
        <f>IF(A36="","",IFERROR(IF(OR(F36="IVA liquidado",F36="IVA dedutível"),ROUND(IFERROR(H36,0)*IFERROR(I36,0),2),0),0))</f>
        <v/>
      </c>
      <c r="L36" s="39">
        <f>IF(A36="","",IFERROR(IF(OR(F36="IVA liquidado",F36="IVA dedutível"),K36+IFERROR(J36,0),IFERROR(J36,0)),0))</f>
        <v/>
      </c>
      <c r="M36" s="8">
        <f>IF(A36="","",IFERROR(IF('Parâmetros'!$B$4="Mensal",EOMONTH(A36,0),IF('Parâmetros'!$B$4="Trimestral",EOMONTH(A36,2-MOD(MONTH(A36)-1,3)),"")),""))</f>
        <v/>
      </c>
      <c r="N36" s="14">
        <f>IF(A36="","",IFERROR(IF(OR(B36="",C36="",D36="",F36=""),"Completar identificação/natureza",IF(OR(F36="IVA liquidado",F36="IVA dedutível"),IF(OR(H36="",I36=""),"Completar base/taxa",IF(COUNTIF('Parâmetros'!$B$11:$B$14,I36)=0,"Taxa não configurada","OK")),IF(OR(F36="Regularização de IVA liquidado",F36="Regularização de IVA dedutível"),IF(J36="","Indicar regularização","OK"),"Selecionar natureza"))),"Verificar"))</f>
        <v/>
      </c>
      <c r="O36" s="10" t="n"/>
    </row>
    <row r="37">
      <c r="A37" s="7" t="n"/>
      <c r="B37" s="10" t="n"/>
      <c r="C37" s="22" t="n"/>
      <c r="D37" s="10" t="n"/>
      <c r="E37" s="22" t="n"/>
      <c r="F37" s="10" t="n"/>
      <c r="G37" s="10" t="n"/>
      <c r="H37" s="36" t="n"/>
      <c r="I37" s="40" t="n"/>
      <c r="J37" s="36" t="n"/>
      <c r="K37" s="39">
        <f>IF(A37="","",IFERROR(IF(OR(F37="IVA liquidado",F37="IVA dedutível"),ROUND(IFERROR(H37,0)*IFERROR(I37,0),2),0),0))</f>
        <v/>
      </c>
      <c r="L37" s="39">
        <f>IF(A37="","",IFERROR(IF(OR(F37="IVA liquidado",F37="IVA dedutível"),K37+IFERROR(J37,0),IFERROR(J37,0)),0))</f>
        <v/>
      </c>
      <c r="M37" s="8">
        <f>IF(A37="","",IFERROR(IF('Parâmetros'!$B$4="Mensal",EOMONTH(A37,0),IF('Parâmetros'!$B$4="Trimestral",EOMONTH(A37,2-MOD(MONTH(A37)-1,3)),"")),""))</f>
        <v/>
      </c>
      <c r="N37" s="14">
        <f>IF(A37="","",IFERROR(IF(OR(B37="",C37="",D37="",F37=""),"Completar identificação/natureza",IF(OR(F37="IVA liquidado",F37="IVA dedutível"),IF(OR(H37="",I37=""),"Completar base/taxa",IF(COUNTIF('Parâmetros'!$B$11:$B$14,I37)=0,"Taxa não configurada","OK")),IF(OR(F37="Regularização de IVA liquidado",F37="Regularização de IVA dedutível"),IF(J37="","Indicar regularização","OK"),"Selecionar natureza"))),"Verificar"))</f>
        <v/>
      </c>
      <c r="O37" s="10" t="n"/>
    </row>
    <row r="38">
      <c r="A38" s="7" t="n"/>
      <c r="B38" s="10" t="n"/>
      <c r="C38" s="22" t="n"/>
      <c r="D38" s="10" t="n"/>
      <c r="E38" s="22" t="n"/>
      <c r="F38" s="10" t="n"/>
      <c r="G38" s="10" t="n"/>
      <c r="H38" s="36" t="n"/>
      <c r="I38" s="40" t="n"/>
      <c r="J38" s="36" t="n"/>
      <c r="K38" s="39">
        <f>IF(A38="","",IFERROR(IF(OR(F38="IVA liquidado",F38="IVA dedutível"),ROUND(IFERROR(H38,0)*IFERROR(I38,0),2),0),0))</f>
        <v/>
      </c>
      <c r="L38" s="39">
        <f>IF(A38="","",IFERROR(IF(OR(F38="IVA liquidado",F38="IVA dedutível"),K38+IFERROR(J38,0),IFERROR(J38,0)),0))</f>
        <v/>
      </c>
      <c r="M38" s="8">
        <f>IF(A38="","",IFERROR(IF('Parâmetros'!$B$4="Mensal",EOMONTH(A38,0),IF('Parâmetros'!$B$4="Trimestral",EOMONTH(A38,2-MOD(MONTH(A38)-1,3)),"")),""))</f>
        <v/>
      </c>
      <c r="N38" s="14">
        <f>IF(A38="","",IFERROR(IF(OR(B38="",C38="",D38="",F38=""),"Completar identificação/natureza",IF(OR(F38="IVA liquidado",F38="IVA dedutível"),IF(OR(H38="",I38=""),"Completar base/taxa",IF(COUNTIF('Parâmetros'!$B$11:$B$14,I38)=0,"Taxa não configurada","OK")),IF(OR(F38="Regularização de IVA liquidado",F38="Regularização de IVA dedutível"),IF(J38="","Indicar regularização","OK"),"Selecionar natureza"))),"Verificar"))</f>
        <v/>
      </c>
      <c r="O38" s="10" t="n"/>
    </row>
    <row r="39">
      <c r="A39" s="7" t="n"/>
      <c r="B39" s="10" t="n"/>
      <c r="C39" s="22" t="n"/>
      <c r="D39" s="10" t="n"/>
      <c r="E39" s="22" t="n"/>
      <c r="F39" s="10" t="n"/>
      <c r="G39" s="10" t="n"/>
      <c r="H39" s="36" t="n"/>
      <c r="I39" s="40" t="n"/>
      <c r="J39" s="36" t="n"/>
      <c r="K39" s="39">
        <f>IF(A39="","",IFERROR(IF(OR(F39="IVA liquidado",F39="IVA dedutível"),ROUND(IFERROR(H39,0)*IFERROR(I39,0),2),0),0))</f>
        <v/>
      </c>
      <c r="L39" s="39">
        <f>IF(A39="","",IFERROR(IF(OR(F39="IVA liquidado",F39="IVA dedutível"),K39+IFERROR(J39,0),IFERROR(J39,0)),0))</f>
        <v/>
      </c>
      <c r="M39" s="8">
        <f>IF(A39="","",IFERROR(IF('Parâmetros'!$B$4="Mensal",EOMONTH(A39,0),IF('Parâmetros'!$B$4="Trimestral",EOMONTH(A39,2-MOD(MONTH(A39)-1,3)),"")),""))</f>
        <v/>
      </c>
      <c r="N39" s="14">
        <f>IF(A39="","",IFERROR(IF(OR(B39="",C39="",D39="",F39=""),"Completar identificação/natureza",IF(OR(F39="IVA liquidado",F39="IVA dedutível"),IF(OR(H39="",I39=""),"Completar base/taxa",IF(COUNTIF('Parâmetros'!$B$11:$B$14,I39)=0,"Taxa não configurada","OK")),IF(OR(F39="Regularização de IVA liquidado",F39="Regularização de IVA dedutível"),IF(J39="","Indicar regularização","OK"),"Selecionar natureza"))),"Verificar"))</f>
        <v/>
      </c>
      <c r="O39" s="10" t="n"/>
    </row>
    <row r="40">
      <c r="A40" s="7" t="n"/>
      <c r="B40" s="10" t="n"/>
      <c r="C40" s="22" t="n"/>
      <c r="D40" s="10" t="n"/>
      <c r="E40" s="22" t="n"/>
      <c r="F40" s="10" t="n"/>
      <c r="G40" s="10" t="n"/>
      <c r="H40" s="36" t="n"/>
      <c r="I40" s="40" t="n"/>
      <c r="J40" s="36" t="n"/>
      <c r="K40" s="39">
        <f>IF(A40="","",IFERROR(IF(OR(F40="IVA liquidado",F40="IVA dedutível"),ROUND(IFERROR(H40,0)*IFERROR(I40,0),2),0),0))</f>
        <v/>
      </c>
      <c r="L40" s="39">
        <f>IF(A40="","",IFERROR(IF(OR(F40="IVA liquidado",F40="IVA dedutível"),K40+IFERROR(J40,0),IFERROR(J40,0)),0))</f>
        <v/>
      </c>
      <c r="M40" s="8">
        <f>IF(A40="","",IFERROR(IF('Parâmetros'!$B$4="Mensal",EOMONTH(A40,0),IF('Parâmetros'!$B$4="Trimestral",EOMONTH(A40,2-MOD(MONTH(A40)-1,3)),"")),""))</f>
        <v/>
      </c>
      <c r="N40" s="14">
        <f>IF(A40="","",IFERROR(IF(OR(B40="",C40="",D40="",F40=""),"Completar identificação/natureza",IF(OR(F40="IVA liquidado",F40="IVA dedutível"),IF(OR(H40="",I40=""),"Completar base/taxa",IF(COUNTIF('Parâmetros'!$B$11:$B$14,I40)=0,"Taxa não configurada","OK")),IF(OR(F40="Regularização de IVA liquidado",F40="Regularização de IVA dedutível"),IF(J40="","Indicar regularização","OK"),"Selecionar natureza"))),"Verificar"))</f>
        <v/>
      </c>
      <c r="O40" s="10" t="n"/>
    </row>
    <row r="41">
      <c r="A41" s="7" t="n"/>
      <c r="B41" s="10" t="n"/>
      <c r="C41" s="22" t="n"/>
      <c r="D41" s="10" t="n"/>
      <c r="E41" s="22" t="n"/>
      <c r="F41" s="10" t="n"/>
      <c r="G41" s="10" t="n"/>
      <c r="H41" s="36" t="n"/>
      <c r="I41" s="40" t="n"/>
      <c r="J41" s="36" t="n"/>
      <c r="K41" s="39">
        <f>IF(A41="","",IFERROR(IF(OR(F41="IVA liquidado",F41="IVA dedutível"),ROUND(IFERROR(H41,0)*IFERROR(I41,0),2),0),0))</f>
        <v/>
      </c>
      <c r="L41" s="39">
        <f>IF(A41="","",IFERROR(IF(OR(F41="IVA liquidado",F41="IVA dedutível"),K41+IFERROR(J41,0),IFERROR(J41,0)),0))</f>
        <v/>
      </c>
      <c r="M41" s="8">
        <f>IF(A41="","",IFERROR(IF('Parâmetros'!$B$4="Mensal",EOMONTH(A41,0),IF('Parâmetros'!$B$4="Trimestral",EOMONTH(A41,2-MOD(MONTH(A41)-1,3)),"")),""))</f>
        <v/>
      </c>
      <c r="N41" s="14">
        <f>IF(A41="","",IFERROR(IF(OR(B41="",C41="",D41="",F41=""),"Completar identificação/natureza",IF(OR(F41="IVA liquidado",F41="IVA dedutível"),IF(OR(H41="",I41=""),"Completar base/taxa",IF(COUNTIF('Parâmetros'!$B$11:$B$14,I41)=0,"Taxa não configurada","OK")),IF(OR(F41="Regularização de IVA liquidado",F41="Regularização de IVA dedutível"),IF(J41="","Indicar regularização","OK"),"Selecionar natureza"))),"Verificar"))</f>
        <v/>
      </c>
      <c r="O41" s="10" t="n"/>
    </row>
    <row r="42">
      <c r="A42" s="7" t="n"/>
      <c r="B42" s="10" t="n"/>
      <c r="C42" s="22" t="n"/>
      <c r="D42" s="10" t="n"/>
      <c r="E42" s="22" t="n"/>
      <c r="F42" s="10" t="n"/>
      <c r="G42" s="10" t="n"/>
      <c r="H42" s="36" t="n"/>
      <c r="I42" s="40" t="n"/>
      <c r="J42" s="36" t="n"/>
      <c r="K42" s="39">
        <f>IF(A42="","",IFERROR(IF(OR(F42="IVA liquidado",F42="IVA dedutível"),ROUND(IFERROR(H42,0)*IFERROR(I42,0),2),0),0))</f>
        <v/>
      </c>
      <c r="L42" s="39">
        <f>IF(A42="","",IFERROR(IF(OR(F42="IVA liquidado",F42="IVA dedutível"),K42+IFERROR(J42,0),IFERROR(J42,0)),0))</f>
        <v/>
      </c>
      <c r="M42" s="8">
        <f>IF(A42="","",IFERROR(IF('Parâmetros'!$B$4="Mensal",EOMONTH(A42,0),IF('Parâmetros'!$B$4="Trimestral",EOMONTH(A42,2-MOD(MONTH(A42)-1,3)),"")),""))</f>
        <v/>
      </c>
      <c r="N42" s="14">
        <f>IF(A42="","",IFERROR(IF(OR(B42="",C42="",D42="",F42=""),"Completar identificação/natureza",IF(OR(F42="IVA liquidado",F42="IVA dedutível"),IF(OR(H42="",I42=""),"Completar base/taxa",IF(COUNTIF('Parâmetros'!$B$11:$B$14,I42)=0,"Taxa não configurada","OK")),IF(OR(F42="Regularização de IVA liquidado",F42="Regularização de IVA dedutível"),IF(J42="","Indicar regularização","OK"),"Selecionar natureza"))),"Verificar"))</f>
        <v/>
      </c>
      <c r="O42" s="10" t="n"/>
    </row>
    <row r="43">
      <c r="A43" s="7" t="n"/>
      <c r="B43" s="10" t="n"/>
      <c r="C43" s="22" t="n"/>
      <c r="D43" s="10" t="n"/>
      <c r="E43" s="22" t="n"/>
      <c r="F43" s="10" t="n"/>
      <c r="G43" s="10" t="n"/>
      <c r="H43" s="36" t="n"/>
      <c r="I43" s="40" t="n"/>
      <c r="J43" s="36" t="n"/>
      <c r="K43" s="39">
        <f>IF(A43="","",IFERROR(IF(OR(F43="IVA liquidado",F43="IVA dedutível"),ROUND(IFERROR(H43,0)*IFERROR(I43,0),2),0),0))</f>
        <v/>
      </c>
      <c r="L43" s="39">
        <f>IF(A43="","",IFERROR(IF(OR(F43="IVA liquidado",F43="IVA dedutível"),K43+IFERROR(J43,0),IFERROR(J43,0)),0))</f>
        <v/>
      </c>
      <c r="M43" s="8">
        <f>IF(A43="","",IFERROR(IF('Parâmetros'!$B$4="Mensal",EOMONTH(A43,0),IF('Parâmetros'!$B$4="Trimestral",EOMONTH(A43,2-MOD(MONTH(A43)-1,3)),"")),""))</f>
        <v/>
      </c>
      <c r="N43" s="14">
        <f>IF(A43="","",IFERROR(IF(OR(B43="",C43="",D43="",F43=""),"Completar identificação/natureza",IF(OR(F43="IVA liquidado",F43="IVA dedutível"),IF(OR(H43="",I43=""),"Completar base/taxa",IF(COUNTIF('Parâmetros'!$B$11:$B$14,I43)=0,"Taxa não configurada","OK")),IF(OR(F43="Regularização de IVA liquidado",F43="Regularização de IVA dedutível"),IF(J43="","Indicar regularização","OK"),"Selecionar natureza"))),"Verificar"))</f>
        <v/>
      </c>
      <c r="O43" s="10" t="n"/>
    </row>
    <row r="44">
      <c r="A44" s="7" t="n"/>
      <c r="B44" s="10" t="n"/>
      <c r="C44" s="22" t="n"/>
      <c r="D44" s="10" t="n"/>
      <c r="E44" s="22" t="n"/>
      <c r="F44" s="10" t="n"/>
      <c r="G44" s="10" t="n"/>
      <c r="H44" s="36" t="n"/>
      <c r="I44" s="40" t="n"/>
      <c r="J44" s="36" t="n"/>
      <c r="K44" s="39">
        <f>IF(A44="","",IFERROR(IF(OR(F44="IVA liquidado",F44="IVA dedutível"),ROUND(IFERROR(H44,0)*IFERROR(I44,0),2),0),0))</f>
        <v/>
      </c>
      <c r="L44" s="39">
        <f>IF(A44="","",IFERROR(IF(OR(F44="IVA liquidado",F44="IVA dedutível"),K44+IFERROR(J44,0),IFERROR(J44,0)),0))</f>
        <v/>
      </c>
      <c r="M44" s="8">
        <f>IF(A44="","",IFERROR(IF('Parâmetros'!$B$4="Mensal",EOMONTH(A44,0),IF('Parâmetros'!$B$4="Trimestral",EOMONTH(A44,2-MOD(MONTH(A44)-1,3)),"")),""))</f>
        <v/>
      </c>
      <c r="N44" s="14">
        <f>IF(A44="","",IFERROR(IF(OR(B44="",C44="",D44="",F44=""),"Completar identificação/natureza",IF(OR(F44="IVA liquidado",F44="IVA dedutível"),IF(OR(H44="",I44=""),"Completar base/taxa",IF(COUNTIF('Parâmetros'!$B$11:$B$14,I44)=0,"Taxa não configurada","OK")),IF(OR(F44="Regularização de IVA liquidado",F44="Regularização de IVA dedutível"),IF(J44="","Indicar regularização","OK"),"Selecionar natureza"))),"Verificar"))</f>
        <v/>
      </c>
      <c r="O44" s="10" t="n"/>
    </row>
    <row r="45">
      <c r="A45" s="7" t="n"/>
      <c r="B45" s="10" t="n"/>
      <c r="C45" s="22" t="n"/>
      <c r="D45" s="10" t="n"/>
      <c r="E45" s="22" t="n"/>
      <c r="F45" s="10" t="n"/>
      <c r="G45" s="10" t="n"/>
      <c r="H45" s="36" t="n"/>
      <c r="I45" s="40" t="n"/>
      <c r="J45" s="36" t="n"/>
      <c r="K45" s="39">
        <f>IF(A45="","",IFERROR(IF(OR(F45="IVA liquidado",F45="IVA dedutível"),ROUND(IFERROR(H45,0)*IFERROR(I45,0),2),0),0))</f>
        <v/>
      </c>
      <c r="L45" s="39">
        <f>IF(A45="","",IFERROR(IF(OR(F45="IVA liquidado",F45="IVA dedutível"),K45+IFERROR(J45,0),IFERROR(J45,0)),0))</f>
        <v/>
      </c>
      <c r="M45" s="8">
        <f>IF(A45="","",IFERROR(IF('Parâmetros'!$B$4="Mensal",EOMONTH(A45,0),IF('Parâmetros'!$B$4="Trimestral",EOMONTH(A45,2-MOD(MONTH(A45)-1,3)),"")),""))</f>
        <v/>
      </c>
      <c r="N45" s="14">
        <f>IF(A45="","",IFERROR(IF(OR(B45="",C45="",D45="",F45=""),"Completar identificação/natureza",IF(OR(F45="IVA liquidado",F45="IVA dedutível"),IF(OR(H45="",I45=""),"Completar base/taxa",IF(COUNTIF('Parâmetros'!$B$11:$B$14,I45)=0,"Taxa não configurada","OK")),IF(OR(F45="Regularização de IVA liquidado",F45="Regularização de IVA dedutível"),IF(J45="","Indicar regularização","OK"),"Selecionar natureza"))),"Verificar"))</f>
        <v/>
      </c>
      <c r="O45" s="10" t="n"/>
    </row>
    <row r="46">
      <c r="A46" s="7" t="n"/>
      <c r="B46" s="10" t="n"/>
      <c r="C46" s="22" t="n"/>
      <c r="D46" s="10" t="n"/>
      <c r="E46" s="22" t="n"/>
      <c r="F46" s="10" t="n"/>
      <c r="G46" s="10" t="n"/>
      <c r="H46" s="36" t="n"/>
      <c r="I46" s="40" t="n"/>
      <c r="J46" s="36" t="n"/>
      <c r="K46" s="39">
        <f>IF(A46="","",IFERROR(IF(OR(F46="IVA liquidado",F46="IVA dedutível"),ROUND(IFERROR(H46,0)*IFERROR(I46,0),2),0),0))</f>
        <v/>
      </c>
      <c r="L46" s="39">
        <f>IF(A46="","",IFERROR(IF(OR(F46="IVA liquidado",F46="IVA dedutível"),K46+IFERROR(J46,0),IFERROR(J46,0)),0))</f>
        <v/>
      </c>
      <c r="M46" s="8">
        <f>IF(A46="","",IFERROR(IF('Parâmetros'!$B$4="Mensal",EOMONTH(A46,0),IF('Parâmetros'!$B$4="Trimestral",EOMONTH(A46,2-MOD(MONTH(A46)-1,3)),"")),""))</f>
        <v/>
      </c>
      <c r="N46" s="14">
        <f>IF(A46="","",IFERROR(IF(OR(B46="",C46="",D46="",F46=""),"Completar identificação/natureza",IF(OR(F46="IVA liquidado",F46="IVA dedutível"),IF(OR(H46="",I46=""),"Completar base/taxa",IF(COUNTIF('Parâmetros'!$B$11:$B$14,I46)=0,"Taxa não configurada","OK")),IF(OR(F46="Regularização de IVA liquidado",F46="Regularização de IVA dedutível"),IF(J46="","Indicar regularização","OK"),"Selecionar natureza"))),"Verificar"))</f>
        <v/>
      </c>
      <c r="O46" s="10" t="n"/>
    </row>
    <row r="47">
      <c r="A47" s="7" t="n"/>
      <c r="B47" s="10" t="n"/>
      <c r="C47" s="22" t="n"/>
      <c r="D47" s="10" t="n"/>
      <c r="E47" s="22" t="n"/>
      <c r="F47" s="10" t="n"/>
      <c r="G47" s="10" t="n"/>
      <c r="H47" s="36" t="n"/>
      <c r="I47" s="40" t="n"/>
      <c r="J47" s="36" t="n"/>
      <c r="K47" s="39">
        <f>IF(A47="","",IFERROR(IF(OR(F47="IVA liquidado",F47="IVA dedutível"),ROUND(IFERROR(H47,0)*IFERROR(I47,0),2),0),0))</f>
        <v/>
      </c>
      <c r="L47" s="39">
        <f>IF(A47="","",IFERROR(IF(OR(F47="IVA liquidado",F47="IVA dedutível"),K47+IFERROR(J47,0),IFERROR(J47,0)),0))</f>
        <v/>
      </c>
      <c r="M47" s="8">
        <f>IF(A47="","",IFERROR(IF('Parâmetros'!$B$4="Mensal",EOMONTH(A47,0),IF('Parâmetros'!$B$4="Trimestral",EOMONTH(A47,2-MOD(MONTH(A47)-1,3)),"")),""))</f>
        <v/>
      </c>
      <c r="N47" s="14">
        <f>IF(A47="","",IFERROR(IF(OR(B47="",C47="",D47="",F47=""),"Completar identificação/natureza",IF(OR(F47="IVA liquidado",F47="IVA dedutível"),IF(OR(H47="",I47=""),"Completar base/taxa",IF(COUNTIF('Parâmetros'!$B$11:$B$14,I47)=0,"Taxa não configurada","OK")),IF(OR(F47="Regularização de IVA liquidado",F47="Regularização de IVA dedutível"),IF(J47="","Indicar regularização","OK"),"Selecionar natureza"))),"Verificar"))</f>
        <v/>
      </c>
      <c r="O47" s="10" t="n"/>
    </row>
    <row r="48">
      <c r="A48" s="7" t="n"/>
      <c r="B48" s="10" t="n"/>
      <c r="C48" s="22" t="n"/>
      <c r="D48" s="10" t="n"/>
      <c r="E48" s="22" t="n"/>
      <c r="F48" s="10" t="n"/>
      <c r="G48" s="10" t="n"/>
      <c r="H48" s="36" t="n"/>
      <c r="I48" s="40" t="n"/>
      <c r="J48" s="36" t="n"/>
      <c r="K48" s="39">
        <f>IF(A48="","",IFERROR(IF(OR(F48="IVA liquidado",F48="IVA dedutível"),ROUND(IFERROR(H48,0)*IFERROR(I48,0),2),0),0))</f>
        <v/>
      </c>
      <c r="L48" s="39">
        <f>IF(A48="","",IFERROR(IF(OR(F48="IVA liquidado",F48="IVA dedutível"),K48+IFERROR(J48,0),IFERROR(J48,0)),0))</f>
        <v/>
      </c>
      <c r="M48" s="8">
        <f>IF(A48="","",IFERROR(IF('Parâmetros'!$B$4="Mensal",EOMONTH(A48,0),IF('Parâmetros'!$B$4="Trimestral",EOMONTH(A48,2-MOD(MONTH(A48)-1,3)),"")),""))</f>
        <v/>
      </c>
      <c r="N48" s="14">
        <f>IF(A48="","",IFERROR(IF(OR(B48="",C48="",D48="",F48=""),"Completar identificação/natureza",IF(OR(F48="IVA liquidado",F48="IVA dedutível"),IF(OR(H48="",I48=""),"Completar base/taxa",IF(COUNTIF('Parâmetros'!$B$11:$B$14,I48)=0,"Taxa não configurada","OK")),IF(OR(F48="Regularização de IVA liquidado",F48="Regularização de IVA dedutível"),IF(J48="","Indicar regularização","OK"),"Selecionar natureza"))),"Verificar"))</f>
        <v/>
      </c>
      <c r="O48" s="10" t="n"/>
    </row>
    <row r="49">
      <c r="A49" s="7" t="n"/>
      <c r="B49" s="10" t="n"/>
      <c r="C49" s="22" t="n"/>
      <c r="D49" s="10" t="n"/>
      <c r="E49" s="22" t="n"/>
      <c r="F49" s="10" t="n"/>
      <c r="G49" s="10" t="n"/>
      <c r="H49" s="36" t="n"/>
      <c r="I49" s="40" t="n"/>
      <c r="J49" s="36" t="n"/>
      <c r="K49" s="39">
        <f>IF(A49="","",IFERROR(IF(OR(F49="IVA liquidado",F49="IVA dedutível"),ROUND(IFERROR(H49,0)*IFERROR(I49,0),2),0),0))</f>
        <v/>
      </c>
      <c r="L49" s="39">
        <f>IF(A49="","",IFERROR(IF(OR(F49="IVA liquidado",F49="IVA dedutível"),K49+IFERROR(J49,0),IFERROR(J49,0)),0))</f>
        <v/>
      </c>
      <c r="M49" s="8">
        <f>IF(A49="","",IFERROR(IF('Parâmetros'!$B$4="Mensal",EOMONTH(A49,0),IF('Parâmetros'!$B$4="Trimestral",EOMONTH(A49,2-MOD(MONTH(A49)-1,3)),"")),""))</f>
        <v/>
      </c>
      <c r="N49" s="14">
        <f>IF(A49="","",IFERROR(IF(OR(B49="",C49="",D49="",F49=""),"Completar identificação/natureza",IF(OR(F49="IVA liquidado",F49="IVA dedutível"),IF(OR(H49="",I49=""),"Completar base/taxa",IF(COUNTIF('Parâmetros'!$B$11:$B$14,I49)=0,"Taxa não configurada","OK")),IF(OR(F49="Regularização de IVA liquidado",F49="Regularização de IVA dedutível"),IF(J49="","Indicar regularização","OK"),"Selecionar natureza"))),"Verificar"))</f>
        <v/>
      </c>
      <c r="O49" s="10" t="n"/>
    </row>
    <row r="50">
      <c r="A50" s="7" t="n"/>
      <c r="B50" s="10" t="n"/>
      <c r="C50" s="22" t="n"/>
      <c r="D50" s="10" t="n"/>
      <c r="E50" s="22" t="n"/>
      <c r="F50" s="10" t="n"/>
      <c r="G50" s="10" t="n"/>
      <c r="H50" s="36" t="n"/>
      <c r="I50" s="40" t="n"/>
      <c r="J50" s="36" t="n"/>
      <c r="K50" s="39">
        <f>IF(A50="","",IFERROR(IF(OR(F50="IVA liquidado",F50="IVA dedutível"),ROUND(IFERROR(H50,0)*IFERROR(I50,0),2),0),0))</f>
        <v/>
      </c>
      <c r="L50" s="39">
        <f>IF(A50="","",IFERROR(IF(OR(F50="IVA liquidado",F50="IVA dedutível"),K50+IFERROR(J50,0),IFERROR(J50,0)),0))</f>
        <v/>
      </c>
      <c r="M50" s="8">
        <f>IF(A50="","",IFERROR(IF('Parâmetros'!$B$4="Mensal",EOMONTH(A50,0),IF('Parâmetros'!$B$4="Trimestral",EOMONTH(A50,2-MOD(MONTH(A50)-1,3)),"")),""))</f>
        <v/>
      </c>
      <c r="N50" s="14">
        <f>IF(A50="","",IFERROR(IF(OR(B50="",C50="",D50="",F50=""),"Completar identificação/natureza",IF(OR(F50="IVA liquidado",F50="IVA dedutível"),IF(OR(H50="",I50=""),"Completar base/taxa",IF(COUNTIF('Parâmetros'!$B$11:$B$14,I50)=0,"Taxa não configurada","OK")),IF(OR(F50="Regularização de IVA liquidado",F50="Regularização de IVA dedutível"),IF(J50="","Indicar regularização","OK"),"Selecionar natureza"))),"Verificar"))</f>
        <v/>
      </c>
      <c r="O50" s="10" t="n"/>
    </row>
    <row r="51">
      <c r="A51" s="7" t="n"/>
      <c r="B51" s="10" t="n"/>
      <c r="C51" s="22" t="n"/>
      <c r="D51" s="10" t="n"/>
      <c r="E51" s="22" t="n"/>
      <c r="F51" s="10" t="n"/>
      <c r="G51" s="10" t="n"/>
      <c r="H51" s="36" t="n"/>
      <c r="I51" s="40" t="n"/>
      <c r="J51" s="36" t="n"/>
      <c r="K51" s="39">
        <f>IF(A51="","",IFERROR(IF(OR(F51="IVA liquidado",F51="IVA dedutível"),ROUND(IFERROR(H51,0)*IFERROR(I51,0),2),0),0))</f>
        <v/>
      </c>
      <c r="L51" s="39">
        <f>IF(A51="","",IFERROR(IF(OR(F51="IVA liquidado",F51="IVA dedutível"),K51+IFERROR(J51,0),IFERROR(J51,0)),0))</f>
        <v/>
      </c>
      <c r="M51" s="8">
        <f>IF(A51="","",IFERROR(IF('Parâmetros'!$B$4="Mensal",EOMONTH(A51,0),IF('Parâmetros'!$B$4="Trimestral",EOMONTH(A51,2-MOD(MONTH(A51)-1,3)),"")),""))</f>
        <v/>
      </c>
      <c r="N51" s="14">
        <f>IF(A51="","",IFERROR(IF(OR(B51="",C51="",D51="",F51=""),"Completar identificação/natureza",IF(OR(F51="IVA liquidado",F51="IVA dedutível"),IF(OR(H51="",I51=""),"Completar base/taxa",IF(COUNTIF('Parâmetros'!$B$11:$B$14,I51)=0,"Taxa não configurada","OK")),IF(OR(F51="Regularização de IVA liquidado",F51="Regularização de IVA dedutível"),IF(J51="","Indicar regularização","OK"),"Selecionar natureza"))),"Verificar"))</f>
        <v/>
      </c>
      <c r="O51" s="10" t="n"/>
    </row>
    <row r="52">
      <c r="A52" s="7" t="n"/>
      <c r="B52" s="10" t="n"/>
      <c r="C52" s="22" t="n"/>
      <c r="D52" s="10" t="n"/>
      <c r="E52" s="22" t="n"/>
      <c r="F52" s="10" t="n"/>
      <c r="G52" s="10" t="n"/>
      <c r="H52" s="36" t="n"/>
      <c r="I52" s="40" t="n"/>
      <c r="J52" s="36" t="n"/>
      <c r="K52" s="39">
        <f>IF(A52="","",IFERROR(IF(OR(F52="IVA liquidado",F52="IVA dedutível"),ROUND(IFERROR(H52,0)*IFERROR(I52,0),2),0),0))</f>
        <v/>
      </c>
      <c r="L52" s="39">
        <f>IF(A52="","",IFERROR(IF(OR(F52="IVA liquidado",F52="IVA dedutível"),K52+IFERROR(J52,0),IFERROR(J52,0)),0))</f>
        <v/>
      </c>
      <c r="M52" s="8">
        <f>IF(A52="","",IFERROR(IF('Parâmetros'!$B$4="Mensal",EOMONTH(A52,0),IF('Parâmetros'!$B$4="Trimestral",EOMONTH(A52,2-MOD(MONTH(A52)-1,3)),"")),""))</f>
        <v/>
      </c>
      <c r="N52" s="14">
        <f>IF(A52="","",IFERROR(IF(OR(B52="",C52="",D52="",F52=""),"Completar identificação/natureza",IF(OR(F52="IVA liquidado",F52="IVA dedutível"),IF(OR(H52="",I52=""),"Completar base/taxa",IF(COUNTIF('Parâmetros'!$B$11:$B$14,I52)=0,"Taxa não configurada","OK")),IF(OR(F52="Regularização de IVA liquidado",F52="Regularização de IVA dedutível"),IF(J52="","Indicar regularização","OK"),"Selecionar natureza"))),"Verificar"))</f>
        <v/>
      </c>
      <c r="O52" s="10" t="n"/>
    </row>
    <row r="53">
      <c r="A53" s="7" t="n"/>
      <c r="B53" s="10" t="n"/>
      <c r="C53" s="22" t="n"/>
      <c r="D53" s="10" t="n"/>
      <c r="E53" s="22" t="n"/>
      <c r="F53" s="10" t="n"/>
      <c r="G53" s="10" t="n"/>
      <c r="H53" s="36" t="n"/>
      <c r="I53" s="40" t="n"/>
      <c r="J53" s="36" t="n"/>
      <c r="K53" s="39">
        <f>IF(A53="","",IFERROR(IF(OR(F53="IVA liquidado",F53="IVA dedutível"),ROUND(IFERROR(H53,0)*IFERROR(I53,0),2),0),0))</f>
        <v/>
      </c>
      <c r="L53" s="39">
        <f>IF(A53="","",IFERROR(IF(OR(F53="IVA liquidado",F53="IVA dedutível"),K53+IFERROR(J53,0),IFERROR(J53,0)),0))</f>
        <v/>
      </c>
      <c r="M53" s="8">
        <f>IF(A53="","",IFERROR(IF('Parâmetros'!$B$4="Mensal",EOMONTH(A53,0),IF('Parâmetros'!$B$4="Trimestral",EOMONTH(A53,2-MOD(MONTH(A53)-1,3)),"")),""))</f>
        <v/>
      </c>
      <c r="N53" s="14">
        <f>IF(A53="","",IFERROR(IF(OR(B53="",C53="",D53="",F53=""),"Completar identificação/natureza",IF(OR(F53="IVA liquidado",F53="IVA dedutível"),IF(OR(H53="",I53=""),"Completar base/taxa",IF(COUNTIF('Parâmetros'!$B$11:$B$14,I53)=0,"Taxa não configurada","OK")),IF(OR(F53="Regularização de IVA liquidado",F53="Regularização de IVA dedutível"),IF(J53="","Indicar regularização","OK"),"Selecionar natureza"))),"Verificar"))</f>
        <v/>
      </c>
      <c r="O53" s="10" t="n"/>
    </row>
    <row r="54">
      <c r="A54" s="7" t="n"/>
      <c r="B54" s="10" t="n"/>
      <c r="C54" s="22" t="n"/>
      <c r="D54" s="10" t="n"/>
      <c r="E54" s="22" t="n"/>
      <c r="F54" s="10" t="n"/>
      <c r="G54" s="10" t="n"/>
      <c r="H54" s="36" t="n"/>
      <c r="I54" s="40" t="n"/>
      <c r="J54" s="36" t="n"/>
      <c r="K54" s="39">
        <f>IF(A54="","",IFERROR(IF(OR(F54="IVA liquidado",F54="IVA dedutível"),ROUND(IFERROR(H54,0)*IFERROR(I54,0),2),0),0))</f>
        <v/>
      </c>
      <c r="L54" s="39">
        <f>IF(A54="","",IFERROR(IF(OR(F54="IVA liquidado",F54="IVA dedutível"),K54+IFERROR(J54,0),IFERROR(J54,0)),0))</f>
        <v/>
      </c>
      <c r="M54" s="8">
        <f>IF(A54="","",IFERROR(IF('Parâmetros'!$B$4="Mensal",EOMONTH(A54,0),IF('Parâmetros'!$B$4="Trimestral",EOMONTH(A54,2-MOD(MONTH(A54)-1,3)),"")),""))</f>
        <v/>
      </c>
      <c r="N54" s="14">
        <f>IF(A54="","",IFERROR(IF(OR(B54="",C54="",D54="",F54=""),"Completar identificação/natureza",IF(OR(F54="IVA liquidado",F54="IVA dedutível"),IF(OR(H54="",I54=""),"Completar base/taxa",IF(COUNTIF('Parâmetros'!$B$11:$B$14,I54)=0,"Taxa não configurada","OK")),IF(OR(F54="Regularização de IVA liquidado",F54="Regularização de IVA dedutível"),IF(J54="","Indicar regularização","OK"),"Selecionar natureza"))),"Verificar"))</f>
        <v/>
      </c>
      <c r="O54" s="10" t="n"/>
    </row>
    <row r="55">
      <c r="A55" s="7" t="n"/>
      <c r="B55" s="10" t="n"/>
      <c r="C55" s="22" t="n"/>
      <c r="D55" s="10" t="n"/>
      <c r="E55" s="22" t="n"/>
      <c r="F55" s="10" t="n"/>
      <c r="G55" s="10" t="n"/>
      <c r="H55" s="36" t="n"/>
      <c r="I55" s="40" t="n"/>
      <c r="J55" s="36" t="n"/>
      <c r="K55" s="39">
        <f>IF(A55="","",IFERROR(IF(OR(F55="IVA liquidado",F55="IVA dedutível"),ROUND(IFERROR(H55,0)*IFERROR(I55,0),2),0),0))</f>
        <v/>
      </c>
      <c r="L55" s="39">
        <f>IF(A55="","",IFERROR(IF(OR(F55="IVA liquidado",F55="IVA dedutível"),K55+IFERROR(J55,0),IFERROR(J55,0)),0))</f>
        <v/>
      </c>
      <c r="M55" s="8">
        <f>IF(A55="","",IFERROR(IF('Parâmetros'!$B$4="Mensal",EOMONTH(A55,0),IF('Parâmetros'!$B$4="Trimestral",EOMONTH(A55,2-MOD(MONTH(A55)-1,3)),"")),""))</f>
        <v/>
      </c>
      <c r="N55" s="14">
        <f>IF(A55="","",IFERROR(IF(OR(B55="",C55="",D55="",F55=""),"Completar identificação/natureza",IF(OR(F55="IVA liquidado",F55="IVA dedutível"),IF(OR(H55="",I55=""),"Completar base/taxa",IF(COUNTIF('Parâmetros'!$B$11:$B$14,I55)=0,"Taxa não configurada","OK")),IF(OR(F55="Regularização de IVA liquidado",F55="Regularização de IVA dedutível"),IF(J55="","Indicar regularização","OK"),"Selecionar natureza"))),"Verificar"))</f>
        <v/>
      </c>
      <c r="O55" s="10" t="n"/>
    </row>
    <row r="56">
      <c r="A56" s="7" t="n"/>
      <c r="B56" s="10" t="n"/>
      <c r="C56" s="22" t="n"/>
      <c r="D56" s="10" t="n"/>
      <c r="E56" s="22" t="n"/>
      <c r="F56" s="10" t="n"/>
      <c r="G56" s="10" t="n"/>
      <c r="H56" s="36" t="n"/>
      <c r="I56" s="40" t="n"/>
      <c r="J56" s="36" t="n"/>
      <c r="K56" s="39">
        <f>IF(A56="","",IFERROR(IF(OR(F56="IVA liquidado",F56="IVA dedutível"),ROUND(IFERROR(H56,0)*IFERROR(I56,0),2),0),0))</f>
        <v/>
      </c>
      <c r="L56" s="39">
        <f>IF(A56="","",IFERROR(IF(OR(F56="IVA liquidado",F56="IVA dedutível"),K56+IFERROR(J56,0),IFERROR(J56,0)),0))</f>
        <v/>
      </c>
      <c r="M56" s="8">
        <f>IF(A56="","",IFERROR(IF('Parâmetros'!$B$4="Mensal",EOMONTH(A56,0),IF('Parâmetros'!$B$4="Trimestral",EOMONTH(A56,2-MOD(MONTH(A56)-1,3)),"")),""))</f>
        <v/>
      </c>
      <c r="N56" s="14">
        <f>IF(A56="","",IFERROR(IF(OR(B56="",C56="",D56="",F56=""),"Completar identificação/natureza",IF(OR(F56="IVA liquidado",F56="IVA dedutível"),IF(OR(H56="",I56=""),"Completar base/taxa",IF(COUNTIF('Parâmetros'!$B$11:$B$14,I56)=0,"Taxa não configurada","OK")),IF(OR(F56="Regularização de IVA liquidado",F56="Regularização de IVA dedutível"),IF(J56="","Indicar regularização","OK"),"Selecionar natureza"))),"Verificar"))</f>
        <v/>
      </c>
      <c r="O56" s="10" t="n"/>
    </row>
    <row r="57">
      <c r="A57" s="7" t="n"/>
      <c r="B57" s="10" t="n"/>
      <c r="C57" s="22" t="n"/>
      <c r="D57" s="10" t="n"/>
      <c r="E57" s="22" t="n"/>
      <c r="F57" s="10" t="n"/>
      <c r="G57" s="10" t="n"/>
      <c r="H57" s="36" t="n"/>
      <c r="I57" s="40" t="n"/>
      <c r="J57" s="36" t="n"/>
      <c r="K57" s="39">
        <f>IF(A57="","",IFERROR(IF(OR(F57="IVA liquidado",F57="IVA dedutível"),ROUND(IFERROR(H57,0)*IFERROR(I57,0),2),0),0))</f>
        <v/>
      </c>
      <c r="L57" s="39">
        <f>IF(A57="","",IFERROR(IF(OR(F57="IVA liquidado",F57="IVA dedutível"),K57+IFERROR(J57,0),IFERROR(J57,0)),0))</f>
        <v/>
      </c>
      <c r="M57" s="8">
        <f>IF(A57="","",IFERROR(IF('Parâmetros'!$B$4="Mensal",EOMONTH(A57,0),IF('Parâmetros'!$B$4="Trimestral",EOMONTH(A57,2-MOD(MONTH(A57)-1,3)),"")),""))</f>
        <v/>
      </c>
      <c r="N57" s="14">
        <f>IF(A57="","",IFERROR(IF(OR(B57="",C57="",D57="",F57=""),"Completar identificação/natureza",IF(OR(F57="IVA liquidado",F57="IVA dedutível"),IF(OR(H57="",I57=""),"Completar base/taxa",IF(COUNTIF('Parâmetros'!$B$11:$B$14,I57)=0,"Taxa não configurada","OK")),IF(OR(F57="Regularização de IVA liquidado",F57="Regularização de IVA dedutível"),IF(J57="","Indicar regularização","OK"),"Selecionar natureza"))),"Verificar"))</f>
        <v/>
      </c>
      <c r="O57" s="10" t="n"/>
    </row>
    <row r="58">
      <c r="A58" s="7" t="n"/>
      <c r="B58" s="10" t="n"/>
      <c r="C58" s="22" t="n"/>
      <c r="D58" s="10" t="n"/>
      <c r="E58" s="22" t="n"/>
      <c r="F58" s="10" t="n"/>
      <c r="G58" s="10" t="n"/>
      <c r="H58" s="36" t="n"/>
      <c r="I58" s="40" t="n"/>
      <c r="J58" s="36" t="n"/>
      <c r="K58" s="39">
        <f>IF(A58="","",IFERROR(IF(OR(F58="IVA liquidado",F58="IVA dedutível"),ROUND(IFERROR(H58,0)*IFERROR(I58,0),2),0),0))</f>
        <v/>
      </c>
      <c r="L58" s="39">
        <f>IF(A58="","",IFERROR(IF(OR(F58="IVA liquidado",F58="IVA dedutível"),K58+IFERROR(J58,0),IFERROR(J58,0)),0))</f>
        <v/>
      </c>
      <c r="M58" s="8">
        <f>IF(A58="","",IFERROR(IF('Parâmetros'!$B$4="Mensal",EOMONTH(A58,0),IF('Parâmetros'!$B$4="Trimestral",EOMONTH(A58,2-MOD(MONTH(A58)-1,3)),"")),""))</f>
        <v/>
      </c>
      <c r="N58" s="14">
        <f>IF(A58="","",IFERROR(IF(OR(B58="",C58="",D58="",F58=""),"Completar identificação/natureza",IF(OR(F58="IVA liquidado",F58="IVA dedutível"),IF(OR(H58="",I58=""),"Completar base/taxa",IF(COUNTIF('Parâmetros'!$B$11:$B$14,I58)=0,"Taxa não configurada","OK")),IF(OR(F58="Regularização de IVA liquidado",F58="Regularização de IVA dedutível"),IF(J58="","Indicar regularização","OK"),"Selecionar natureza"))),"Verificar"))</f>
        <v/>
      </c>
      <c r="O58" s="10" t="n"/>
    </row>
    <row r="59">
      <c r="A59" s="7" t="n"/>
      <c r="B59" s="10" t="n"/>
      <c r="C59" s="22" t="n"/>
      <c r="D59" s="10" t="n"/>
      <c r="E59" s="22" t="n"/>
      <c r="F59" s="10" t="n"/>
      <c r="G59" s="10" t="n"/>
      <c r="H59" s="36" t="n"/>
      <c r="I59" s="40" t="n"/>
      <c r="J59" s="36" t="n"/>
      <c r="K59" s="39">
        <f>IF(A59="","",IFERROR(IF(OR(F59="IVA liquidado",F59="IVA dedutível"),ROUND(IFERROR(H59,0)*IFERROR(I59,0),2),0),0))</f>
        <v/>
      </c>
      <c r="L59" s="39">
        <f>IF(A59="","",IFERROR(IF(OR(F59="IVA liquidado",F59="IVA dedutível"),K59+IFERROR(J59,0),IFERROR(J59,0)),0))</f>
        <v/>
      </c>
      <c r="M59" s="8">
        <f>IF(A59="","",IFERROR(IF('Parâmetros'!$B$4="Mensal",EOMONTH(A59,0),IF('Parâmetros'!$B$4="Trimestral",EOMONTH(A59,2-MOD(MONTH(A59)-1,3)),"")),""))</f>
        <v/>
      </c>
      <c r="N59" s="14">
        <f>IF(A59="","",IFERROR(IF(OR(B59="",C59="",D59="",F59=""),"Completar identificação/natureza",IF(OR(F59="IVA liquidado",F59="IVA dedutível"),IF(OR(H59="",I59=""),"Completar base/taxa",IF(COUNTIF('Parâmetros'!$B$11:$B$14,I59)=0,"Taxa não configurada","OK")),IF(OR(F59="Regularização de IVA liquidado",F59="Regularização de IVA dedutível"),IF(J59="","Indicar regularização","OK"),"Selecionar natureza"))),"Verificar"))</f>
        <v/>
      </c>
      <c r="O59" s="10" t="n"/>
    </row>
    <row r="60">
      <c r="A60" s="7" t="n"/>
      <c r="B60" s="10" t="n"/>
      <c r="C60" s="22" t="n"/>
      <c r="D60" s="10" t="n"/>
      <c r="E60" s="22" t="n"/>
      <c r="F60" s="10" t="n"/>
      <c r="G60" s="10" t="n"/>
      <c r="H60" s="36" t="n"/>
      <c r="I60" s="40" t="n"/>
      <c r="J60" s="36" t="n"/>
      <c r="K60" s="39">
        <f>IF(A60="","",IFERROR(IF(OR(F60="IVA liquidado",F60="IVA dedutível"),ROUND(IFERROR(H60,0)*IFERROR(I60,0),2),0),0))</f>
        <v/>
      </c>
      <c r="L60" s="39">
        <f>IF(A60="","",IFERROR(IF(OR(F60="IVA liquidado",F60="IVA dedutível"),K60+IFERROR(J60,0),IFERROR(J60,0)),0))</f>
        <v/>
      </c>
      <c r="M60" s="8">
        <f>IF(A60="","",IFERROR(IF('Parâmetros'!$B$4="Mensal",EOMONTH(A60,0),IF('Parâmetros'!$B$4="Trimestral",EOMONTH(A60,2-MOD(MONTH(A60)-1,3)),"")),""))</f>
        <v/>
      </c>
      <c r="N60" s="14">
        <f>IF(A60="","",IFERROR(IF(OR(B60="",C60="",D60="",F60=""),"Completar identificação/natureza",IF(OR(F60="IVA liquidado",F60="IVA dedutível"),IF(OR(H60="",I60=""),"Completar base/taxa",IF(COUNTIF('Parâmetros'!$B$11:$B$14,I60)=0,"Taxa não configurada","OK")),IF(OR(F60="Regularização de IVA liquidado",F60="Regularização de IVA dedutível"),IF(J60="","Indicar regularização","OK"),"Selecionar natureza"))),"Verificar"))</f>
        <v/>
      </c>
      <c r="O60" s="10" t="n"/>
    </row>
    <row r="61">
      <c r="A61" s="7" t="n"/>
      <c r="B61" s="10" t="n"/>
      <c r="C61" s="22" t="n"/>
      <c r="D61" s="10" t="n"/>
      <c r="E61" s="22" t="n"/>
      <c r="F61" s="10" t="n"/>
      <c r="G61" s="10" t="n"/>
      <c r="H61" s="36" t="n"/>
      <c r="I61" s="40" t="n"/>
      <c r="J61" s="36" t="n"/>
      <c r="K61" s="39">
        <f>IF(A61="","",IFERROR(IF(OR(F61="IVA liquidado",F61="IVA dedutível"),ROUND(IFERROR(H61,0)*IFERROR(I61,0),2),0),0))</f>
        <v/>
      </c>
      <c r="L61" s="39">
        <f>IF(A61="","",IFERROR(IF(OR(F61="IVA liquidado",F61="IVA dedutível"),K61+IFERROR(J61,0),IFERROR(J61,0)),0))</f>
        <v/>
      </c>
      <c r="M61" s="8">
        <f>IF(A61="","",IFERROR(IF('Parâmetros'!$B$4="Mensal",EOMONTH(A61,0),IF('Parâmetros'!$B$4="Trimestral",EOMONTH(A61,2-MOD(MONTH(A61)-1,3)),"")),""))</f>
        <v/>
      </c>
      <c r="N61" s="14">
        <f>IF(A61="","",IFERROR(IF(OR(B61="",C61="",D61="",F61=""),"Completar identificação/natureza",IF(OR(F61="IVA liquidado",F61="IVA dedutível"),IF(OR(H61="",I61=""),"Completar base/taxa",IF(COUNTIF('Parâmetros'!$B$11:$B$14,I61)=0,"Taxa não configurada","OK")),IF(OR(F61="Regularização de IVA liquidado",F61="Regularização de IVA dedutível"),IF(J61="","Indicar regularização","OK"),"Selecionar natureza"))),"Verificar"))</f>
        <v/>
      </c>
      <c r="O61" s="10" t="n"/>
    </row>
    <row r="62">
      <c r="A62" s="7" t="n"/>
      <c r="B62" s="10" t="n"/>
      <c r="C62" s="22" t="n"/>
      <c r="D62" s="10" t="n"/>
      <c r="E62" s="22" t="n"/>
      <c r="F62" s="10" t="n"/>
      <c r="G62" s="10" t="n"/>
      <c r="H62" s="36" t="n"/>
      <c r="I62" s="40" t="n"/>
      <c r="J62" s="36" t="n"/>
      <c r="K62" s="39">
        <f>IF(A62="","",IFERROR(IF(OR(F62="IVA liquidado",F62="IVA dedutível"),ROUND(IFERROR(H62,0)*IFERROR(I62,0),2),0),0))</f>
        <v/>
      </c>
      <c r="L62" s="39">
        <f>IF(A62="","",IFERROR(IF(OR(F62="IVA liquidado",F62="IVA dedutível"),K62+IFERROR(J62,0),IFERROR(J62,0)),0))</f>
        <v/>
      </c>
      <c r="M62" s="8">
        <f>IF(A62="","",IFERROR(IF('Parâmetros'!$B$4="Mensal",EOMONTH(A62,0),IF('Parâmetros'!$B$4="Trimestral",EOMONTH(A62,2-MOD(MONTH(A62)-1,3)),"")),""))</f>
        <v/>
      </c>
      <c r="N62" s="14">
        <f>IF(A62="","",IFERROR(IF(OR(B62="",C62="",D62="",F62=""),"Completar identificação/natureza",IF(OR(F62="IVA liquidado",F62="IVA dedutível"),IF(OR(H62="",I62=""),"Completar base/taxa",IF(COUNTIF('Parâmetros'!$B$11:$B$14,I62)=0,"Taxa não configurada","OK")),IF(OR(F62="Regularização de IVA liquidado",F62="Regularização de IVA dedutível"),IF(J62="","Indicar regularização","OK"),"Selecionar natureza"))),"Verificar"))</f>
        <v/>
      </c>
      <c r="O62" s="10" t="n"/>
    </row>
    <row r="63">
      <c r="A63" s="7" t="n"/>
      <c r="B63" s="10" t="n"/>
      <c r="C63" s="22" t="n"/>
      <c r="D63" s="10" t="n"/>
      <c r="E63" s="22" t="n"/>
      <c r="F63" s="10" t="n"/>
      <c r="G63" s="10" t="n"/>
      <c r="H63" s="36" t="n"/>
      <c r="I63" s="40" t="n"/>
      <c r="J63" s="36" t="n"/>
      <c r="K63" s="39">
        <f>IF(A63="","",IFERROR(IF(OR(F63="IVA liquidado",F63="IVA dedutível"),ROUND(IFERROR(H63,0)*IFERROR(I63,0),2),0),0))</f>
        <v/>
      </c>
      <c r="L63" s="39">
        <f>IF(A63="","",IFERROR(IF(OR(F63="IVA liquidado",F63="IVA dedutível"),K63+IFERROR(J63,0),IFERROR(J63,0)),0))</f>
        <v/>
      </c>
      <c r="M63" s="8">
        <f>IF(A63="","",IFERROR(IF('Parâmetros'!$B$4="Mensal",EOMONTH(A63,0),IF('Parâmetros'!$B$4="Trimestral",EOMONTH(A63,2-MOD(MONTH(A63)-1,3)),"")),""))</f>
        <v/>
      </c>
      <c r="N63" s="14">
        <f>IF(A63="","",IFERROR(IF(OR(B63="",C63="",D63="",F63=""),"Completar identificação/natureza",IF(OR(F63="IVA liquidado",F63="IVA dedutível"),IF(OR(H63="",I63=""),"Completar base/taxa",IF(COUNTIF('Parâmetros'!$B$11:$B$14,I63)=0,"Taxa não configurada","OK")),IF(OR(F63="Regularização de IVA liquidado",F63="Regularização de IVA dedutível"),IF(J63="","Indicar regularização","OK"),"Selecionar natureza"))),"Verificar"))</f>
        <v/>
      </c>
      <c r="O63" s="10" t="n"/>
    </row>
    <row r="64">
      <c r="A64" s="7" t="n"/>
      <c r="B64" s="10" t="n"/>
      <c r="C64" s="22" t="n"/>
      <c r="D64" s="10" t="n"/>
      <c r="E64" s="22" t="n"/>
      <c r="F64" s="10" t="n"/>
      <c r="G64" s="10" t="n"/>
      <c r="H64" s="36" t="n"/>
      <c r="I64" s="40" t="n"/>
      <c r="J64" s="36" t="n"/>
      <c r="K64" s="39">
        <f>IF(A64="","",IFERROR(IF(OR(F64="IVA liquidado",F64="IVA dedutível"),ROUND(IFERROR(H64,0)*IFERROR(I64,0),2),0),0))</f>
        <v/>
      </c>
      <c r="L64" s="39">
        <f>IF(A64="","",IFERROR(IF(OR(F64="IVA liquidado",F64="IVA dedutível"),K64+IFERROR(J64,0),IFERROR(J64,0)),0))</f>
        <v/>
      </c>
      <c r="M64" s="8">
        <f>IF(A64="","",IFERROR(IF('Parâmetros'!$B$4="Mensal",EOMONTH(A64,0),IF('Parâmetros'!$B$4="Trimestral",EOMONTH(A64,2-MOD(MONTH(A64)-1,3)),"")),""))</f>
        <v/>
      </c>
      <c r="N64" s="14">
        <f>IF(A64="","",IFERROR(IF(OR(B64="",C64="",D64="",F64=""),"Completar identificação/natureza",IF(OR(F64="IVA liquidado",F64="IVA dedutível"),IF(OR(H64="",I64=""),"Completar base/taxa",IF(COUNTIF('Parâmetros'!$B$11:$B$14,I64)=0,"Taxa não configurada","OK")),IF(OR(F64="Regularização de IVA liquidado",F64="Regularização de IVA dedutível"),IF(J64="","Indicar regularização","OK"),"Selecionar natureza"))),"Verificar"))</f>
        <v/>
      </c>
      <c r="O64" s="10" t="n"/>
    </row>
    <row r="65">
      <c r="A65" s="7" t="n"/>
      <c r="B65" s="10" t="n"/>
      <c r="C65" s="22" t="n"/>
      <c r="D65" s="10" t="n"/>
      <c r="E65" s="22" t="n"/>
      <c r="F65" s="10" t="n"/>
      <c r="G65" s="10" t="n"/>
      <c r="H65" s="36" t="n"/>
      <c r="I65" s="40" t="n"/>
      <c r="J65" s="36" t="n"/>
      <c r="K65" s="39">
        <f>IF(A65="","",IFERROR(IF(OR(F65="IVA liquidado",F65="IVA dedutível"),ROUND(IFERROR(H65,0)*IFERROR(I65,0),2),0),0))</f>
        <v/>
      </c>
      <c r="L65" s="39">
        <f>IF(A65="","",IFERROR(IF(OR(F65="IVA liquidado",F65="IVA dedutível"),K65+IFERROR(J65,0),IFERROR(J65,0)),0))</f>
        <v/>
      </c>
      <c r="M65" s="8">
        <f>IF(A65="","",IFERROR(IF('Parâmetros'!$B$4="Mensal",EOMONTH(A65,0),IF('Parâmetros'!$B$4="Trimestral",EOMONTH(A65,2-MOD(MONTH(A65)-1,3)),"")),""))</f>
        <v/>
      </c>
      <c r="N65" s="14">
        <f>IF(A65="","",IFERROR(IF(OR(B65="",C65="",D65="",F65=""),"Completar identificação/natureza",IF(OR(F65="IVA liquidado",F65="IVA dedutível"),IF(OR(H65="",I65=""),"Completar base/taxa",IF(COUNTIF('Parâmetros'!$B$11:$B$14,I65)=0,"Taxa não configurada","OK")),IF(OR(F65="Regularização de IVA liquidado",F65="Regularização de IVA dedutível"),IF(J65="","Indicar regularização","OK"),"Selecionar natureza"))),"Verificar"))</f>
        <v/>
      </c>
      <c r="O65" s="10" t="n"/>
    </row>
    <row r="66">
      <c r="A66" s="7" t="n"/>
      <c r="B66" s="10" t="n"/>
      <c r="C66" s="22" t="n"/>
      <c r="D66" s="10" t="n"/>
      <c r="E66" s="22" t="n"/>
      <c r="F66" s="10" t="n"/>
      <c r="G66" s="10" t="n"/>
      <c r="H66" s="36" t="n"/>
      <c r="I66" s="40" t="n"/>
      <c r="J66" s="36" t="n"/>
      <c r="K66" s="39">
        <f>IF(A66="","",IFERROR(IF(OR(F66="IVA liquidado",F66="IVA dedutível"),ROUND(IFERROR(H66,0)*IFERROR(I66,0),2),0),0))</f>
        <v/>
      </c>
      <c r="L66" s="39">
        <f>IF(A66="","",IFERROR(IF(OR(F66="IVA liquidado",F66="IVA dedutível"),K66+IFERROR(J66,0),IFERROR(J66,0)),0))</f>
        <v/>
      </c>
      <c r="M66" s="8">
        <f>IF(A66="","",IFERROR(IF('Parâmetros'!$B$4="Mensal",EOMONTH(A66,0),IF('Parâmetros'!$B$4="Trimestral",EOMONTH(A66,2-MOD(MONTH(A66)-1,3)),"")),""))</f>
        <v/>
      </c>
      <c r="N66" s="14">
        <f>IF(A66="","",IFERROR(IF(OR(B66="",C66="",D66="",F66=""),"Completar identificação/natureza",IF(OR(F66="IVA liquidado",F66="IVA dedutível"),IF(OR(H66="",I66=""),"Completar base/taxa",IF(COUNTIF('Parâmetros'!$B$11:$B$14,I66)=0,"Taxa não configurada","OK")),IF(OR(F66="Regularização de IVA liquidado",F66="Regularização de IVA dedutível"),IF(J66="","Indicar regularização","OK"),"Selecionar natureza"))),"Verificar"))</f>
        <v/>
      </c>
      <c r="O66" s="10" t="n"/>
    </row>
    <row r="67">
      <c r="A67" s="7" t="n"/>
      <c r="B67" s="10" t="n"/>
      <c r="C67" s="22" t="n"/>
      <c r="D67" s="10" t="n"/>
      <c r="E67" s="22" t="n"/>
      <c r="F67" s="10" t="n"/>
      <c r="G67" s="10" t="n"/>
      <c r="H67" s="36" t="n"/>
      <c r="I67" s="40" t="n"/>
      <c r="J67" s="36" t="n"/>
      <c r="K67" s="39">
        <f>IF(A67="","",IFERROR(IF(OR(F67="IVA liquidado",F67="IVA dedutível"),ROUND(IFERROR(H67,0)*IFERROR(I67,0),2),0),0))</f>
        <v/>
      </c>
      <c r="L67" s="39">
        <f>IF(A67="","",IFERROR(IF(OR(F67="IVA liquidado",F67="IVA dedutível"),K67+IFERROR(J67,0),IFERROR(J67,0)),0))</f>
        <v/>
      </c>
      <c r="M67" s="8">
        <f>IF(A67="","",IFERROR(IF('Parâmetros'!$B$4="Mensal",EOMONTH(A67,0),IF('Parâmetros'!$B$4="Trimestral",EOMONTH(A67,2-MOD(MONTH(A67)-1,3)),"")),""))</f>
        <v/>
      </c>
      <c r="N67" s="14">
        <f>IF(A67="","",IFERROR(IF(OR(B67="",C67="",D67="",F67=""),"Completar identificação/natureza",IF(OR(F67="IVA liquidado",F67="IVA dedutível"),IF(OR(H67="",I67=""),"Completar base/taxa",IF(COUNTIF('Parâmetros'!$B$11:$B$14,I67)=0,"Taxa não configurada","OK")),IF(OR(F67="Regularização de IVA liquidado",F67="Regularização de IVA dedutível"),IF(J67="","Indicar regularização","OK"),"Selecionar natureza"))),"Verificar"))</f>
        <v/>
      </c>
      <c r="O67" s="10" t="n"/>
    </row>
    <row r="68">
      <c r="A68" s="7" t="n"/>
      <c r="B68" s="10" t="n"/>
      <c r="C68" s="22" t="n"/>
      <c r="D68" s="10" t="n"/>
      <c r="E68" s="22" t="n"/>
      <c r="F68" s="10" t="n"/>
      <c r="G68" s="10" t="n"/>
      <c r="H68" s="36" t="n"/>
      <c r="I68" s="40" t="n"/>
      <c r="J68" s="36" t="n"/>
      <c r="K68" s="39">
        <f>IF(A68="","",IFERROR(IF(OR(F68="IVA liquidado",F68="IVA dedutível"),ROUND(IFERROR(H68,0)*IFERROR(I68,0),2),0),0))</f>
        <v/>
      </c>
      <c r="L68" s="39">
        <f>IF(A68="","",IFERROR(IF(OR(F68="IVA liquidado",F68="IVA dedutível"),K68+IFERROR(J68,0),IFERROR(J68,0)),0))</f>
        <v/>
      </c>
      <c r="M68" s="8">
        <f>IF(A68="","",IFERROR(IF('Parâmetros'!$B$4="Mensal",EOMONTH(A68,0),IF('Parâmetros'!$B$4="Trimestral",EOMONTH(A68,2-MOD(MONTH(A68)-1,3)),"")),""))</f>
        <v/>
      </c>
      <c r="N68" s="14">
        <f>IF(A68="","",IFERROR(IF(OR(B68="",C68="",D68="",F68=""),"Completar identificação/natureza",IF(OR(F68="IVA liquidado",F68="IVA dedutível"),IF(OR(H68="",I68=""),"Completar base/taxa",IF(COUNTIF('Parâmetros'!$B$11:$B$14,I68)=0,"Taxa não configurada","OK")),IF(OR(F68="Regularização de IVA liquidado",F68="Regularização de IVA dedutível"),IF(J68="","Indicar regularização","OK"),"Selecionar natureza"))),"Verificar"))</f>
        <v/>
      </c>
      <c r="O68" s="10" t="n"/>
    </row>
    <row r="69">
      <c r="A69" s="7" t="n"/>
      <c r="B69" s="10" t="n"/>
      <c r="C69" s="22" t="n"/>
      <c r="D69" s="10" t="n"/>
      <c r="E69" s="22" t="n"/>
      <c r="F69" s="10" t="n"/>
      <c r="G69" s="10" t="n"/>
      <c r="H69" s="36" t="n"/>
      <c r="I69" s="40" t="n"/>
      <c r="J69" s="36" t="n"/>
      <c r="K69" s="39">
        <f>IF(A69="","",IFERROR(IF(OR(F69="IVA liquidado",F69="IVA dedutível"),ROUND(IFERROR(H69,0)*IFERROR(I69,0),2),0),0))</f>
        <v/>
      </c>
      <c r="L69" s="39">
        <f>IF(A69="","",IFERROR(IF(OR(F69="IVA liquidado",F69="IVA dedutível"),K69+IFERROR(J69,0),IFERROR(J69,0)),0))</f>
        <v/>
      </c>
      <c r="M69" s="8">
        <f>IF(A69="","",IFERROR(IF('Parâmetros'!$B$4="Mensal",EOMONTH(A69,0),IF('Parâmetros'!$B$4="Trimestral",EOMONTH(A69,2-MOD(MONTH(A69)-1,3)),"")),""))</f>
        <v/>
      </c>
      <c r="N69" s="14">
        <f>IF(A69="","",IFERROR(IF(OR(B69="",C69="",D69="",F69=""),"Completar identificação/natureza",IF(OR(F69="IVA liquidado",F69="IVA dedutível"),IF(OR(H69="",I69=""),"Completar base/taxa",IF(COUNTIF('Parâmetros'!$B$11:$B$14,I69)=0,"Taxa não configurada","OK")),IF(OR(F69="Regularização de IVA liquidado",F69="Regularização de IVA dedutível"),IF(J69="","Indicar regularização","OK"),"Selecionar natureza"))),"Verificar"))</f>
        <v/>
      </c>
      <c r="O69" s="10" t="n"/>
    </row>
    <row r="70">
      <c r="A70" s="7" t="n"/>
      <c r="B70" s="10" t="n"/>
      <c r="C70" s="22" t="n"/>
      <c r="D70" s="10" t="n"/>
      <c r="E70" s="22" t="n"/>
      <c r="F70" s="10" t="n"/>
      <c r="G70" s="10" t="n"/>
      <c r="H70" s="36" t="n"/>
      <c r="I70" s="40" t="n"/>
      <c r="J70" s="36" t="n"/>
      <c r="K70" s="39">
        <f>IF(A70="","",IFERROR(IF(OR(F70="IVA liquidado",F70="IVA dedutível"),ROUND(IFERROR(H70,0)*IFERROR(I70,0),2),0),0))</f>
        <v/>
      </c>
      <c r="L70" s="39">
        <f>IF(A70="","",IFERROR(IF(OR(F70="IVA liquidado",F70="IVA dedutível"),K70+IFERROR(J70,0),IFERROR(J70,0)),0))</f>
        <v/>
      </c>
      <c r="M70" s="8">
        <f>IF(A70="","",IFERROR(IF('Parâmetros'!$B$4="Mensal",EOMONTH(A70,0),IF('Parâmetros'!$B$4="Trimestral",EOMONTH(A70,2-MOD(MONTH(A70)-1,3)),"")),""))</f>
        <v/>
      </c>
      <c r="N70" s="14">
        <f>IF(A70="","",IFERROR(IF(OR(B70="",C70="",D70="",F70=""),"Completar identificação/natureza",IF(OR(F70="IVA liquidado",F70="IVA dedutível"),IF(OR(H70="",I70=""),"Completar base/taxa",IF(COUNTIF('Parâmetros'!$B$11:$B$14,I70)=0,"Taxa não configurada","OK")),IF(OR(F70="Regularização de IVA liquidado",F70="Regularização de IVA dedutível"),IF(J70="","Indicar regularização","OK"),"Selecionar natureza"))),"Verificar"))</f>
        <v/>
      </c>
      <c r="O70" s="10" t="n"/>
    </row>
    <row r="71">
      <c r="A71" s="7" t="n"/>
      <c r="B71" s="10" t="n"/>
      <c r="C71" s="22" t="n"/>
      <c r="D71" s="10" t="n"/>
      <c r="E71" s="22" t="n"/>
      <c r="F71" s="10" t="n"/>
      <c r="G71" s="10" t="n"/>
      <c r="H71" s="36" t="n"/>
      <c r="I71" s="40" t="n"/>
      <c r="J71" s="36" t="n"/>
      <c r="K71" s="39">
        <f>IF(A71="","",IFERROR(IF(OR(F71="IVA liquidado",F71="IVA dedutível"),ROUND(IFERROR(H71,0)*IFERROR(I71,0),2),0),0))</f>
        <v/>
      </c>
      <c r="L71" s="39">
        <f>IF(A71="","",IFERROR(IF(OR(F71="IVA liquidado",F71="IVA dedutível"),K71+IFERROR(J71,0),IFERROR(J71,0)),0))</f>
        <v/>
      </c>
      <c r="M71" s="8">
        <f>IF(A71="","",IFERROR(IF('Parâmetros'!$B$4="Mensal",EOMONTH(A71,0),IF('Parâmetros'!$B$4="Trimestral",EOMONTH(A71,2-MOD(MONTH(A71)-1,3)),"")),""))</f>
        <v/>
      </c>
      <c r="N71" s="14">
        <f>IF(A71="","",IFERROR(IF(OR(B71="",C71="",D71="",F71=""),"Completar identificação/natureza",IF(OR(F71="IVA liquidado",F71="IVA dedutível"),IF(OR(H71="",I71=""),"Completar base/taxa",IF(COUNTIF('Parâmetros'!$B$11:$B$14,I71)=0,"Taxa não configurada","OK")),IF(OR(F71="Regularização de IVA liquidado",F71="Regularização de IVA dedutível"),IF(J71="","Indicar regularização","OK"),"Selecionar natureza"))),"Verificar"))</f>
        <v/>
      </c>
      <c r="O71" s="10" t="n"/>
    </row>
    <row r="72">
      <c r="A72" s="7" t="n"/>
      <c r="B72" s="10" t="n"/>
      <c r="C72" s="22" t="n"/>
      <c r="D72" s="10" t="n"/>
      <c r="E72" s="22" t="n"/>
      <c r="F72" s="10" t="n"/>
      <c r="G72" s="10" t="n"/>
      <c r="H72" s="36" t="n"/>
      <c r="I72" s="40" t="n"/>
      <c r="J72" s="36" t="n"/>
      <c r="K72" s="39">
        <f>IF(A72="","",IFERROR(IF(OR(F72="IVA liquidado",F72="IVA dedutível"),ROUND(IFERROR(H72,0)*IFERROR(I72,0),2),0),0))</f>
        <v/>
      </c>
      <c r="L72" s="39">
        <f>IF(A72="","",IFERROR(IF(OR(F72="IVA liquidado",F72="IVA dedutível"),K72+IFERROR(J72,0),IFERROR(J72,0)),0))</f>
        <v/>
      </c>
      <c r="M72" s="8">
        <f>IF(A72="","",IFERROR(IF('Parâmetros'!$B$4="Mensal",EOMONTH(A72,0),IF('Parâmetros'!$B$4="Trimestral",EOMONTH(A72,2-MOD(MONTH(A72)-1,3)),"")),""))</f>
        <v/>
      </c>
      <c r="N72" s="14">
        <f>IF(A72="","",IFERROR(IF(OR(B72="",C72="",D72="",F72=""),"Completar identificação/natureza",IF(OR(F72="IVA liquidado",F72="IVA dedutível"),IF(OR(H72="",I72=""),"Completar base/taxa",IF(COUNTIF('Parâmetros'!$B$11:$B$14,I72)=0,"Taxa não configurada","OK")),IF(OR(F72="Regularização de IVA liquidado",F72="Regularização de IVA dedutível"),IF(J72="","Indicar regularização","OK"),"Selecionar natureza"))),"Verificar"))</f>
        <v/>
      </c>
      <c r="O72" s="10" t="n"/>
    </row>
    <row r="73">
      <c r="A73" s="7" t="n"/>
      <c r="B73" s="10" t="n"/>
      <c r="C73" s="22" t="n"/>
      <c r="D73" s="10" t="n"/>
      <c r="E73" s="22" t="n"/>
      <c r="F73" s="10" t="n"/>
      <c r="G73" s="10" t="n"/>
      <c r="H73" s="36" t="n"/>
      <c r="I73" s="40" t="n"/>
      <c r="J73" s="36" t="n"/>
      <c r="K73" s="39">
        <f>IF(A73="","",IFERROR(IF(OR(F73="IVA liquidado",F73="IVA dedutível"),ROUND(IFERROR(H73,0)*IFERROR(I73,0),2),0),0))</f>
        <v/>
      </c>
      <c r="L73" s="39">
        <f>IF(A73="","",IFERROR(IF(OR(F73="IVA liquidado",F73="IVA dedutível"),K73+IFERROR(J73,0),IFERROR(J73,0)),0))</f>
        <v/>
      </c>
      <c r="M73" s="8">
        <f>IF(A73="","",IFERROR(IF('Parâmetros'!$B$4="Mensal",EOMONTH(A73,0),IF('Parâmetros'!$B$4="Trimestral",EOMONTH(A73,2-MOD(MONTH(A73)-1,3)),"")),""))</f>
        <v/>
      </c>
      <c r="N73" s="14">
        <f>IF(A73="","",IFERROR(IF(OR(B73="",C73="",D73="",F73=""),"Completar identificação/natureza",IF(OR(F73="IVA liquidado",F73="IVA dedutível"),IF(OR(H73="",I73=""),"Completar base/taxa",IF(COUNTIF('Parâmetros'!$B$11:$B$14,I73)=0,"Taxa não configurada","OK")),IF(OR(F73="Regularização de IVA liquidado",F73="Regularização de IVA dedutível"),IF(J73="","Indicar regularização","OK"),"Selecionar natureza"))),"Verificar"))</f>
        <v/>
      </c>
      <c r="O73" s="10" t="n"/>
    </row>
    <row r="74">
      <c r="A74" s="7" t="n"/>
      <c r="B74" s="10" t="n"/>
      <c r="C74" s="22" t="n"/>
      <c r="D74" s="10" t="n"/>
      <c r="E74" s="22" t="n"/>
      <c r="F74" s="10" t="n"/>
      <c r="G74" s="10" t="n"/>
      <c r="H74" s="36" t="n"/>
      <c r="I74" s="40" t="n"/>
      <c r="J74" s="36" t="n"/>
      <c r="K74" s="39">
        <f>IF(A74="","",IFERROR(IF(OR(F74="IVA liquidado",F74="IVA dedutível"),ROUND(IFERROR(H74,0)*IFERROR(I74,0),2),0),0))</f>
        <v/>
      </c>
      <c r="L74" s="39">
        <f>IF(A74="","",IFERROR(IF(OR(F74="IVA liquidado",F74="IVA dedutível"),K74+IFERROR(J74,0),IFERROR(J74,0)),0))</f>
        <v/>
      </c>
      <c r="M74" s="8">
        <f>IF(A74="","",IFERROR(IF('Parâmetros'!$B$4="Mensal",EOMONTH(A74,0),IF('Parâmetros'!$B$4="Trimestral",EOMONTH(A74,2-MOD(MONTH(A74)-1,3)),"")),""))</f>
        <v/>
      </c>
      <c r="N74" s="14">
        <f>IF(A74="","",IFERROR(IF(OR(B74="",C74="",D74="",F74=""),"Completar identificação/natureza",IF(OR(F74="IVA liquidado",F74="IVA dedutível"),IF(OR(H74="",I74=""),"Completar base/taxa",IF(COUNTIF('Parâmetros'!$B$11:$B$14,I74)=0,"Taxa não configurada","OK")),IF(OR(F74="Regularização de IVA liquidado",F74="Regularização de IVA dedutível"),IF(J74="","Indicar regularização","OK"),"Selecionar natureza"))),"Verificar"))</f>
        <v/>
      </c>
      <c r="O74" s="10" t="n"/>
    </row>
    <row r="75">
      <c r="A75" s="7" t="n"/>
      <c r="B75" s="10" t="n"/>
      <c r="C75" s="22" t="n"/>
      <c r="D75" s="10" t="n"/>
      <c r="E75" s="22" t="n"/>
      <c r="F75" s="10" t="n"/>
      <c r="G75" s="10" t="n"/>
      <c r="H75" s="36" t="n"/>
      <c r="I75" s="40" t="n"/>
      <c r="J75" s="36" t="n"/>
      <c r="K75" s="39">
        <f>IF(A75="","",IFERROR(IF(OR(F75="IVA liquidado",F75="IVA dedutível"),ROUND(IFERROR(H75,0)*IFERROR(I75,0),2),0),0))</f>
        <v/>
      </c>
      <c r="L75" s="39">
        <f>IF(A75="","",IFERROR(IF(OR(F75="IVA liquidado",F75="IVA dedutível"),K75+IFERROR(J75,0),IFERROR(J75,0)),0))</f>
        <v/>
      </c>
      <c r="M75" s="8">
        <f>IF(A75="","",IFERROR(IF('Parâmetros'!$B$4="Mensal",EOMONTH(A75,0),IF('Parâmetros'!$B$4="Trimestral",EOMONTH(A75,2-MOD(MONTH(A75)-1,3)),"")),""))</f>
        <v/>
      </c>
      <c r="N75" s="14">
        <f>IF(A75="","",IFERROR(IF(OR(B75="",C75="",D75="",F75=""),"Completar identificação/natureza",IF(OR(F75="IVA liquidado",F75="IVA dedutível"),IF(OR(H75="",I75=""),"Completar base/taxa",IF(COUNTIF('Parâmetros'!$B$11:$B$14,I75)=0,"Taxa não configurada","OK")),IF(OR(F75="Regularização de IVA liquidado",F75="Regularização de IVA dedutível"),IF(J75="","Indicar regularização","OK"),"Selecionar natureza"))),"Verificar"))</f>
        <v/>
      </c>
      <c r="O75" s="10" t="n"/>
    </row>
    <row r="76">
      <c r="A76" s="7" t="n"/>
      <c r="B76" s="10" t="n"/>
      <c r="C76" s="22" t="n"/>
      <c r="D76" s="10" t="n"/>
      <c r="E76" s="22" t="n"/>
      <c r="F76" s="10" t="n"/>
      <c r="G76" s="10" t="n"/>
      <c r="H76" s="36" t="n"/>
      <c r="I76" s="40" t="n"/>
      <c r="J76" s="36" t="n"/>
      <c r="K76" s="39">
        <f>IF(A76="","",IFERROR(IF(OR(F76="IVA liquidado",F76="IVA dedutível"),ROUND(IFERROR(H76,0)*IFERROR(I76,0),2),0),0))</f>
        <v/>
      </c>
      <c r="L76" s="39">
        <f>IF(A76="","",IFERROR(IF(OR(F76="IVA liquidado",F76="IVA dedutível"),K76+IFERROR(J76,0),IFERROR(J76,0)),0))</f>
        <v/>
      </c>
      <c r="M76" s="8">
        <f>IF(A76="","",IFERROR(IF('Parâmetros'!$B$4="Mensal",EOMONTH(A76,0),IF('Parâmetros'!$B$4="Trimestral",EOMONTH(A76,2-MOD(MONTH(A76)-1,3)),"")),""))</f>
        <v/>
      </c>
      <c r="N76" s="14">
        <f>IF(A76="","",IFERROR(IF(OR(B76="",C76="",D76="",F76=""),"Completar identificação/natureza",IF(OR(F76="IVA liquidado",F76="IVA dedutível"),IF(OR(H76="",I76=""),"Completar base/taxa",IF(COUNTIF('Parâmetros'!$B$11:$B$14,I76)=0,"Taxa não configurada","OK")),IF(OR(F76="Regularização de IVA liquidado",F76="Regularização de IVA dedutível"),IF(J76="","Indicar regularização","OK"),"Selecionar natureza"))),"Verificar"))</f>
        <v/>
      </c>
      <c r="O76" s="10" t="n"/>
    </row>
    <row r="77">
      <c r="A77" s="7" t="n"/>
      <c r="B77" s="10" t="n"/>
      <c r="C77" s="22" t="n"/>
      <c r="D77" s="10" t="n"/>
      <c r="E77" s="22" t="n"/>
      <c r="F77" s="10" t="n"/>
      <c r="G77" s="10" t="n"/>
      <c r="H77" s="36" t="n"/>
      <c r="I77" s="40" t="n"/>
      <c r="J77" s="36" t="n"/>
      <c r="K77" s="39">
        <f>IF(A77="","",IFERROR(IF(OR(F77="IVA liquidado",F77="IVA dedutível"),ROUND(IFERROR(H77,0)*IFERROR(I77,0),2),0),0))</f>
        <v/>
      </c>
      <c r="L77" s="39">
        <f>IF(A77="","",IFERROR(IF(OR(F77="IVA liquidado",F77="IVA dedutível"),K77+IFERROR(J77,0),IFERROR(J77,0)),0))</f>
        <v/>
      </c>
      <c r="M77" s="8">
        <f>IF(A77="","",IFERROR(IF('Parâmetros'!$B$4="Mensal",EOMONTH(A77,0),IF('Parâmetros'!$B$4="Trimestral",EOMONTH(A77,2-MOD(MONTH(A77)-1,3)),"")),""))</f>
        <v/>
      </c>
      <c r="N77" s="14">
        <f>IF(A77="","",IFERROR(IF(OR(B77="",C77="",D77="",F77=""),"Completar identificação/natureza",IF(OR(F77="IVA liquidado",F77="IVA dedutível"),IF(OR(H77="",I77=""),"Completar base/taxa",IF(COUNTIF('Parâmetros'!$B$11:$B$14,I77)=0,"Taxa não configurada","OK")),IF(OR(F77="Regularização de IVA liquidado",F77="Regularização de IVA dedutível"),IF(J77="","Indicar regularização","OK"),"Selecionar natureza"))),"Verificar"))</f>
        <v/>
      </c>
      <c r="O77" s="10" t="n"/>
    </row>
    <row r="78">
      <c r="A78" s="7" t="n"/>
      <c r="B78" s="10" t="n"/>
      <c r="C78" s="22" t="n"/>
      <c r="D78" s="10" t="n"/>
      <c r="E78" s="22" t="n"/>
      <c r="F78" s="10" t="n"/>
      <c r="G78" s="10" t="n"/>
      <c r="H78" s="36" t="n"/>
      <c r="I78" s="40" t="n"/>
      <c r="J78" s="36" t="n"/>
      <c r="K78" s="39">
        <f>IF(A78="","",IFERROR(IF(OR(F78="IVA liquidado",F78="IVA dedutível"),ROUND(IFERROR(H78,0)*IFERROR(I78,0),2),0),0))</f>
        <v/>
      </c>
      <c r="L78" s="39">
        <f>IF(A78="","",IFERROR(IF(OR(F78="IVA liquidado",F78="IVA dedutível"),K78+IFERROR(J78,0),IFERROR(J78,0)),0))</f>
        <v/>
      </c>
      <c r="M78" s="8">
        <f>IF(A78="","",IFERROR(IF('Parâmetros'!$B$4="Mensal",EOMONTH(A78,0),IF('Parâmetros'!$B$4="Trimestral",EOMONTH(A78,2-MOD(MONTH(A78)-1,3)),"")),""))</f>
        <v/>
      </c>
      <c r="N78" s="14">
        <f>IF(A78="","",IFERROR(IF(OR(B78="",C78="",D78="",F78=""),"Completar identificação/natureza",IF(OR(F78="IVA liquidado",F78="IVA dedutível"),IF(OR(H78="",I78=""),"Completar base/taxa",IF(COUNTIF('Parâmetros'!$B$11:$B$14,I78)=0,"Taxa não configurada","OK")),IF(OR(F78="Regularização de IVA liquidado",F78="Regularização de IVA dedutível"),IF(J78="","Indicar regularização","OK"),"Selecionar natureza"))),"Verificar"))</f>
        <v/>
      </c>
      <c r="O78" s="10" t="n"/>
    </row>
    <row r="79">
      <c r="A79" s="7" t="n"/>
      <c r="B79" s="10" t="n"/>
      <c r="C79" s="22" t="n"/>
      <c r="D79" s="10" t="n"/>
      <c r="E79" s="22" t="n"/>
      <c r="F79" s="10" t="n"/>
      <c r="G79" s="10" t="n"/>
      <c r="H79" s="36" t="n"/>
      <c r="I79" s="40" t="n"/>
      <c r="J79" s="36" t="n"/>
      <c r="K79" s="39">
        <f>IF(A79="","",IFERROR(IF(OR(F79="IVA liquidado",F79="IVA dedutível"),ROUND(IFERROR(H79,0)*IFERROR(I79,0),2),0),0))</f>
        <v/>
      </c>
      <c r="L79" s="39">
        <f>IF(A79="","",IFERROR(IF(OR(F79="IVA liquidado",F79="IVA dedutível"),K79+IFERROR(J79,0),IFERROR(J79,0)),0))</f>
        <v/>
      </c>
      <c r="M79" s="8">
        <f>IF(A79="","",IFERROR(IF('Parâmetros'!$B$4="Mensal",EOMONTH(A79,0),IF('Parâmetros'!$B$4="Trimestral",EOMONTH(A79,2-MOD(MONTH(A79)-1,3)),"")),""))</f>
        <v/>
      </c>
      <c r="N79" s="14">
        <f>IF(A79="","",IFERROR(IF(OR(B79="",C79="",D79="",F79=""),"Completar identificação/natureza",IF(OR(F79="IVA liquidado",F79="IVA dedutível"),IF(OR(H79="",I79=""),"Completar base/taxa",IF(COUNTIF('Parâmetros'!$B$11:$B$14,I79)=0,"Taxa não configurada","OK")),IF(OR(F79="Regularização de IVA liquidado",F79="Regularização de IVA dedutível"),IF(J79="","Indicar regularização","OK"),"Selecionar natureza"))),"Verificar"))</f>
        <v/>
      </c>
      <c r="O79" s="10" t="n"/>
    </row>
    <row r="80">
      <c r="A80" s="7" t="n"/>
      <c r="B80" s="10" t="n"/>
      <c r="C80" s="22" t="n"/>
      <c r="D80" s="10" t="n"/>
      <c r="E80" s="22" t="n"/>
      <c r="F80" s="10" t="n"/>
      <c r="G80" s="10" t="n"/>
      <c r="H80" s="36" t="n"/>
      <c r="I80" s="40" t="n"/>
      <c r="J80" s="36" t="n"/>
      <c r="K80" s="39">
        <f>IF(A80="","",IFERROR(IF(OR(F80="IVA liquidado",F80="IVA dedutível"),ROUND(IFERROR(H80,0)*IFERROR(I80,0),2),0),0))</f>
        <v/>
      </c>
      <c r="L80" s="39">
        <f>IF(A80="","",IFERROR(IF(OR(F80="IVA liquidado",F80="IVA dedutível"),K80+IFERROR(J80,0),IFERROR(J80,0)),0))</f>
        <v/>
      </c>
      <c r="M80" s="8">
        <f>IF(A80="","",IFERROR(IF('Parâmetros'!$B$4="Mensal",EOMONTH(A80,0),IF('Parâmetros'!$B$4="Trimestral",EOMONTH(A80,2-MOD(MONTH(A80)-1,3)),"")),""))</f>
        <v/>
      </c>
      <c r="N80" s="14">
        <f>IF(A80="","",IFERROR(IF(OR(B80="",C80="",D80="",F80=""),"Completar identificação/natureza",IF(OR(F80="IVA liquidado",F80="IVA dedutível"),IF(OR(H80="",I80=""),"Completar base/taxa",IF(COUNTIF('Parâmetros'!$B$11:$B$14,I80)=0,"Taxa não configurada","OK")),IF(OR(F80="Regularização de IVA liquidado",F80="Regularização de IVA dedutível"),IF(J80="","Indicar regularização","OK"),"Selecionar natureza"))),"Verificar"))</f>
        <v/>
      </c>
      <c r="O80" s="10" t="n"/>
    </row>
    <row r="81">
      <c r="A81" s="7" t="n"/>
      <c r="B81" s="10" t="n"/>
      <c r="C81" s="22" t="n"/>
      <c r="D81" s="10" t="n"/>
      <c r="E81" s="22" t="n"/>
      <c r="F81" s="10" t="n"/>
      <c r="G81" s="10" t="n"/>
      <c r="H81" s="36" t="n"/>
      <c r="I81" s="40" t="n"/>
      <c r="J81" s="36" t="n"/>
      <c r="K81" s="39">
        <f>IF(A81="","",IFERROR(IF(OR(F81="IVA liquidado",F81="IVA dedutível"),ROUND(IFERROR(H81,0)*IFERROR(I81,0),2),0),0))</f>
        <v/>
      </c>
      <c r="L81" s="39">
        <f>IF(A81="","",IFERROR(IF(OR(F81="IVA liquidado",F81="IVA dedutível"),K81+IFERROR(J81,0),IFERROR(J81,0)),0))</f>
        <v/>
      </c>
      <c r="M81" s="8">
        <f>IF(A81="","",IFERROR(IF('Parâmetros'!$B$4="Mensal",EOMONTH(A81,0),IF('Parâmetros'!$B$4="Trimestral",EOMONTH(A81,2-MOD(MONTH(A81)-1,3)),"")),""))</f>
        <v/>
      </c>
      <c r="N81" s="14">
        <f>IF(A81="","",IFERROR(IF(OR(B81="",C81="",D81="",F81=""),"Completar identificação/natureza",IF(OR(F81="IVA liquidado",F81="IVA dedutível"),IF(OR(H81="",I81=""),"Completar base/taxa",IF(COUNTIF('Parâmetros'!$B$11:$B$14,I81)=0,"Taxa não configurada","OK")),IF(OR(F81="Regularização de IVA liquidado",F81="Regularização de IVA dedutível"),IF(J81="","Indicar regularização","OK"),"Selecionar natureza"))),"Verificar"))</f>
        <v/>
      </c>
      <c r="O81" s="10" t="n"/>
    </row>
    <row r="82">
      <c r="A82" s="7" t="n"/>
      <c r="B82" s="10" t="n"/>
      <c r="C82" s="22" t="n"/>
      <c r="D82" s="10" t="n"/>
      <c r="E82" s="22" t="n"/>
      <c r="F82" s="10" t="n"/>
      <c r="G82" s="10" t="n"/>
      <c r="H82" s="36" t="n"/>
      <c r="I82" s="40" t="n"/>
      <c r="J82" s="36" t="n"/>
      <c r="K82" s="39">
        <f>IF(A82="","",IFERROR(IF(OR(F82="IVA liquidado",F82="IVA dedutível"),ROUND(IFERROR(H82,0)*IFERROR(I82,0),2),0),0))</f>
        <v/>
      </c>
      <c r="L82" s="39">
        <f>IF(A82="","",IFERROR(IF(OR(F82="IVA liquidado",F82="IVA dedutível"),K82+IFERROR(J82,0),IFERROR(J82,0)),0))</f>
        <v/>
      </c>
      <c r="M82" s="8">
        <f>IF(A82="","",IFERROR(IF('Parâmetros'!$B$4="Mensal",EOMONTH(A82,0),IF('Parâmetros'!$B$4="Trimestral",EOMONTH(A82,2-MOD(MONTH(A82)-1,3)),"")),""))</f>
        <v/>
      </c>
      <c r="N82" s="14">
        <f>IF(A82="","",IFERROR(IF(OR(B82="",C82="",D82="",F82=""),"Completar identificação/natureza",IF(OR(F82="IVA liquidado",F82="IVA dedutível"),IF(OR(H82="",I82=""),"Completar base/taxa",IF(COUNTIF('Parâmetros'!$B$11:$B$14,I82)=0,"Taxa não configurada","OK")),IF(OR(F82="Regularização de IVA liquidado",F82="Regularização de IVA dedutível"),IF(J82="","Indicar regularização","OK"),"Selecionar natureza"))),"Verificar"))</f>
        <v/>
      </c>
      <c r="O82" s="10" t="n"/>
    </row>
    <row r="83">
      <c r="A83" s="7" t="n"/>
      <c r="B83" s="10" t="n"/>
      <c r="C83" s="22" t="n"/>
      <c r="D83" s="10" t="n"/>
      <c r="E83" s="22" t="n"/>
      <c r="F83" s="10" t="n"/>
      <c r="G83" s="10" t="n"/>
      <c r="H83" s="36" t="n"/>
      <c r="I83" s="40" t="n"/>
      <c r="J83" s="36" t="n"/>
      <c r="K83" s="39">
        <f>IF(A83="","",IFERROR(IF(OR(F83="IVA liquidado",F83="IVA dedutível"),ROUND(IFERROR(H83,0)*IFERROR(I83,0),2),0),0))</f>
        <v/>
      </c>
      <c r="L83" s="39">
        <f>IF(A83="","",IFERROR(IF(OR(F83="IVA liquidado",F83="IVA dedutível"),K83+IFERROR(J83,0),IFERROR(J83,0)),0))</f>
        <v/>
      </c>
      <c r="M83" s="8">
        <f>IF(A83="","",IFERROR(IF('Parâmetros'!$B$4="Mensal",EOMONTH(A83,0),IF('Parâmetros'!$B$4="Trimestral",EOMONTH(A83,2-MOD(MONTH(A83)-1,3)),"")),""))</f>
        <v/>
      </c>
      <c r="N83" s="14">
        <f>IF(A83="","",IFERROR(IF(OR(B83="",C83="",D83="",F83=""),"Completar identificação/natureza",IF(OR(F83="IVA liquidado",F83="IVA dedutível"),IF(OR(H83="",I83=""),"Completar base/taxa",IF(COUNTIF('Parâmetros'!$B$11:$B$14,I83)=0,"Taxa não configurada","OK")),IF(OR(F83="Regularização de IVA liquidado",F83="Regularização de IVA dedutível"),IF(J83="","Indicar regularização","OK"),"Selecionar natureza"))),"Verificar"))</f>
        <v/>
      </c>
      <c r="O83" s="10" t="n"/>
    </row>
    <row r="84">
      <c r="A84" s="7" t="n"/>
      <c r="B84" s="10" t="n"/>
      <c r="C84" s="22" t="n"/>
      <c r="D84" s="10" t="n"/>
      <c r="E84" s="22" t="n"/>
      <c r="F84" s="10" t="n"/>
      <c r="G84" s="10" t="n"/>
      <c r="H84" s="36" t="n"/>
      <c r="I84" s="40" t="n"/>
      <c r="J84" s="36" t="n"/>
      <c r="K84" s="39">
        <f>IF(A84="","",IFERROR(IF(OR(F84="IVA liquidado",F84="IVA dedutível"),ROUND(IFERROR(H84,0)*IFERROR(I84,0),2),0),0))</f>
        <v/>
      </c>
      <c r="L84" s="39">
        <f>IF(A84="","",IFERROR(IF(OR(F84="IVA liquidado",F84="IVA dedutível"),K84+IFERROR(J84,0),IFERROR(J84,0)),0))</f>
        <v/>
      </c>
      <c r="M84" s="8">
        <f>IF(A84="","",IFERROR(IF('Parâmetros'!$B$4="Mensal",EOMONTH(A84,0),IF('Parâmetros'!$B$4="Trimestral",EOMONTH(A84,2-MOD(MONTH(A84)-1,3)),"")),""))</f>
        <v/>
      </c>
      <c r="N84" s="14">
        <f>IF(A84="","",IFERROR(IF(OR(B84="",C84="",D84="",F84=""),"Completar identificação/natureza",IF(OR(F84="IVA liquidado",F84="IVA dedutível"),IF(OR(H84="",I84=""),"Completar base/taxa",IF(COUNTIF('Parâmetros'!$B$11:$B$14,I84)=0,"Taxa não configurada","OK")),IF(OR(F84="Regularização de IVA liquidado",F84="Regularização de IVA dedutível"),IF(J84="","Indicar regularização","OK"),"Selecionar natureza"))),"Verificar"))</f>
        <v/>
      </c>
      <c r="O84" s="10" t="n"/>
    </row>
    <row r="85">
      <c r="A85" s="7" t="n"/>
      <c r="B85" s="10" t="n"/>
      <c r="C85" s="22" t="n"/>
      <c r="D85" s="10" t="n"/>
      <c r="E85" s="22" t="n"/>
      <c r="F85" s="10" t="n"/>
      <c r="G85" s="10" t="n"/>
      <c r="H85" s="36" t="n"/>
      <c r="I85" s="40" t="n"/>
      <c r="J85" s="36" t="n"/>
      <c r="K85" s="39">
        <f>IF(A85="","",IFERROR(IF(OR(F85="IVA liquidado",F85="IVA dedutível"),ROUND(IFERROR(H85,0)*IFERROR(I85,0),2),0),0))</f>
        <v/>
      </c>
      <c r="L85" s="39">
        <f>IF(A85="","",IFERROR(IF(OR(F85="IVA liquidado",F85="IVA dedutível"),K85+IFERROR(J85,0),IFERROR(J85,0)),0))</f>
        <v/>
      </c>
      <c r="M85" s="8">
        <f>IF(A85="","",IFERROR(IF('Parâmetros'!$B$4="Mensal",EOMONTH(A85,0),IF('Parâmetros'!$B$4="Trimestral",EOMONTH(A85,2-MOD(MONTH(A85)-1,3)),"")),""))</f>
        <v/>
      </c>
      <c r="N85" s="14">
        <f>IF(A85="","",IFERROR(IF(OR(B85="",C85="",D85="",F85=""),"Completar identificação/natureza",IF(OR(F85="IVA liquidado",F85="IVA dedutível"),IF(OR(H85="",I85=""),"Completar base/taxa",IF(COUNTIF('Parâmetros'!$B$11:$B$14,I85)=0,"Taxa não configurada","OK")),IF(OR(F85="Regularização de IVA liquidado",F85="Regularização de IVA dedutível"),IF(J85="","Indicar regularização","OK"),"Selecionar natureza"))),"Verificar"))</f>
        <v/>
      </c>
      <c r="O85" s="10" t="n"/>
    </row>
    <row r="86">
      <c r="A86" s="7" t="n"/>
      <c r="B86" s="10" t="n"/>
      <c r="C86" s="22" t="n"/>
      <c r="D86" s="10" t="n"/>
      <c r="E86" s="22" t="n"/>
      <c r="F86" s="10" t="n"/>
      <c r="G86" s="10" t="n"/>
      <c r="H86" s="36" t="n"/>
      <c r="I86" s="40" t="n"/>
      <c r="J86" s="36" t="n"/>
      <c r="K86" s="39">
        <f>IF(A86="","",IFERROR(IF(OR(F86="IVA liquidado",F86="IVA dedutível"),ROUND(IFERROR(H86,0)*IFERROR(I86,0),2),0),0))</f>
        <v/>
      </c>
      <c r="L86" s="39">
        <f>IF(A86="","",IFERROR(IF(OR(F86="IVA liquidado",F86="IVA dedutível"),K86+IFERROR(J86,0),IFERROR(J86,0)),0))</f>
        <v/>
      </c>
      <c r="M86" s="8">
        <f>IF(A86="","",IFERROR(IF('Parâmetros'!$B$4="Mensal",EOMONTH(A86,0),IF('Parâmetros'!$B$4="Trimestral",EOMONTH(A86,2-MOD(MONTH(A86)-1,3)),"")),""))</f>
        <v/>
      </c>
      <c r="N86" s="14">
        <f>IF(A86="","",IFERROR(IF(OR(B86="",C86="",D86="",F86=""),"Completar identificação/natureza",IF(OR(F86="IVA liquidado",F86="IVA dedutível"),IF(OR(H86="",I86=""),"Completar base/taxa",IF(COUNTIF('Parâmetros'!$B$11:$B$14,I86)=0,"Taxa não configurada","OK")),IF(OR(F86="Regularização de IVA liquidado",F86="Regularização de IVA dedutível"),IF(J86="","Indicar regularização","OK"),"Selecionar natureza"))),"Verificar"))</f>
        <v/>
      </c>
      <c r="O86" s="10" t="n"/>
    </row>
    <row r="87">
      <c r="A87" s="7" t="n"/>
      <c r="B87" s="10" t="n"/>
      <c r="C87" s="22" t="n"/>
      <c r="D87" s="10" t="n"/>
      <c r="E87" s="22" t="n"/>
      <c r="F87" s="10" t="n"/>
      <c r="G87" s="10" t="n"/>
      <c r="H87" s="36" t="n"/>
      <c r="I87" s="40" t="n"/>
      <c r="J87" s="36" t="n"/>
      <c r="K87" s="39">
        <f>IF(A87="","",IFERROR(IF(OR(F87="IVA liquidado",F87="IVA dedutível"),ROUND(IFERROR(H87,0)*IFERROR(I87,0),2),0),0))</f>
        <v/>
      </c>
      <c r="L87" s="39">
        <f>IF(A87="","",IFERROR(IF(OR(F87="IVA liquidado",F87="IVA dedutível"),K87+IFERROR(J87,0),IFERROR(J87,0)),0))</f>
        <v/>
      </c>
      <c r="M87" s="8">
        <f>IF(A87="","",IFERROR(IF('Parâmetros'!$B$4="Mensal",EOMONTH(A87,0),IF('Parâmetros'!$B$4="Trimestral",EOMONTH(A87,2-MOD(MONTH(A87)-1,3)),"")),""))</f>
        <v/>
      </c>
      <c r="N87" s="14">
        <f>IF(A87="","",IFERROR(IF(OR(B87="",C87="",D87="",F87=""),"Completar identificação/natureza",IF(OR(F87="IVA liquidado",F87="IVA dedutível"),IF(OR(H87="",I87=""),"Completar base/taxa",IF(COUNTIF('Parâmetros'!$B$11:$B$14,I87)=0,"Taxa não configurada","OK")),IF(OR(F87="Regularização de IVA liquidado",F87="Regularização de IVA dedutível"),IF(J87="","Indicar regularização","OK"),"Selecionar natureza"))),"Verificar"))</f>
        <v/>
      </c>
      <c r="O87" s="10" t="n"/>
    </row>
    <row r="88">
      <c r="A88" s="7" t="n"/>
      <c r="B88" s="10" t="n"/>
      <c r="C88" s="22" t="n"/>
      <c r="D88" s="10" t="n"/>
      <c r="E88" s="22" t="n"/>
      <c r="F88" s="10" t="n"/>
      <c r="G88" s="10" t="n"/>
      <c r="H88" s="36" t="n"/>
      <c r="I88" s="40" t="n"/>
      <c r="J88" s="36" t="n"/>
      <c r="K88" s="39">
        <f>IF(A88="","",IFERROR(IF(OR(F88="IVA liquidado",F88="IVA dedutível"),ROUND(IFERROR(H88,0)*IFERROR(I88,0),2),0),0))</f>
        <v/>
      </c>
      <c r="L88" s="39">
        <f>IF(A88="","",IFERROR(IF(OR(F88="IVA liquidado",F88="IVA dedutível"),K88+IFERROR(J88,0),IFERROR(J88,0)),0))</f>
        <v/>
      </c>
      <c r="M88" s="8">
        <f>IF(A88="","",IFERROR(IF('Parâmetros'!$B$4="Mensal",EOMONTH(A88,0),IF('Parâmetros'!$B$4="Trimestral",EOMONTH(A88,2-MOD(MONTH(A88)-1,3)),"")),""))</f>
        <v/>
      </c>
      <c r="N88" s="14">
        <f>IF(A88="","",IFERROR(IF(OR(B88="",C88="",D88="",F88=""),"Completar identificação/natureza",IF(OR(F88="IVA liquidado",F88="IVA dedutível"),IF(OR(H88="",I88=""),"Completar base/taxa",IF(COUNTIF('Parâmetros'!$B$11:$B$14,I88)=0,"Taxa não configurada","OK")),IF(OR(F88="Regularização de IVA liquidado",F88="Regularização de IVA dedutível"),IF(J88="","Indicar regularização","OK"),"Selecionar natureza"))),"Verificar"))</f>
        <v/>
      </c>
      <c r="O88" s="10" t="n"/>
    </row>
    <row r="89">
      <c r="A89" s="7" t="n"/>
      <c r="B89" s="10" t="n"/>
      <c r="C89" s="22" t="n"/>
      <c r="D89" s="10" t="n"/>
      <c r="E89" s="22" t="n"/>
      <c r="F89" s="10" t="n"/>
      <c r="G89" s="10" t="n"/>
      <c r="H89" s="36" t="n"/>
      <c r="I89" s="40" t="n"/>
      <c r="J89" s="36" t="n"/>
      <c r="K89" s="39">
        <f>IF(A89="","",IFERROR(IF(OR(F89="IVA liquidado",F89="IVA dedutível"),ROUND(IFERROR(H89,0)*IFERROR(I89,0),2),0),0))</f>
        <v/>
      </c>
      <c r="L89" s="39">
        <f>IF(A89="","",IFERROR(IF(OR(F89="IVA liquidado",F89="IVA dedutível"),K89+IFERROR(J89,0),IFERROR(J89,0)),0))</f>
        <v/>
      </c>
      <c r="M89" s="8">
        <f>IF(A89="","",IFERROR(IF('Parâmetros'!$B$4="Mensal",EOMONTH(A89,0),IF('Parâmetros'!$B$4="Trimestral",EOMONTH(A89,2-MOD(MONTH(A89)-1,3)),"")),""))</f>
        <v/>
      </c>
      <c r="N89" s="14">
        <f>IF(A89="","",IFERROR(IF(OR(B89="",C89="",D89="",F89=""),"Completar identificação/natureza",IF(OR(F89="IVA liquidado",F89="IVA dedutível"),IF(OR(H89="",I89=""),"Completar base/taxa",IF(COUNTIF('Parâmetros'!$B$11:$B$14,I89)=0,"Taxa não configurada","OK")),IF(OR(F89="Regularização de IVA liquidado",F89="Regularização de IVA dedutível"),IF(J89="","Indicar regularização","OK"),"Selecionar natureza"))),"Verificar"))</f>
        <v/>
      </c>
      <c r="O89" s="10" t="n"/>
    </row>
    <row r="90">
      <c r="A90" s="7" t="n"/>
      <c r="B90" s="10" t="n"/>
      <c r="C90" s="22" t="n"/>
      <c r="D90" s="10" t="n"/>
      <c r="E90" s="22" t="n"/>
      <c r="F90" s="10" t="n"/>
      <c r="G90" s="10" t="n"/>
      <c r="H90" s="36" t="n"/>
      <c r="I90" s="40" t="n"/>
      <c r="J90" s="36" t="n"/>
      <c r="K90" s="39">
        <f>IF(A90="","",IFERROR(IF(OR(F90="IVA liquidado",F90="IVA dedutível"),ROUND(IFERROR(H90,0)*IFERROR(I90,0),2),0),0))</f>
        <v/>
      </c>
      <c r="L90" s="39">
        <f>IF(A90="","",IFERROR(IF(OR(F90="IVA liquidado",F90="IVA dedutível"),K90+IFERROR(J90,0),IFERROR(J90,0)),0))</f>
        <v/>
      </c>
      <c r="M90" s="8">
        <f>IF(A90="","",IFERROR(IF('Parâmetros'!$B$4="Mensal",EOMONTH(A90,0),IF('Parâmetros'!$B$4="Trimestral",EOMONTH(A90,2-MOD(MONTH(A90)-1,3)),"")),""))</f>
        <v/>
      </c>
      <c r="N90" s="14">
        <f>IF(A90="","",IFERROR(IF(OR(B90="",C90="",D90="",F90=""),"Completar identificação/natureza",IF(OR(F90="IVA liquidado",F90="IVA dedutível"),IF(OR(H90="",I90=""),"Completar base/taxa",IF(COUNTIF('Parâmetros'!$B$11:$B$14,I90)=0,"Taxa não configurada","OK")),IF(OR(F90="Regularização de IVA liquidado",F90="Regularização de IVA dedutível"),IF(J90="","Indicar regularização","OK"),"Selecionar natureza"))),"Verificar"))</f>
        <v/>
      </c>
      <c r="O90" s="10" t="n"/>
    </row>
    <row r="91">
      <c r="A91" s="7" t="n"/>
      <c r="B91" s="10" t="n"/>
      <c r="C91" s="22" t="n"/>
      <c r="D91" s="10" t="n"/>
      <c r="E91" s="22" t="n"/>
      <c r="F91" s="10" t="n"/>
      <c r="G91" s="10" t="n"/>
      <c r="H91" s="36" t="n"/>
      <c r="I91" s="40" t="n"/>
      <c r="J91" s="36" t="n"/>
      <c r="K91" s="39">
        <f>IF(A91="","",IFERROR(IF(OR(F91="IVA liquidado",F91="IVA dedutível"),ROUND(IFERROR(H91,0)*IFERROR(I91,0),2),0),0))</f>
        <v/>
      </c>
      <c r="L91" s="39">
        <f>IF(A91="","",IFERROR(IF(OR(F91="IVA liquidado",F91="IVA dedutível"),K91+IFERROR(J91,0),IFERROR(J91,0)),0))</f>
        <v/>
      </c>
      <c r="M91" s="8">
        <f>IF(A91="","",IFERROR(IF('Parâmetros'!$B$4="Mensal",EOMONTH(A91,0),IF('Parâmetros'!$B$4="Trimestral",EOMONTH(A91,2-MOD(MONTH(A91)-1,3)),"")),""))</f>
        <v/>
      </c>
      <c r="N91" s="14">
        <f>IF(A91="","",IFERROR(IF(OR(B91="",C91="",D91="",F91=""),"Completar identificação/natureza",IF(OR(F91="IVA liquidado",F91="IVA dedutível"),IF(OR(H91="",I91=""),"Completar base/taxa",IF(COUNTIF('Parâmetros'!$B$11:$B$14,I91)=0,"Taxa não configurada","OK")),IF(OR(F91="Regularização de IVA liquidado",F91="Regularização de IVA dedutível"),IF(J91="","Indicar regularização","OK"),"Selecionar natureza"))),"Verificar"))</f>
        <v/>
      </c>
      <c r="O91" s="10" t="n"/>
    </row>
    <row r="92">
      <c r="A92" s="7" t="n"/>
      <c r="B92" s="10" t="n"/>
      <c r="C92" s="22" t="n"/>
      <c r="D92" s="10" t="n"/>
      <c r="E92" s="22" t="n"/>
      <c r="F92" s="10" t="n"/>
      <c r="G92" s="10" t="n"/>
      <c r="H92" s="36" t="n"/>
      <c r="I92" s="40" t="n"/>
      <c r="J92" s="36" t="n"/>
      <c r="K92" s="39">
        <f>IF(A92="","",IFERROR(IF(OR(F92="IVA liquidado",F92="IVA dedutível"),ROUND(IFERROR(H92,0)*IFERROR(I92,0),2),0),0))</f>
        <v/>
      </c>
      <c r="L92" s="39">
        <f>IF(A92="","",IFERROR(IF(OR(F92="IVA liquidado",F92="IVA dedutível"),K92+IFERROR(J92,0),IFERROR(J92,0)),0))</f>
        <v/>
      </c>
      <c r="M92" s="8">
        <f>IF(A92="","",IFERROR(IF('Parâmetros'!$B$4="Mensal",EOMONTH(A92,0),IF('Parâmetros'!$B$4="Trimestral",EOMONTH(A92,2-MOD(MONTH(A92)-1,3)),"")),""))</f>
        <v/>
      </c>
      <c r="N92" s="14">
        <f>IF(A92="","",IFERROR(IF(OR(B92="",C92="",D92="",F92=""),"Completar identificação/natureza",IF(OR(F92="IVA liquidado",F92="IVA dedutível"),IF(OR(H92="",I92=""),"Completar base/taxa",IF(COUNTIF('Parâmetros'!$B$11:$B$14,I92)=0,"Taxa não configurada","OK")),IF(OR(F92="Regularização de IVA liquidado",F92="Regularização de IVA dedutível"),IF(J92="","Indicar regularização","OK"),"Selecionar natureza"))),"Verificar"))</f>
        <v/>
      </c>
      <c r="O92" s="10" t="n"/>
    </row>
    <row r="93">
      <c r="A93" s="7" t="n"/>
      <c r="B93" s="10" t="n"/>
      <c r="C93" s="22" t="n"/>
      <c r="D93" s="10" t="n"/>
      <c r="E93" s="22" t="n"/>
      <c r="F93" s="10" t="n"/>
      <c r="G93" s="10" t="n"/>
      <c r="H93" s="36" t="n"/>
      <c r="I93" s="40" t="n"/>
      <c r="J93" s="36" t="n"/>
      <c r="K93" s="39">
        <f>IF(A93="","",IFERROR(IF(OR(F93="IVA liquidado",F93="IVA dedutível"),ROUND(IFERROR(H93,0)*IFERROR(I93,0),2),0),0))</f>
        <v/>
      </c>
      <c r="L93" s="39">
        <f>IF(A93="","",IFERROR(IF(OR(F93="IVA liquidado",F93="IVA dedutível"),K93+IFERROR(J93,0),IFERROR(J93,0)),0))</f>
        <v/>
      </c>
      <c r="M93" s="8">
        <f>IF(A93="","",IFERROR(IF('Parâmetros'!$B$4="Mensal",EOMONTH(A93,0),IF('Parâmetros'!$B$4="Trimestral",EOMONTH(A93,2-MOD(MONTH(A93)-1,3)),"")),""))</f>
        <v/>
      </c>
      <c r="N93" s="14">
        <f>IF(A93="","",IFERROR(IF(OR(B93="",C93="",D93="",F93=""),"Completar identificação/natureza",IF(OR(F93="IVA liquidado",F93="IVA dedutível"),IF(OR(H93="",I93=""),"Completar base/taxa",IF(COUNTIF('Parâmetros'!$B$11:$B$14,I93)=0,"Taxa não configurada","OK")),IF(OR(F93="Regularização de IVA liquidado",F93="Regularização de IVA dedutível"),IF(J93="","Indicar regularização","OK"),"Selecionar natureza"))),"Verificar"))</f>
        <v/>
      </c>
      <c r="O93" s="10" t="n"/>
    </row>
    <row r="94">
      <c r="A94" s="7" t="n"/>
      <c r="B94" s="10" t="n"/>
      <c r="C94" s="22" t="n"/>
      <c r="D94" s="10" t="n"/>
      <c r="E94" s="22" t="n"/>
      <c r="F94" s="10" t="n"/>
      <c r="G94" s="10" t="n"/>
      <c r="H94" s="36" t="n"/>
      <c r="I94" s="40" t="n"/>
      <c r="J94" s="36" t="n"/>
      <c r="K94" s="39">
        <f>IF(A94="","",IFERROR(IF(OR(F94="IVA liquidado",F94="IVA dedutível"),ROUND(IFERROR(H94,0)*IFERROR(I94,0),2),0),0))</f>
        <v/>
      </c>
      <c r="L94" s="39">
        <f>IF(A94="","",IFERROR(IF(OR(F94="IVA liquidado",F94="IVA dedutível"),K94+IFERROR(J94,0),IFERROR(J94,0)),0))</f>
        <v/>
      </c>
      <c r="M94" s="8">
        <f>IF(A94="","",IFERROR(IF('Parâmetros'!$B$4="Mensal",EOMONTH(A94,0),IF('Parâmetros'!$B$4="Trimestral",EOMONTH(A94,2-MOD(MONTH(A94)-1,3)),"")),""))</f>
        <v/>
      </c>
      <c r="N94" s="14">
        <f>IF(A94="","",IFERROR(IF(OR(B94="",C94="",D94="",F94=""),"Completar identificação/natureza",IF(OR(F94="IVA liquidado",F94="IVA dedutível"),IF(OR(H94="",I94=""),"Completar base/taxa",IF(COUNTIF('Parâmetros'!$B$11:$B$14,I94)=0,"Taxa não configurada","OK")),IF(OR(F94="Regularização de IVA liquidado",F94="Regularização de IVA dedutível"),IF(J94="","Indicar regularização","OK"),"Selecionar natureza"))),"Verificar"))</f>
        <v/>
      </c>
      <c r="O94" s="10" t="n"/>
    </row>
    <row r="95">
      <c r="A95" s="7" t="n"/>
      <c r="B95" s="10" t="n"/>
      <c r="C95" s="22" t="n"/>
      <c r="D95" s="10" t="n"/>
      <c r="E95" s="22" t="n"/>
      <c r="F95" s="10" t="n"/>
      <c r="G95" s="10" t="n"/>
      <c r="H95" s="36" t="n"/>
      <c r="I95" s="40" t="n"/>
      <c r="J95" s="36" t="n"/>
      <c r="K95" s="39">
        <f>IF(A95="","",IFERROR(IF(OR(F95="IVA liquidado",F95="IVA dedutível"),ROUND(IFERROR(H95,0)*IFERROR(I95,0),2),0),0))</f>
        <v/>
      </c>
      <c r="L95" s="39">
        <f>IF(A95="","",IFERROR(IF(OR(F95="IVA liquidado",F95="IVA dedutível"),K95+IFERROR(J95,0),IFERROR(J95,0)),0))</f>
        <v/>
      </c>
      <c r="M95" s="8">
        <f>IF(A95="","",IFERROR(IF('Parâmetros'!$B$4="Mensal",EOMONTH(A95,0),IF('Parâmetros'!$B$4="Trimestral",EOMONTH(A95,2-MOD(MONTH(A95)-1,3)),"")),""))</f>
        <v/>
      </c>
      <c r="N95" s="14">
        <f>IF(A95="","",IFERROR(IF(OR(B95="",C95="",D95="",F95=""),"Completar identificação/natureza",IF(OR(F95="IVA liquidado",F95="IVA dedutível"),IF(OR(H95="",I95=""),"Completar base/taxa",IF(COUNTIF('Parâmetros'!$B$11:$B$14,I95)=0,"Taxa não configurada","OK")),IF(OR(F95="Regularização de IVA liquidado",F95="Regularização de IVA dedutível"),IF(J95="","Indicar regularização","OK"),"Selecionar natureza"))),"Verificar"))</f>
        <v/>
      </c>
      <c r="O95" s="10" t="n"/>
    </row>
    <row r="96">
      <c r="A96" s="7" t="n"/>
      <c r="B96" s="10" t="n"/>
      <c r="C96" s="22" t="n"/>
      <c r="D96" s="10" t="n"/>
      <c r="E96" s="22" t="n"/>
      <c r="F96" s="10" t="n"/>
      <c r="G96" s="10" t="n"/>
      <c r="H96" s="36" t="n"/>
      <c r="I96" s="40" t="n"/>
      <c r="J96" s="36" t="n"/>
      <c r="K96" s="39">
        <f>IF(A96="","",IFERROR(IF(OR(F96="IVA liquidado",F96="IVA dedutível"),ROUND(IFERROR(H96,0)*IFERROR(I96,0),2),0),0))</f>
        <v/>
      </c>
      <c r="L96" s="39">
        <f>IF(A96="","",IFERROR(IF(OR(F96="IVA liquidado",F96="IVA dedutível"),K96+IFERROR(J96,0),IFERROR(J96,0)),0))</f>
        <v/>
      </c>
      <c r="M96" s="8">
        <f>IF(A96="","",IFERROR(IF('Parâmetros'!$B$4="Mensal",EOMONTH(A96,0),IF('Parâmetros'!$B$4="Trimestral",EOMONTH(A96,2-MOD(MONTH(A96)-1,3)),"")),""))</f>
        <v/>
      </c>
      <c r="N96" s="14">
        <f>IF(A96="","",IFERROR(IF(OR(B96="",C96="",D96="",F96=""),"Completar identificação/natureza",IF(OR(F96="IVA liquidado",F96="IVA dedutível"),IF(OR(H96="",I96=""),"Completar base/taxa",IF(COUNTIF('Parâmetros'!$B$11:$B$14,I96)=0,"Taxa não configurada","OK")),IF(OR(F96="Regularização de IVA liquidado",F96="Regularização de IVA dedutível"),IF(J96="","Indicar regularização","OK"),"Selecionar natureza"))),"Verificar"))</f>
        <v/>
      </c>
      <c r="O96" s="10" t="n"/>
    </row>
    <row r="97">
      <c r="A97" s="7" t="n"/>
      <c r="B97" s="10" t="n"/>
      <c r="C97" s="22" t="n"/>
      <c r="D97" s="10" t="n"/>
      <c r="E97" s="22" t="n"/>
      <c r="F97" s="10" t="n"/>
      <c r="G97" s="10" t="n"/>
      <c r="H97" s="36" t="n"/>
      <c r="I97" s="40" t="n"/>
      <c r="J97" s="36" t="n"/>
      <c r="K97" s="39">
        <f>IF(A97="","",IFERROR(IF(OR(F97="IVA liquidado",F97="IVA dedutível"),ROUND(IFERROR(H97,0)*IFERROR(I97,0),2),0),0))</f>
        <v/>
      </c>
      <c r="L97" s="39">
        <f>IF(A97="","",IFERROR(IF(OR(F97="IVA liquidado",F97="IVA dedutível"),K97+IFERROR(J97,0),IFERROR(J97,0)),0))</f>
        <v/>
      </c>
      <c r="M97" s="8">
        <f>IF(A97="","",IFERROR(IF('Parâmetros'!$B$4="Mensal",EOMONTH(A97,0),IF('Parâmetros'!$B$4="Trimestral",EOMONTH(A97,2-MOD(MONTH(A97)-1,3)),"")),""))</f>
        <v/>
      </c>
      <c r="N97" s="14">
        <f>IF(A97="","",IFERROR(IF(OR(B97="",C97="",D97="",F97=""),"Completar identificação/natureza",IF(OR(F97="IVA liquidado",F97="IVA dedutível"),IF(OR(H97="",I97=""),"Completar base/taxa",IF(COUNTIF('Parâmetros'!$B$11:$B$14,I97)=0,"Taxa não configurada","OK")),IF(OR(F97="Regularização de IVA liquidado",F97="Regularização de IVA dedutível"),IF(J97="","Indicar regularização","OK"),"Selecionar natureza"))),"Verificar"))</f>
        <v/>
      </c>
      <c r="O97" s="10" t="n"/>
    </row>
    <row r="98">
      <c r="A98" s="7" t="n"/>
      <c r="B98" s="10" t="n"/>
      <c r="C98" s="22" t="n"/>
      <c r="D98" s="10" t="n"/>
      <c r="E98" s="22" t="n"/>
      <c r="F98" s="10" t="n"/>
      <c r="G98" s="10" t="n"/>
      <c r="H98" s="36" t="n"/>
      <c r="I98" s="40" t="n"/>
      <c r="J98" s="36" t="n"/>
      <c r="K98" s="39">
        <f>IF(A98="","",IFERROR(IF(OR(F98="IVA liquidado",F98="IVA dedutível"),ROUND(IFERROR(H98,0)*IFERROR(I98,0),2),0),0))</f>
        <v/>
      </c>
      <c r="L98" s="39">
        <f>IF(A98="","",IFERROR(IF(OR(F98="IVA liquidado",F98="IVA dedutível"),K98+IFERROR(J98,0),IFERROR(J98,0)),0))</f>
        <v/>
      </c>
      <c r="M98" s="8">
        <f>IF(A98="","",IFERROR(IF('Parâmetros'!$B$4="Mensal",EOMONTH(A98,0),IF('Parâmetros'!$B$4="Trimestral",EOMONTH(A98,2-MOD(MONTH(A98)-1,3)),"")),""))</f>
        <v/>
      </c>
      <c r="N98" s="14">
        <f>IF(A98="","",IFERROR(IF(OR(B98="",C98="",D98="",F98=""),"Completar identificação/natureza",IF(OR(F98="IVA liquidado",F98="IVA dedutível"),IF(OR(H98="",I98=""),"Completar base/taxa",IF(COUNTIF('Parâmetros'!$B$11:$B$14,I98)=0,"Taxa não configurada","OK")),IF(OR(F98="Regularização de IVA liquidado",F98="Regularização de IVA dedutível"),IF(J98="","Indicar regularização","OK"),"Selecionar natureza"))),"Verificar"))</f>
        <v/>
      </c>
      <c r="O98" s="10" t="n"/>
    </row>
    <row r="99">
      <c r="A99" s="7" t="n"/>
      <c r="B99" s="10" t="n"/>
      <c r="C99" s="22" t="n"/>
      <c r="D99" s="10" t="n"/>
      <c r="E99" s="22" t="n"/>
      <c r="F99" s="10" t="n"/>
      <c r="G99" s="10" t="n"/>
      <c r="H99" s="36" t="n"/>
      <c r="I99" s="40" t="n"/>
      <c r="J99" s="36" t="n"/>
      <c r="K99" s="39">
        <f>IF(A99="","",IFERROR(IF(OR(F99="IVA liquidado",F99="IVA dedutível"),ROUND(IFERROR(H99,0)*IFERROR(I99,0),2),0),0))</f>
        <v/>
      </c>
      <c r="L99" s="39">
        <f>IF(A99="","",IFERROR(IF(OR(F99="IVA liquidado",F99="IVA dedutível"),K99+IFERROR(J99,0),IFERROR(J99,0)),0))</f>
        <v/>
      </c>
      <c r="M99" s="8">
        <f>IF(A99="","",IFERROR(IF('Parâmetros'!$B$4="Mensal",EOMONTH(A99,0),IF('Parâmetros'!$B$4="Trimestral",EOMONTH(A99,2-MOD(MONTH(A99)-1,3)),"")),""))</f>
        <v/>
      </c>
      <c r="N99" s="14">
        <f>IF(A99="","",IFERROR(IF(OR(B99="",C99="",D99="",F99=""),"Completar identificação/natureza",IF(OR(F99="IVA liquidado",F99="IVA dedutível"),IF(OR(H99="",I99=""),"Completar base/taxa",IF(COUNTIF('Parâmetros'!$B$11:$B$14,I99)=0,"Taxa não configurada","OK")),IF(OR(F99="Regularização de IVA liquidado",F99="Regularização de IVA dedutível"),IF(J99="","Indicar regularização","OK"),"Selecionar natureza"))),"Verificar"))</f>
        <v/>
      </c>
      <c r="O99" s="10" t="n"/>
    </row>
    <row r="100">
      <c r="A100" s="7" t="n"/>
      <c r="B100" s="10" t="n"/>
      <c r="C100" s="22" t="n"/>
      <c r="D100" s="10" t="n"/>
      <c r="E100" s="22" t="n"/>
      <c r="F100" s="10" t="n"/>
      <c r="G100" s="10" t="n"/>
      <c r="H100" s="36" t="n"/>
      <c r="I100" s="40" t="n"/>
      <c r="J100" s="36" t="n"/>
      <c r="K100" s="39">
        <f>IF(A100="","",IFERROR(IF(OR(F100="IVA liquidado",F100="IVA dedutível"),ROUND(IFERROR(H100,0)*IFERROR(I100,0),2),0),0))</f>
        <v/>
      </c>
      <c r="L100" s="39">
        <f>IF(A100="","",IFERROR(IF(OR(F100="IVA liquidado",F100="IVA dedutível"),K100+IFERROR(J100,0),IFERROR(J100,0)),0))</f>
        <v/>
      </c>
      <c r="M100" s="8">
        <f>IF(A100="","",IFERROR(IF('Parâmetros'!$B$4="Mensal",EOMONTH(A100,0),IF('Parâmetros'!$B$4="Trimestral",EOMONTH(A100,2-MOD(MONTH(A100)-1,3)),"")),""))</f>
        <v/>
      </c>
      <c r="N100" s="14">
        <f>IF(A100="","",IFERROR(IF(OR(B100="",C100="",D100="",F100=""),"Completar identificação/natureza",IF(OR(F100="IVA liquidado",F100="IVA dedutível"),IF(OR(H100="",I100=""),"Completar base/taxa",IF(COUNTIF('Parâmetros'!$B$11:$B$14,I100)=0,"Taxa não configurada","OK")),IF(OR(F100="Regularização de IVA liquidado",F100="Regularização de IVA dedutível"),IF(J100="","Indicar regularização","OK"),"Selecionar natureza"))),"Verificar"))</f>
        <v/>
      </c>
      <c r="O100" s="10" t="n"/>
    </row>
    <row r="101">
      <c r="A101" s="7" t="n"/>
      <c r="B101" s="10" t="n"/>
      <c r="C101" s="22" t="n"/>
      <c r="D101" s="10" t="n"/>
      <c r="E101" s="22" t="n"/>
      <c r="F101" s="10" t="n"/>
      <c r="G101" s="10" t="n"/>
      <c r="H101" s="36" t="n"/>
      <c r="I101" s="40" t="n"/>
      <c r="J101" s="36" t="n"/>
      <c r="K101" s="39">
        <f>IF(A101="","",IFERROR(IF(OR(F101="IVA liquidado",F101="IVA dedutível"),ROUND(IFERROR(H101,0)*IFERROR(I101,0),2),0),0))</f>
        <v/>
      </c>
      <c r="L101" s="39">
        <f>IF(A101="","",IFERROR(IF(OR(F101="IVA liquidado",F101="IVA dedutível"),K101+IFERROR(J101,0),IFERROR(J101,0)),0))</f>
        <v/>
      </c>
      <c r="M101" s="8">
        <f>IF(A101="","",IFERROR(IF('Parâmetros'!$B$4="Mensal",EOMONTH(A101,0),IF('Parâmetros'!$B$4="Trimestral",EOMONTH(A101,2-MOD(MONTH(A101)-1,3)),"")),""))</f>
        <v/>
      </c>
      <c r="N101" s="14">
        <f>IF(A101="","",IFERROR(IF(OR(B101="",C101="",D101="",F101=""),"Completar identificação/natureza",IF(OR(F101="IVA liquidado",F101="IVA dedutível"),IF(OR(H101="",I101=""),"Completar base/taxa",IF(COUNTIF('Parâmetros'!$B$11:$B$14,I101)=0,"Taxa não configurada","OK")),IF(OR(F101="Regularização de IVA liquidado",F101="Regularização de IVA dedutível"),IF(J101="","Indicar regularização","OK"),"Selecionar natureza"))),"Verificar"))</f>
        <v/>
      </c>
      <c r="O101" s="10" t="n"/>
    </row>
    <row r="102">
      <c r="A102" s="7" t="n"/>
      <c r="B102" s="10" t="n"/>
      <c r="C102" s="22" t="n"/>
      <c r="D102" s="10" t="n"/>
      <c r="E102" s="22" t="n"/>
      <c r="F102" s="10" t="n"/>
      <c r="G102" s="10" t="n"/>
      <c r="H102" s="36" t="n"/>
      <c r="I102" s="40" t="n"/>
      <c r="J102" s="36" t="n"/>
      <c r="K102" s="39">
        <f>IF(A102="","",IFERROR(IF(OR(F102="IVA liquidado",F102="IVA dedutível"),ROUND(IFERROR(H102,0)*IFERROR(I102,0),2),0),0))</f>
        <v/>
      </c>
      <c r="L102" s="39">
        <f>IF(A102="","",IFERROR(IF(OR(F102="IVA liquidado",F102="IVA dedutível"),K102+IFERROR(J102,0),IFERROR(J102,0)),0))</f>
        <v/>
      </c>
      <c r="M102" s="8">
        <f>IF(A102="","",IFERROR(IF('Parâmetros'!$B$4="Mensal",EOMONTH(A102,0),IF('Parâmetros'!$B$4="Trimestral",EOMONTH(A102,2-MOD(MONTH(A102)-1,3)),"")),""))</f>
        <v/>
      </c>
      <c r="N102" s="14">
        <f>IF(A102="","",IFERROR(IF(OR(B102="",C102="",D102="",F102=""),"Completar identificação/natureza",IF(OR(F102="IVA liquidado",F102="IVA dedutível"),IF(OR(H102="",I102=""),"Completar base/taxa",IF(COUNTIF('Parâmetros'!$B$11:$B$14,I102)=0,"Taxa não configurada","OK")),IF(OR(F102="Regularização de IVA liquidado",F102="Regularização de IVA dedutível"),IF(J102="","Indicar regularização","OK"),"Selecionar natureza"))),"Verificar"))</f>
        <v/>
      </c>
      <c r="O102" s="10" t="n"/>
    </row>
    <row r="103">
      <c r="A103" s="7" t="n"/>
      <c r="B103" s="10" t="n"/>
      <c r="C103" s="22" t="n"/>
      <c r="D103" s="10" t="n"/>
      <c r="E103" s="22" t="n"/>
      <c r="F103" s="10" t="n"/>
      <c r="G103" s="10" t="n"/>
      <c r="H103" s="36" t="n"/>
      <c r="I103" s="40" t="n"/>
      <c r="J103" s="36" t="n"/>
      <c r="K103" s="39">
        <f>IF(A103="","",IFERROR(IF(OR(F103="IVA liquidado",F103="IVA dedutível"),ROUND(IFERROR(H103,0)*IFERROR(I103,0),2),0),0))</f>
        <v/>
      </c>
      <c r="L103" s="39">
        <f>IF(A103="","",IFERROR(IF(OR(F103="IVA liquidado",F103="IVA dedutível"),K103+IFERROR(J103,0),IFERROR(J103,0)),0))</f>
        <v/>
      </c>
      <c r="M103" s="8">
        <f>IF(A103="","",IFERROR(IF('Parâmetros'!$B$4="Mensal",EOMONTH(A103,0),IF('Parâmetros'!$B$4="Trimestral",EOMONTH(A103,2-MOD(MONTH(A103)-1,3)),"")),""))</f>
        <v/>
      </c>
      <c r="N103" s="14">
        <f>IF(A103="","",IFERROR(IF(OR(B103="",C103="",D103="",F103=""),"Completar identificação/natureza",IF(OR(F103="IVA liquidado",F103="IVA dedutível"),IF(OR(H103="",I103=""),"Completar base/taxa",IF(COUNTIF('Parâmetros'!$B$11:$B$14,I103)=0,"Taxa não configurada","OK")),IF(OR(F103="Regularização de IVA liquidado",F103="Regularização de IVA dedutível"),IF(J103="","Indicar regularização","OK"),"Selecionar natureza"))),"Verificar"))</f>
        <v/>
      </c>
      <c r="O103" s="10" t="n"/>
    </row>
    <row r="104">
      <c r="A104" s="7" t="n"/>
      <c r="B104" s="10" t="n"/>
      <c r="C104" s="22" t="n"/>
      <c r="D104" s="10" t="n"/>
      <c r="E104" s="22" t="n"/>
      <c r="F104" s="10" t="n"/>
      <c r="G104" s="10" t="n"/>
      <c r="H104" s="36" t="n"/>
      <c r="I104" s="40" t="n"/>
      <c r="J104" s="36" t="n"/>
      <c r="K104" s="39">
        <f>IF(A104="","",IFERROR(IF(OR(F104="IVA liquidado",F104="IVA dedutível"),ROUND(IFERROR(H104,0)*IFERROR(I104,0),2),0),0))</f>
        <v/>
      </c>
      <c r="L104" s="39">
        <f>IF(A104="","",IFERROR(IF(OR(F104="IVA liquidado",F104="IVA dedutível"),K104+IFERROR(J104,0),IFERROR(J104,0)),0))</f>
        <v/>
      </c>
      <c r="M104" s="8">
        <f>IF(A104="","",IFERROR(IF('Parâmetros'!$B$4="Mensal",EOMONTH(A104,0),IF('Parâmetros'!$B$4="Trimestral",EOMONTH(A104,2-MOD(MONTH(A104)-1,3)),"")),""))</f>
        <v/>
      </c>
      <c r="N104" s="14">
        <f>IF(A104="","",IFERROR(IF(OR(B104="",C104="",D104="",F104=""),"Completar identificação/natureza",IF(OR(F104="IVA liquidado",F104="IVA dedutível"),IF(OR(H104="",I104=""),"Completar base/taxa",IF(COUNTIF('Parâmetros'!$B$11:$B$14,I104)=0,"Taxa não configurada","OK")),IF(OR(F104="Regularização de IVA liquidado",F104="Regularização de IVA dedutível"),IF(J104="","Indicar regularização","OK"),"Selecionar natureza"))),"Verificar"))</f>
        <v/>
      </c>
      <c r="O104" s="10" t="n"/>
    </row>
    <row r="105">
      <c r="A105" s="7" t="n"/>
      <c r="B105" s="10" t="n"/>
      <c r="C105" s="22" t="n"/>
      <c r="D105" s="10" t="n"/>
      <c r="E105" s="22" t="n"/>
      <c r="F105" s="10" t="n"/>
      <c r="G105" s="10" t="n"/>
      <c r="H105" s="36" t="n"/>
      <c r="I105" s="40" t="n"/>
      <c r="J105" s="36" t="n"/>
      <c r="K105" s="39">
        <f>IF(A105="","",IFERROR(IF(OR(F105="IVA liquidado",F105="IVA dedutível"),ROUND(IFERROR(H105,0)*IFERROR(I105,0),2),0),0))</f>
        <v/>
      </c>
      <c r="L105" s="39">
        <f>IF(A105="","",IFERROR(IF(OR(F105="IVA liquidado",F105="IVA dedutível"),K105+IFERROR(J105,0),IFERROR(J105,0)),0))</f>
        <v/>
      </c>
      <c r="M105" s="8">
        <f>IF(A105="","",IFERROR(IF('Parâmetros'!$B$4="Mensal",EOMONTH(A105,0),IF('Parâmetros'!$B$4="Trimestral",EOMONTH(A105,2-MOD(MONTH(A105)-1,3)),"")),""))</f>
        <v/>
      </c>
      <c r="N105" s="14">
        <f>IF(A105="","",IFERROR(IF(OR(B105="",C105="",D105="",F105=""),"Completar identificação/natureza",IF(OR(F105="IVA liquidado",F105="IVA dedutível"),IF(OR(H105="",I105=""),"Completar base/taxa",IF(COUNTIF('Parâmetros'!$B$11:$B$14,I105)=0,"Taxa não configurada","OK")),IF(OR(F105="Regularização de IVA liquidado",F105="Regularização de IVA dedutível"),IF(J105="","Indicar regularização","OK"),"Selecionar natureza"))),"Verificar"))</f>
        <v/>
      </c>
      <c r="O105" s="10" t="n"/>
    </row>
  </sheetData>
  <mergeCells count="1">
    <mergeCell ref="A1:O1"/>
  </mergeCells>
  <conditionalFormatting sqref="A6:N105">
    <cfRule type="expression" priority="1" dxfId="5" stopIfTrue="1">
      <formula>OR($N6="Completar base/taxa",$N6="Completar identificação/natureza",$N6="Indicar regularização")</formula>
    </cfRule>
    <cfRule type="expression" priority="2" dxfId="7" stopIfTrue="1">
      <formula>$N6="Taxa não configurada"</formula>
    </cfRule>
    <cfRule type="expression" priority="3" dxfId="4">
      <formula>AND($A6&lt;&gt;"",$N6&lt;&gt;"OK")</formula>
    </cfRule>
  </conditionalFormatting>
  <conditionalFormatting sqref="H6:L105">
    <cfRule type="cellIs" priority="4" operator="lessThan" dxfId="8">
      <formula>0</formula>
    </cfRule>
  </conditionalFormatting>
  <dataValidations count="7">
    <dataValidation sqref="A6:A105" showErrorMessage="1" showInputMessage="1" allowBlank="1" errorTitle="" error="" promptTitle="" prompt="" type="custom" errorStyle="stop">
      <formula1>=IFERROR(OR(A6="",ISNUMBER(A6)),FALSE)</formula1>
    </dataValidation>
    <dataValidation sqref="B6:B105" showErrorMessage="1" showInputMessage="1" allowBlank="1" errorTitle="" error="" promptTitle="" prompt="" type="list" errorStyle="stop">
      <formula1>='Parâmetros'!$F$5:$F$11</formula1>
    </dataValidation>
    <dataValidation sqref="E6:E105" showErrorMessage="1" showInputMessage="1" allowBlank="1" errorTitle="" error="" promptTitle="NIF" prompt="Introduza nove algarismos, sem PT. Esta validação não confirma a autenticidade do NIF." type="custom" errorStyle="stop">
      <formula1>=IFERROR(OR(E6="",AND(LEN(E6)=9,ISNUMBER(--E6))),FALSE)</formula1>
    </dataValidation>
    <dataValidation sqref="F6:F105" showErrorMessage="1" showInputMessage="1" allowBlank="1" errorTitle="" error="" promptTitle="" prompt="" type="list" errorStyle="stop">
      <formula1>='Parâmetros'!$E$5:$E$8</formula1>
    </dataValidation>
    <dataValidation sqref="H6:H105" showErrorMessage="1" showInputMessage="1" allowBlank="1" errorTitle="" error="" promptTitle="" prompt="" type="custom" errorStyle="stop">
      <formula1>=IFERROR(OR(H6="",ISNUMBER(H6)),FALSE)</formula1>
    </dataValidation>
    <dataValidation sqref="I6:I105" showErrorMessage="1" showInputMessage="1" allowBlank="1" errorTitle="" error="" promptTitle="" prompt="" type="list" errorStyle="stop">
      <formula1>='Parâmetros'!$B$11:$B$14</formula1>
    </dataValidation>
    <dataValidation sqref="J6:J105" showErrorMessage="1" showInputMessage="1" allowBlank="1" errorTitle="" error="" promptTitle="" prompt="" type="custom" errorStyle="stop">
      <formula1>=IFERROR(OR(J6="",ISNUMBER(J6)),FALSE)</formula1>
    </dataValidation>
  </dataValidations>
  <pageMargins left="0.75" right="0.75" top="1" bottom="1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4" customWidth="1" min="3" max="3"/>
    <col width="18" customWidth="1" min="4" max="4"/>
    <col width="34" customWidth="1" min="5" max="5"/>
    <col width="24" customWidth="1" min="6" max="6"/>
    <col width="19" customWidth="1" min="7" max="7"/>
    <col width="22" customWidth="1" min="8" max="8"/>
  </cols>
  <sheetData>
    <row r="1" ht="26" customHeight="1">
      <c r="A1" s="1" t="inlineStr">
        <is>
          <t>Parâmetros e listas de validação</t>
        </is>
      </c>
    </row>
    <row r="2" ht="30" customHeight="1">
      <c r="A2" s="2" t="inlineStr">
        <is>
          <t>Os campos amarelos são editáveis. Confirme sempre taxas, prazos e enquadramento antes da utilização.</t>
        </is>
      </c>
      <c r="B2" s="3" t="n"/>
      <c r="C2" s="3" t="n"/>
      <c r="D2" s="3" t="n"/>
      <c r="E2" s="3" t="n"/>
      <c r="F2" s="3" t="n"/>
      <c r="G2" s="3" t="n"/>
      <c r="H2" s="3" t="n"/>
    </row>
    <row r="4">
      <c r="A4" s="6" t="inlineStr">
        <is>
          <t>Periodicidade</t>
        </is>
      </c>
      <c r="B4" s="10" t="inlineStr">
        <is>
          <t>Mensal</t>
        </is>
      </c>
      <c r="D4" s="9" t="inlineStr">
        <is>
          <t>Periodicidade</t>
        </is>
      </c>
      <c r="E4" s="9" t="inlineStr">
        <is>
          <t>Natureza do IVA</t>
        </is>
      </c>
      <c r="F4" s="9" t="inlineStr">
        <is>
          <t>Tipo de documento</t>
        </is>
      </c>
      <c r="G4" s="9" t="inlineStr">
        <is>
          <t>Estado da entrega</t>
        </is>
      </c>
      <c r="H4" s="9" t="inlineStr">
        <is>
          <t>Estado do pagamento</t>
        </is>
      </c>
    </row>
    <row r="5">
      <c r="A5" s="6" t="inlineStr">
        <is>
          <t>Dia limite de entrega</t>
        </is>
      </c>
      <c r="B5" s="24" t="n">
        <v>20</v>
      </c>
      <c r="D5" s="25" t="inlineStr">
        <is>
          <t>Mensal</t>
        </is>
      </c>
      <c r="E5" s="25" t="inlineStr">
        <is>
          <t>IVA liquidado</t>
        </is>
      </c>
      <c r="F5" s="25" t="inlineStr">
        <is>
          <t>Fatura</t>
        </is>
      </c>
      <c r="G5" s="25" t="inlineStr">
        <is>
          <t>Por preparar</t>
        </is>
      </c>
      <c r="H5" s="25" t="inlineStr">
        <is>
          <t>Por pagar</t>
        </is>
      </c>
    </row>
    <row r="6">
      <c r="A6" s="6" t="inlineStr">
        <is>
          <t>Meses após fim do período</t>
        </is>
      </c>
      <c r="B6" s="24" t="n">
        <v>2</v>
      </c>
      <c r="D6" s="26" t="inlineStr">
        <is>
          <t>Trimestral</t>
        </is>
      </c>
      <c r="E6" s="26" t="inlineStr">
        <is>
          <t>IVA dedutível</t>
        </is>
      </c>
      <c r="F6" s="26" t="inlineStr">
        <is>
          <t>Fatura-recibo</t>
        </is>
      </c>
      <c r="G6" s="26" t="inlineStr">
        <is>
          <t>Submetida</t>
        </is>
      </c>
      <c r="H6" s="26" t="inlineStr">
        <is>
          <t>Paga</t>
        </is>
      </c>
    </row>
    <row r="7">
      <c r="A7" s="6" t="inlineStr">
        <is>
          <t>Dias de aviso antes do prazo</t>
        </is>
      </c>
      <c r="B7" s="24" t="n"/>
      <c r="E7" s="25" t="inlineStr">
        <is>
          <t>Regularização de IVA liquidado</t>
        </is>
      </c>
      <c r="F7" s="25" t="inlineStr">
        <is>
          <t>Fatura simplificada</t>
        </is>
      </c>
      <c r="H7" s="25" t="inlineStr">
        <is>
          <t>Não aplicável</t>
        </is>
      </c>
    </row>
    <row r="8">
      <c r="A8" s="6" t="inlineStr">
        <is>
          <t>Data de referência dos alertas</t>
        </is>
      </c>
      <c r="B8" s="7">
        <f>TODAY()</f>
        <v/>
      </c>
      <c r="E8" s="26" t="inlineStr">
        <is>
          <t>Regularização de IVA dedutível</t>
        </is>
      </c>
      <c r="F8" s="26" t="inlineStr">
        <is>
          <t>Nota de crédito</t>
        </is>
      </c>
    </row>
    <row r="9">
      <c r="F9" s="25" t="inlineStr">
        <is>
          <t>Nota de débito</t>
        </is>
      </c>
    </row>
    <row r="10">
      <c r="A10" s="27" t="inlineStr">
        <is>
          <t>Taxas de IVA configuradas</t>
        </is>
      </c>
      <c r="B10" s="5" t="n"/>
      <c r="F10" s="26" t="inlineStr">
        <is>
          <t>Documento interno</t>
        </is>
      </c>
    </row>
    <row r="11">
      <c r="A11" s="6" t="inlineStr">
        <is>
          <t>Taxa configurada 1</t>
        </is>
      </c>
      <c r="B11" s="40" t="n"/>
      <c r="F11" s="25" t="inlineStr">
        <is>
          <t>Outro</t>
        </is>
      </c>
    </row>
    <row r="12">
      <c r="A12" s="6" t="inlineStr">
        <is>
          <t>Taxa configurada 2</t>
        </is>
      </c>
      <c r="B12" s="40" t="n"/>
    </row>
    <row r="13">
      <c r="A13" s="6" t="inlineStr">
        <is>
          <t>Taxa configurada 3</t>
        </is>
      </c>
      <c r="B13" s="40" t="n"/>
    </row>
    <row r="14">
      <c r="A14" s="6" t="inlineStr">
        <is>
          <t>Taxa configurada 4</t>
        </is>
      </c>
      <c r="B14" s="40" t="n"/>
    </row>
    <row r="17" ht="28" customHeight="1">
      <c r="A17" s="28" t="inlineStr">
        <is>
          <t>O cálculo da data limite de entrega utiliza parâmetros editáveis. Os valores iniciais de dia 20 e dois meses após o fim do período estão apresentados de acordo com a referência oficial indicada para o artigo 41.º do CIVA.
As taxas de IVA não são preenchidas por defeito e devem ser confirmadas pelo utilizador.
A data limite de pagamento não é calculada automaticamente e deve ser introduzida manualmente no «Painel», após confirmação aplicável ao período.</t>
        </is>
      </c>
      <c r="B17" s="18" t="n"/>
      <c r="C17" s="18" t="n"/>
      <c r="D17" s="18" t="n"/>
      <c r="E17" s="18" t="n"/>
      <c r="F17" s="18" t="n"/>
      <c r="G17" s="18" t="n"/>
      <c r="H17" s="18" t="n"/>
    </row>
    <row r="18" ht="28" customHeight="1">
      <c r="A18" s="18" t="n"/>
      <c r="B18" s="18" t="n"/>
      <c r="C18" s="18" t="n"/>
      <c r="D18" s="18" t="n"/>
      <c r="E18" s="18" t="n"/>
      <c r="F18" s="18" t="n"/>
      <c r="G18" s="18" t="n"/>
      <c r="H18" s="18" t="n"/>
    </row>
    <row r="19" ht="28" customHeight="1">
      <c r="A19" s="18" t="n"/>
      <c r="B19" s="18" t="n"/>
      <c r="C19" s="18" t="n"/>
      <c r="D19" s="18" t="n"/>
      <c r="E19" s="18" t="n"/>
      <c r="F19" s="18" t="n"/>
      <c r="G19" s="18" t="n"/>
      <c r="H19" s="18" t="n"/>
    </row>
    <row r="20" ht="28" customHeight="1">
      <c r="A20" s="18" t="n"/>
      <c r="B20" s="18" t="n"/>
      <c r="C20" s="18" t="n"/>
      <c r="D20" s="18" t="n"/>
      <c r="E20" s="18" t="n"/>
      <c r="F20" s="18" t="n"/>
      <c r="G20" s="18" t="n"/>
      <c r="H20" s="18" t="n"/>
    </row>
    <row r="21" ht="28" customHeight="1">
      <c r="A21" s="18" t="n"/>
      <c r="B21" s="18" t="n"/>
      <c r="C21" s="18" t="n"/>
      <c r="D21" s="18" t="n"/>
      <c r="E21" s="18" t="n"/>
      <c r="F21" s="18" t="n"/>
      <c r="G21" s="18" t="n"/>
      <c r="H21" s="18" t="n"/>
    </row>
  </sheetData>
  <mergeCells count="1">
    <mergeCell ref="A1:H1"/>
  </mergeCells>
  <dataValidations count="9">
    <dataValidation sqref="B4" showErrorMessage="1" showInputMessage="1" allowBlank="1" errorTitle="" error="" promptTitle="" prompt="" type="list" errorStyle="stop">
      <formula1>=$D$5:$D$6</formula1>
    </dataValidation>
    <dataValidation sqref="B5" showErrorMessage="1" showInputMessage="1" allowBlank="1" errorTitle="" error="" promptTitle="" prompt="" type="custom" errorStyle="stop">
      <formula1>=IFERROR(AND(ISNUMBER(B5),B5&gt;=1,B5&lt;=31),FALSE)</formula1>
    </dataValidation>
    <dataValidation sqref="B6" showErrorMessage="1" showInputMessage="1" allowBlank="1" errorTitle="" error="" promptTitle="" prompt="" type="custom" errorStyle="stop">
      <formula1>=IFERROR(AND(ISNUMBER(B6),B6&gt;=0),FALSE)</formula1>
    </dataValidation>
    <dataValidation sqref="B7" showErrorMessage="1" showInputMessage="1" allowBlank="1" errorTitle="" error="" promptTitle="" prompt="" type="custom" errorStyle="stop">
      <formula1>=IFERROR(OR(B7="",AND(ISNUMBER(B7),B7&gt;=0)),FALSE)</formula1>
    </dataValidation>
    <dataValidation sqref="B8" showErrorMessage="1" showInputMessage="1" allowBlank="1" errorTitle="" error="" promptTitle="" prompt="" type="custom" errorStyle="stop">
      <formula1>=IFERROR(ISNUMBER(B8),FALSE)</formula1>
    </dataValidation>
    <dataValidation sqref="B11" showErrorMessage="1" showInputMessage="1" allowBlank="1" errorTitle="" error="" promptTitle="Taxa de IVA" prompt="Introduza a taxa sob a forma percentual, por exemplo 0,00%. Confirme a taxa aplicável na fonte oficial antes de a utilizar." type="custom" errorStyle="stop">
      <formula1>=IFERROR(OR(B11="",ISNUMBER(B11)),FALSE)</formula1>
    </dataValidation>
    <dataValidation sqref="B12" showErrorMessage="1" showInputMessage="1" allowBlank="1" errorTitle="" error="" promptTitle="Taxa de IVA" prompt="Introduza a taxa sob a forma percentual, por exemplo 0,00%. Confirme a taxa aplicável na fonte oficial antes de a utilizar." type="custom" errorStyle="stop">
      <formula1>=IFERROR(OR(B12="",ISNUMBER(B12)),FALSE)</formula1>
    </dataValidation>
    <dataValidation sqref="B13" showErrorMessage="1" showInputMessage="1" allowBlank="1" errorTitle="" error="" promptTitle="Taxa de IVA" prompt="Introduza a taxa sob a forma percentual, por exemplo 0,00%. Confirme a taxa aplicável na fonte oficial antes de a utilizar." type="custom" errorStyle="stop">
      <formula1>=IFERROR(OR(B13="",ISNUMBER(B13)),FALSE)</formula1>
    </dataValidation>
    <dataValidation sqref="B14" showErrorMessage="1" showInputMessage="1" allowBlank="1" errorTitle="" error="" promptTitle="Taxa de IVA" prompt="Introduza a taxa sob a forma percentual, por exemplo 0,00%. Confirme a taxa aplicável na fonte oficial antes de a utilizar." type="custom" errorStyle="stop">
      <formula1>=IFERROR(OR(B14="",ISNUMBER(B14)),FALSE)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6" customHeight="1">
      <c r="A1" s="1" t="inlineStr">
        <is>
          <t>Instruções de utilização e limitações</t>
        </is>
      </c>
    </row>
    <row r="2" ht="30" customHeight="1">
      <c r="A2" s="2" t="inlineStr"/>
      <c r="B2" s="3" t="n"/>
      <c r="C2" s="3" t="n"/>
      <c r="D2" s="3" t="n"/>
      <c r="E2" s="3" t="n"/>
      <c r="F2" s="3" t="n"/>
      <c r="G2" s="3" t="n"/>
      <c r="H2" s="3" t="n"/>
    </row>
    <row r="3">
      <c r="A3" s="27" t="inlineStr">
        <is>
          <t>Objectivo do ficheiro</t>
        </is>
      </c>
      <c r="B3" s="5" t="n"/>
      <c r="C3" s="5" t="n"/>
      <c r="D3" s="5" t="n"/>
      <c r="E3" s="5" t="n"/>
      <c r="F3" s="5" t="n"/>
      <c r="G3" s="5" t="n"/>
      <c r="H3" s="5" t="n"/>
    </row>
    <row r="4" ht="86" customHeight="1">
      <c r="A4" s="29" t="inlineStr">
        <is>
          <t>Este ficheiro é uma ferramenta interna de apoio ao apuramento de IVA por período mensal ou trimestral. Organiza operações, separa IVA liquidado, IVA dedutível e regularizações, e apresenta um saldo a pagar ou crédito a reportar.
Não substitui a confirmação do enquadramento fiscal, não valida a dedutibilidade de despesas, não preenche a declaração periódica e não efectua submissões ou pagamentos.</t>
        </is>
      </c>
      <c r="B4" s="30" t="n"/>
      <c r="C4" s="30" t="n"/>
      <c r="D4" s="30" t="n"/>
      <c r="E4" s="30" t="n"/>
      <c r="F4" s="30" t="n"/>
      <c r="G4" s="30" t="n"/>
      <c r="H4" s="30" t="n"/>
    </row>
    <row r="7">
      <c r="A7" s="27" t="inlineStr">
        <is>
          <t>Sequência de utilização</t>
        </is>
      </c>
      <c r="B7" s="5" t="n"/>
      <c r="C7" s="5" t="n"/>
      <c r="D7" s="5" t="n"/>
      <c r="E7" s="5" t="n"/>
      <c r="F7" s="5" t="n"/>
      <c r="G7" s="5" t="n"/>
      <c r="H7" s="5" t="n"/>
    </row>
    <row r="8" ht="175" customHeight="1">
      <c r="A8" s="29" t="inlineStr">
        <is>
          <t>1. Na folha «Parâmetros», seleccione a periodicidade mensal ou trimestral.
2. Confirme e introduza as taxas de IVA que pretende utilizar nas quatro células de taxas configuradas.
3. Confirme os parâmetros de prazo de entrega e, se necessário, altere-os.
4. Introduza a janela de alerta pretendida em dias.
5. Registe ou reveja as operações na folha «Operações».
6. Preencha apenas as células amarelas da tabela de operações.
7. Seleccione no «Painel» o fim do período que pretende analisar.
8. Introduza manualmente o crédito reportado do período anterior, quando aplicável.
9. Introduza a data limite de pagamento confirmada e actualize o estado do pagamento.
10. Verifique os controlos de registos incompletos, taxas não configuradas e diferença do apuramento antes de utilizar os totais.</t>
        </is>
      </c>
      <c r="B8" s="30" t="n"/>
      <c r="C8" s="30" t="n"/>
      <c r="D8" s="30" t="n"/>
      <c r="E8" s="30" t="n"/>
      <c r="F8" s="30" t="n"/>
      <c r="G8" s="30" t="n"/>
      <c r="H8" s="30" t="n"/>
    </row>
    <row r="14">
      <c r="A14" s="27" t="inlineStr">
        <is>
          <t>Regras de preenchimento</t>
        </is>
      </c>
      <c r="B14" s="5" t="n"/>
      <c r="C14" s="5" t="n"/>
      <c r="D14" s="5" t="n"/>
      <c r="E14" s="5" t="n"/>
      <c r="F14" s="5" t="n"/>
      <c r="G14" s="5" t="n"/>
      <c r="H14" s="5" t="n"/>
    </row>
    <row r="15" ht="135" customHeight="1">
      <c r="A15" s="29" t="inlineStr">
        <is>
          <t>Utilize «IVA liquidado» para operações cujo IVA deva ser considerado como liquidado no período.
Utilize «IVA dedutível» apenas após confirmar a admissibilidade da dedução aplicável.
Utilize as naturezas de regularização para separar ajustamentos de IVA liquidado e de IVA dedutível. Nesses casos, introduza directamente o montante na coluna «Valor de regularização».
O ficheiro não interpreta automaticamente notas de crédito, notas de débito, operações isentas, regimes especiais, autoliquidação, operações intracomunitárias ou outras situações específicas.</t>
        </is>
      </c>
      <c r="B15" s="30" t="n"/>
      <c r="C15" s="30" t="n"/>
      <c r="D15" s="30" t="n"/>
      <c r="E15" s="30" t="n"/>
      <c r="F15" s="30" t="n"/>
      <c r="G15" s="30" t="n"/>
      <c r="H15" s="30" t="n"/>
    </row>
    <row r="20">
      <c r="A20" s="27" t="inlineStr">
        <is>
          <t>Controlos antes da utilização dos totais</t>
        </is>
      </c>
      <c r="B20" s="5" t="n"/>
      <c r="C20" s="5" t="n"/>
      <c r="D20" s="5" t="n"/>
      <c r="E20" s="5" t="n"/>
      <c r="F20" s="5" t="n"/>
      <c r="G20" s="5" t="n"/>
      <c r="H20" s="5" t="n"/>
    </row>
    <row r="21" ht="150" customHeight="1">
      <c r="A21" s="29" t="inlineStr">
        <is>
          <t>Antes de considerar o resultado final, confirme que:
- Não existem registos com o controlo «Completar identificação/natureza».
- Não existem registos com o controlo «Completar base/taxa».
- Não existem taxas fora da lista configurada.
- O controlo do apuramento apresenta «OK».
- A diferença entre detalhe por taxa e operações é igual a 0,00 €.
- A periodicidade e o período seleccionado correspondem ao período que pretende analisar.
- O crédito reportado do período anterior foi confirmado manualmente.</t>
        </is>
      </c>
      <c r="B21" s="30" t="n"/>
      <c r="C21" s="30" t="n"/>
      <c r="D21" s="30" t="n"/>
      <c r="E21" s="30" t="n"/>
      <c r="F21" s="30" t="n"/>
      <c r="G21" s="30" t="n"/>
      <c r="H21" s="30" t="n"/>
    </row>
    <row r="26">
      <c r="A26" s="27" t="inlineStr">
        <is>
          <t>Gestão das 100 linhas operacionais</t>
        </is>
      </c>
      <c r="B26" s="5" t="n"/>
      <c r="C26" s="5" t="n"/>
      <c r="D26" s="5" t="n"/>
      <c r="E26" s="5" t="n"/>
      <c r="F26" s="5" t="n"/>
      <c r="G26" s="5" t="n"/>
      <c r="H26" s="5" t="n"/>
    </row>
    <row r="27" ht="105" customHeight="1">
      <c r="A27" s="29" t="inlineStr">
        <is>
          <t>A folha «Operações» contém 100 linhas operacionais preparadas.
Para acrescentar mais linhas, insira novas linhas dentro da tabela, copie as fórmulas e validações da linha anterior e confirme os cálculos antes de utilizar os totais.
Não eliminar as colunas de cálculo «IVA da operação», «IVA considerado», «Fim do período fiscal» e «Controlo».</t>
        </is>
      </c>
      <c r="B27" s="30" t="n"/>
      <c r="C27" s="30" t="n"/>
      <c r="D27" s="30" t="n"/>
      <c r="E27" s="30" t="n"/>
      <c r="F27" s="30" t="n"/>
      <c r="G27" s="30" t="n"/>
      <c r="H27" s="30" t="n"/>
    </row>
    <row r="32">
      <c r="A32" s="27" t="inlineStr">
        <is>
          <t>Fontes oficiais a confirmar</t>
        </is>
      </c>
      <c r="B32" s="5" t="n"/>
      <c r="C32" s="5" t="n"/>
      <c r="D32" s="5" t="n"/>
      <c r="E32" s="5" t="n"/>
      <c r="F32" s="5" t="n"/>
      <c r="G32" s="5" t="n"/>
      <c r="H32" s="5" t="n"/>
    </row>
    <row r="33" ht="34" customHeight="1">
      <c r="A33" s="31" t="inlineStr">
        <is>
          <t>Consulte a informação oficial aplicável antes de confirmar taxas, deduções, regularizações, prazos, declaração e pagamento.</t>
        </is>
      </c>
      <c r="B33" s="32" t="n"/>
      <c r="C33" s="32" t="n"/>
      <c r="D33" s="32" t="n"/>
      <c r="E33" s="32" t="n"/>
      <c r="F33" s="32" t="n"/>
      <c r="G33" s="32" t="n"/>
      <c r="H33" s="32" t="n"/>
    </row>
    <row r="34">
      <c r="A34" s="33" t="inlineStr">
        <is>
          <t>https://info.portaldasfinancas.gov.pt/pt/informacao_fiscal/codigos_tributarios/civa_rep/Pages/iva41.aspx</t>
        </is>
      </c>
      <c r="B34" s="30" t="n"/>
      <c r="C34" s="30" t="n"/>
      <c r="D34" s="30" t="n"/>
      <c r="E34" s="30" t="n"/>
      <c r="F34" s="30" t="n"/>
      <c r="G34" s="30" t="n"/>
      <c r="H34" s="30" t="n"/>
    </row>
    <row r="35">
      <c r="A35" s="33" t="inlineStr">
        <is>
          <t>https://info.portaldasfinancas.gov.pt/pt/informacao_fiscal/codigos_tributarios/civa_rep/Pages/iva19.aspx</t>
        </is>
      </c>
      <c r="B35" s="30" t="n"/>
      <c r="C35" s="30" t="n"/>
      <c r="D35" s="30" t="n"/>
      <c r="E35" s="30" t="n"/>
      <c r="F35" s="30" t="n"/>
      <c r="G35" s="30" t="n"/>
      <c r="H35" s="30" t="n"/>
    </row>
    <row r="36">
      <c r="A36" s="33" t="inlineStr">
        <is>
          <t>https://info.portaldasfinancas.gov.pt/pt/informacao_fiscal/codigos_tributarios/civa/Pages/iva22.aspx</t>
        </is>
      </c>
      <c r="B36" s="30" t="n"/>
      <c r="C36" s="30" t="n"/>
      <c r="D36" s="30" t="n"/>
      <c r="E36" s="30" t="n"/>
      <c r="F36" s="30" t="n"/>
      <c r="G36" s="30" t="n"/>
      <c r="H36" s="30" t="n"/>
    </row>
    <row r="37">
      <c r="A37" s="32" t="n"/>
      <c r="B37" s="32" t="n"/>
      <c r="C37" s="32" t="n"/>
      <c r="D37" s="32" t="n"/>
      <c r="E37" s="32" t="n"/>
      <c r="F37" s="32" t="n"/>
      <c r="G37" s="32" t="n"/>
      <c r="H37" s="32" t="n"/>
    </row>
    <row r="38">
      <c r="A38" s="32" t="n"/>
      <c r="B38" s="32" t="n"/>
      <c r="C38" s="32" t="n"/>
      <c r="D38" s="32" t="n"/>
      <c r="E38" s="32" t="n"/>
      <c r="F38" s="32" t="n"/>
      <c r="G38" s="32" t="n"/>
      <c r="H38" s="32" t="n"/>
    </row>
  </sheetData>
  <mergeCells count="1">
    <mergeCell ref="A1:H1"/>
  </mergeCells>
  <hyperlinks>
    <hyperlink xmlns:r="http://schemas.openxmlformats.org/officeDocument/2006/relationships" ref="A34" r:id="rId1"/>
    <hyperlink xmlns:r="http://schemas.openxmlformats.org/officeDocument/2006/relationships" ref="A35" r:id="rId2"/>
    <hyperlink xmlns:r="http://schemas.openxmlformats.org/officeDocument/2006/relationships" ref="A36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2026-08-31T08:49:56Z</dcterms:created>
  <dcterms:modified xmlns:dcterms="http://purl.org/dc/terms/" xmlns:xsi="http://www.w3.org/2001/XMLSchema-instance" xsi:type="dcterms:W3CDTF">2026-08-31T08:49:56Z</dcterms:modified>
</cp:coreProperties>
</file>