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Registo TS" sheetId="2" state="visible" r:id="rId2"/>
    <sheet xmlns:r="http://schemas.openxmlformats.org/officeDocument/2006/relationships" name="Parâmetros" sheetId="3" state="visible" r:id="rId3"/>
    <sheet xmlns:r="http://schemas.openxmlformats.org/officeDocument/2006/relationships" name="Instruções" sheetId="4" state="visible" r:id="rId4"/>
  </sheets>
  <definedNames>
    <definedName name="_xlnm._FilterDatabase" localSheetId="1" hidden="1">'Registo TS'!$A$6:$Y$106</definedName>
  </definedNames>
  <calcPr calcId="124519" calcMode="auto" fullCalcOnLoad="1" forceFullCalc="1"/>
</workbook>
</file>

<file path=xl/styles.xml><?xml version="1.0" encoding="utf-8"?>
<styleSheet xmlns="http://schemas.openxmlformats.org/spreadsheetml/2006/main">
  <numFmts count="7">
    <numFmt numFmtId="164" formatCode="d/m/yyyy"/>
    <numFmt numFmtId="165" formatCode="0,00 &quot;h&quot;"/>
    <numFmt numFmtId="166" formatCode="# ##0,00 &quot;€&quot;"/>
    <numFmt numFmtId="167" formatCode="hh:mm"/>
    <numFmt numFmtId="168" formatCode="[h]:mm"/>
    <numFmt numFmtId="169" formatCode="0,000"/>
    <numFmt numFmtId="170" formatCode="0,00%"/>
  </numFmts>
  <fonts count="7">
    <font>
      <name val="Calibri"/>
      <family val="2"/>
      <color theme="1"/>
      <sz val="11"/>
      <scheme val="minor"/>
    </font>
    <font>
      <name val="Calibri"/>
      <b val="1"/>
      <color rgb="00FFFFFF"/>
      <sz val="16"/>
    </font>
    <font>
      <name val="Calibri"/>
      <i val="1"/>
      <color rgb="00274C5E"/>
      <sz val="10"/>
    </font>
    <font>
      <name val="Calibri"/>
      <b val="1"/>
      <color rgb="001F2933"/>
      <sz val="10"/>
    </font>
    <font>
      <name val="Calibri"/>
      <b val="1"/>
      <color rgb="00146B4A"/>
      <sz val="10"/>
    </font>
    <font>
      <name val="Calibri"/>
      <b val="1"/>
      <color rgb="00FFFFFF"/>
      <sz val="11"/>
    </font>
    <font>
      <name val="Calibri"/>
      <color rgb="001F2933"/>
      <sz val="10"/>
    </font>
  </fonts>
  <fills count="11">
    <fill>
      <patternFill/>
    </fill>
    <fill>
      <patternFill patternType="gray125"/>
    </fill>
    <fill>
      <patternFill patternType="solid">
        <fgColor rgb="000B4F6C"/>
      </patternFill>
    </fill>
    <fill>
      <patternFill patternType="solid">
        <fgColor rgb="00FFF3D6"/>
      </patternFill>
    </fill>
    <fill>
      <patternFill patternType="solid">
        <fgColor rgb="00DCEAF3"/>
      </patternFill>
    </fill>
    <fill>
      <patternFill patternType="solid">
        <fgColor rgb="00E8EEF1"/>
      </patternFill>
    </fill>
    <fill>
      <patternFill patternType="solid">
        <fgColor rgb="00F5F0E6"/>
      </patternFill>
    </fill>
    <fill>
      <patternFill patternType="solid">
        <fgColor rgb="00146B4A"/>
      </patternFill>
    </fill>
    <fill>
      <patternFill patternType="solid">
        <fgColor rgb="00FBE7B2"/>
      </patternFill>
    </fill>
    <fill>
      <patternFill patternType="solid">
        <fgColor rgb="00D9EAD3"/>
      </patternFill>
    </fill>
    <fill>
      <patternFill patternType="solid">
        <fgColor rgb="00F8D7DA"/>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81">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164" fontId="3" fillId="3" borderId="1" applyAlignment="1" applyProtection="1" pivotButton="0" quotePrefix="0" xfId="0">
      <alignment horizontal="center" vertical="center"/>
      <protection locked="0" hidden="0"/>
    </xf>
    <xf numFmtId="0" fontId="3" fillId="4" borderId="1" applyAlignment="1" pivotButton="0" quotePrefix="0" xfId="0">
      <alignment horizontal="center" vertical="center" wrapText="1"/>
    </xf>
    <xf numFmtId="0" fontId="0" fillId="4" borderId="1" applyAlignment="1" pivotButton="0" quotePrefix="0" xfId="0">
      <alignment horizontal="center" vertical="center" wrapText="1"/>
    </xf>
    <xf numFmtId="165" fontId="4" fillId="4" borderId="1" applyAlignment="1" pivotButton="0" quotePrefix="0" xfId="0">
      <alignment horizontal="center" vertical="center"/>
    </xf>
    <xf numFmtId="166" fontId="4" fillId="4" borderId="1" applyAlignment="1" pivotButton="0" quotePrefix="0" xfId="0">
      <alignment horizontal="center" vertical="center"/>
    </xf>
    <xf numFmtId="0" fontId="3" fillId="5" borderId="1" applyAlignment="1" pivotButton="0" quotePrefix="0" xfId="0">
      <alignment horizontal="center" vertical="center" wrapText="1"/>
    </xf>
    <xf numFmtId="0" fontId="0" fillId="5" borderId="1" applyAlignment="1" pivotButton="0" quotePrefix="0" xfId="0">
      <alignment horizontal="center" vertical="center" wrapText="1"/>
    </xf>
    <xf numFmtId="0" fontId="4" fillId="5" borderId="1" applyAlignment="1" pivotButton="0" quotePrefix="0" xfId="0">
      <alignment horizontal="center" vertical="center"/>
    </xf>
    <xf numFmtId="0" fontId="5" fillId="2" borderId="1" applyAlignment="1" pivotButton="0" quotePrefix="0" xfId="0">
      <alignment horizontal="center" vertical="center"/>
    </xf>
    <xf numFmtId="0" fontId="0" fillId="4" borderId="1" applyAlignment="1" pivotButton="0" quotePrefix="0" xfId="0">
      <alignment horizontal="left" vertical="center"/>
    </xf>
    <xf numFmtId="165" fontId="0" fillId="4" borderId="1" applyAlignment="1" pivotButton="0" quotePrefix="0" xfId="0">
      <alignment horizontal="right" vertical="center"/>
    </xf>
    <xf numFmtId="166" fontId="0" fillId="4" borderId="1" applyAlignment="1" pivotButton="0" quotePrefix="0" xfId="0">
      <alignment horizontal="right" vertical="center"/>
    </xf>
    <xf numFmtId="0" fontId="0" fillId="6" borderId="1" applyAlignment="1" pivotButton="0" quotePrefix="0" xfId="0">
      <alignment horizontal="left" vertical="center"/>
    </xf>
    <xf numFmtId="165" fontId="0" fillId="6" borderId="1" applyAlignment="1" pivotButton="0" quotePrefix="0" xfId="0">
      <alignment horizontal="right" vertical="center"/>
    </xf>
    <xf numFmtId="166" fontId="0" fillId="6" borderId="1" applyAlignment="1" pivotButton="0" quotePrefix="0" xfId="0">
      <alignment horizontal="right" vertical="center"/>
    </xf>
    <xf numFmtId="0" fontId="5" fillId="7" borderId="1" applyAlignment="1" pivotButton="0" quotePrefix="0" xfId="0">
      <alignment horizontal="left" vertical="center"/>
    </xf>
    <xf numFmtId="0" fontId="0" fillId="7" borderId="1" pivotButton="0" quotePrefix="0" xfId="0"/>
    <xf numFmtId="0" fontId="3" fillId="5" borderId="1" applyAlignment="1" pivotButton="0" quotePrefix="0" xfId="0">
      <alignment horizontal="left" vertical="center" wrapText="1"/>
    </xf>
    <xf numFmtId="0" fontId="4" fillId="4" borderId="1" applyAlignment="1" pivotButton="0" quotePrefix="0" xfId="0">
      <alignment horizontal="right" vertical="center"/>
    </xf>
    <xf numFmtId="166" fontId="4" fillId="4" borderId="1" applyAlignment="1" pivotButton="0" quotePrefix="0" xfId="0">
      <alignment horizontal="right" vertical="center"/>
    </xf>
    <xf numFmtId="165" fontId="4" fillId="4" borderId="1" applyAlignment="1" pivotButton="0" quotePrefix="0" xfId="0">
      <alignment horizontal="right" vertical="center"/>
    </xf>
    <xf numFmtId="0" fontId="3" fillId="8" borderId="1" applyAlignment="1" pivotButton="0" quotePrefix="0" xfId="0">
      <alignment horizontal="left" vertical="center" wrapText="1"/>
    </xf>
    <xf numFmtId="0" fontId="0" fillId="8" borderId="1"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0" fontId="5" fillId="2" borderId="1" applyAlignment="1" pivotButton="0" quotePrefix="0" xfId="0">
      <alignment horizontal="center" vertical="center" wrapText="1"/>
    </xf>
    <xf numFmtId="0" fontId="0" fillId="3" borderId="1" applyAlignment="1" applyProtection="1" pivotButton="0" quotePrefix="0" xfId="0">
      <alignment horizontal="center" vertical="center"/>
      <protection locked="0" hidden="0"/>
    </xf>
    <xf numFmtId="164" fontId="0" fillId="3" borderId="1" applyAlignment="1" applyProtection="1" pivotButton="0" quotePrefix="0" xfId="0">
      <alignment horizontal="center" vertical="center"/>
      <protection locked="0" hidden="0"/>
    </xf>
    <xf numFmtId="0" fontId="0" fillId="3" borderId="1" applyAlignment="1" applyProtection="1" pivotButton="0" quotePrefix="0" xfId="0">
      <alignment horizontal="left" vertical="center"/>
      <protection locked="0" hidden="0"/>
    </xf>
    <xf numFmtId="167" fontId="0" fillId="3" borderId="1" applyAlignment="1" applyProtection="1" pivotButton="0" quotePrefix="0" xfId="0">
      <alignment horizontal="center" vertical="center"/>
      <protection locked="0" hidden="0"/>
    </xf>
    <xf numFmtId="168" fontId="0" fillId="3" borderId="1" applyAlignment="1" applyProtection="1" pivotButton="0" quotePrefix="0" xfId="0">
      <alignment horizontal="center" vertical="center"/>
      <protection locked="0" hidden="0"/>
    </xf>
    <xf numFmtId="165" fontId="0" fillId="4" borderId="1" applyAlignment="1" pivotButton="0" quotePrefix="0" xfId="0">
      <alignment horizontal="center" vertical="center"/>
    </xf>
    <xf numFmtId="166" fontId="0" fillId="3" borderId="1" applyAlignment="1" applyProtection="1" pivotButton="0" quotePrefix="0" xfId="0">
      <alignment horizontal="center" vertical="center"/>
      <protection locked="0" hidden="0"/>
    </xf>
    <xf numFmtId="169" fontId="0" fillId="4" borderId="1" applyAlignment="1" pivotButton="0" quotePrefix="0" xfId="0">
      <alignment horizontal="center" vertical="center"/>
    </xf>
    <xf numFmtId="166" fontId="0" fillId="4" borderId="1" applyAlignment="1" pivotButton="0" quotePrefix="0" xfId="0">
      <alignment horizontal="center" vertical="center"/>
    </xf>
    <xf numFmtId="170" fontId="0" fillId="3" borderId="1" applyAlignment="1" applyProtection="1" pivotButton="0" quotePrefix="0" xfId="0">
      <alignment horizontal="center" vertical="center"/>
      <protection locked="0" hidden="0"/>
    </xf>
    <xf numFmtId="165" fontId="0" fillId="6" borderId="1" applyAlignment="1" pivotButton="0" quotePrefix="0" xfId="0">
      <alignment horizontal="center" vertical="center"/>
    </xf>
    <xf numFmtId="169" fontId="0" fillId="6" borderId="1" applyAlignment="1" pivotButton="0" quotePrefix="0" xfId="0">
      <alignment horizontal="center" vertical="center"/>
    </xf>
    <xf numFmtId="166" fontId="0" fillId="6" borderId="1" applyAlignment="1" pivotButton="0" quotePrefix="0" xfId="0">
      <alignment horizontal="center" vertical="center"/>
    </xf>
    <xf numFmtId="0" fontId="3" fillId="5" borderId="1" pivotButton="0" quotePrefix="0" xfId="0"/>
    <xf numFmtId="0" fontId="0" fillId="3" borderId="1" applyProtection="1" pivotButton="0" quotePrefix="0" xfId="0">
      <protection locked="0" hidden="0"/>
    </xf>
    <xf numFmtId="0" fontId="5" fillId="7" borderId="1" applyAlignment="1" pivotButton="0" quotePrefix="0" xfId="0">
      <alignment horizontal="center" vertical="center"/>
    </xf>
    <xf numFmtId="0" fontId="0" fillId="5" borderId="1" pivotButton="0" quotePrefix="0" xfId="0"/>
    <xf numFmtId="0" fontId="0" fillId="5" borderId="1" applyAlignment="1" pivotButton="0" quotePrefix="0" xfId="0">
      <alignment horizontal="left" vertical="center" wrapText="1"/>
    </xf>
    <xf numFmtId="169" fontId="0" fillId="3" borderId="1" applyAlignment="1" applyProtection="1" pivotButton="0" quotePrefix="0" xfId="0">
      <alignment horizontal="center" vertical="center"/>
      <protection locked="0" hidden="0"/>
    </xf>
    <xf numFmtId="0" fontId="6" fillId="0" borderId="0" applyAlignment="1" pivotButton="0" quotePrefix="0" xfId="0">
      <alignment horizontal="left" vertical="center" wrapText="1"/>
    </xf>
    <xf numFmtId="0" fontId="3" fillId="0" borderId="0" applyAlignment="1" pivotButton="0" quotePrefix="0" xfId="0">
      <alignment horizontal="center" vertical="center"/>
    </xf>
    <xf numFmtId="0" fontId="3" fillId="4" borderId="1" applyAlignment="1" pivotButton="0" quotePrefix="0" xfId="0">
      <alignment horizontal="left" vertical="center" wrapText="1"/>
    </xf>
    <xf numFmtId="0" fontId="6" fillId="4" borderId="1" applyAlignment="1" pivotButton="0" quotePrefix="0" xfId="0">
      <alignment horizontal="left" vertical="center" wrapText="1"/>
    </xf>
    <xf numFmtId="0" fontId="3" fillId="6" borderId="1" applyAlignment="1" pivotButton="0" quotePrefix="0" xfId="0">
      <alignment horizontal="left" vertical="center" wrapText="1"/>
    </xf>
    <xf numFmtId="0" fontId="6" fillId="6" borderId="1" applyAlignment="1" pivotButton="0" quotePrefix="0" xfId="0">
      <alignment horizontal="left" vertical="center" wrapText="1"/>
    </xf>
    <xf numFmtId="0" fontId="6" fillId="3" borderId="1" applyAlignment="1" pivotButton="0" quotePrefix="0" xfId="0">
      <alignment horizontal="left" vertical="center" wrapText="1"/>
    </xf>
    <xf numFmtId="0" fontId="6" fillId="9" borderId="1" applyAlignment="1" pivotButton="0" quotePrefix="0" xfId="0">
      <alignment horizontal="left" vertical="center" wrapText="1"/>
    </xf>
    <xf numFmtId="0" fontId="6" fillId="8" borderId="1" applyAlignment="1" pivotButton="0" quotePrefix="0" xfId="0">
      <alignment horizontal="left" vertical="center" wrapText="1"/>
    </xf>
    <xf numFmtId="0" fontId="6" fillId="10" borderId="1" applyAlignment="1" pivotButton="0" quotePrefix="0" xfId="0">
      <alignment horizontal="left" vertical="center" wrapText="1"/>
    </xf>
    <xf numFmtId="0" fontId="6" fillId="5" borderId="1" applyAlignment="1" pivotButton="0" quotePrefix="0" xfId="0">
      <alignment horizontal="left" vertical="center" wrapText="1"/>
    </xf>
    <xf numFmtId="164" fontId="3" fillId="3" borderId="1" applyAlignment="1" applyProtection="1" pivotButton="0" quotePrefix="0" xfId="0">
      <alignment horizontal="center" vertical="center"/>
      <protection locked="0" hidden="0"/>
    </xf>
    <xf numFmtId="165" fontId="4" fillId="4" borderId="1" applyAlignment="1" pivotButton="0" quotePrefix="0" xfId="0">
      <alignment horizontal="center" vertical="center"/>
    </xf>
    <xf numFmtId="166" fontId="4" fillId="4" borderId="1" applyAlignment="1" pivotButton="0" quotePrefix="0" xfId="0">
      <alignment horizontal="center" vertical="center"/>
    </xf>
    <xf numFmtId="165" fontId="0" fillId="4" borderId="1" applyAlignment="1" pivotButton="0" quotePrefix="0" xfId="0">
      <alignment horizontal="right" vertical="center"/>
    </xf>
    <xf numFmtId="166" fontId="0" fillId="4" borderId="1" applyAlignment="1" pivotButton="0" quotePrefix="0" xfId="0">
      <alignment horizontal="right" vertical="center"/>
    </xf>
    <xf numFmtId="165" fontId="0" fillId="6" borderId="1" applyAlignment="1" pivotButton="0" quotePrefix="0" xfId="0">
      <alignment horizontal="right" vertical="center"/>
    </xf>
    <xf numFmtId="166" fontId="0" fillId="6" borderId="1" applyAlignment="1" pivotButton="0" quotePrefix="0" xfId="0">
      <alignment horizontal="right" vertical="center"/>
    </xf>
    <xf numFmtId="166" fontId="4" fillId="4" borderId="1" applyAlignment="1" pivotButton="0" quotePrefix="0" xfId="0">
      <alignment horizontal="right" vertical="center"/>
    </xf>
    <xf numFmtId="165" fontId="4" fillId="4" borderId="1" applyAlignment="1" pivotButton="0" quotePrefix="0" xfId="0">
      <alignment horizontal="right" vertical="center"/>
    </xf>
    <xf numFmtId="164" fontId="0" fillId="3" borderId="1" applyAlignment="1" applyProtection="1" pivotButton="0" quotePrefix="0" xfId="0">
      <alignment horizontal="center" vertical="center"/>
      <protection locked="0" hidden="0"/>
    </xf>
    <xf numFmtId="167" fontId="0" fillId="3" borderId="1" applyAlignment="1" applyProtection="1" pivotButton="0" quotePrefix="0" xfId="0">
      <alignment horizontal="center" vertical="center"/>
      <protection locked="0" hidden="0"/>
    </xf>
    <xf numFmtId="168" fontId="0" fillId="3" borderId="1" applyAlignment="1" applyProtection="1" pivotButton="0" quotePrefix="0" xfId="0">
      <alignment horizontal="center" vertical="center"/>
      <protection locked="0" hidden="0"/>
    </xf>
    <xf numFmtId="165" fontId="0" fillId="4" borderId="1" applyAlignment="1" pivotButton="0" quotePrefix="0" xfId="0">
      <alignment horizontal="center" vertical="center"/>
    </xf>
    <xf numFmtId="166" fontId="0" fillId="3" borderId="1" applyAlignment="1" applyProtection="1" pivotButton="0" quotePrefix="0" xfId="0">
      <alignment horizontal="center" vertical="center"/>
      <protection locked="0" hidden="0"/>
    </xf>
    <xf numFmtId="169" fontId="0" fillId="4" borderId="1" applyAlignment="1" pivotButton="0" quotePrefix="0" xfId="0">
      <alignment horizontal="center" vertical="center"/>
    </xf>
    <xf numFmtId="166" fontId="0" fillId="4" borderId="1" applyAlignment="1" pivotButton="0" quotePrefix="0" xfId="0">
      <alignment horizontal="center" vertical="center"/>
    </xf>
    <xf numFmtId="170" fontId="0" fillId="3" borderId="1" applyAlignment="1" applyProtection="1" pivotButton="0" quotePrefix="0" xfId="0">
      <alignment horizontal="center" vertical="center"/>
      <protection locked="0" hidden="0"/>
    </xf>
    <xf numFmtId="165" fontId="0" fillId="6" borderId="1" applyAlignment="1" pivotButton="0" quotePrefix="0" xfId="0">
      <alignment horizontal="center" vertical="center"/>
    </xf>
    <xf numFmtId="169" fontId="0" fillId="6" borderId="1" applyAlignment="1" pivotButton="0" quotePrefix="0" xfId="0">
      <alignment horizontal="center" vertical="center"/>
    </xf>
    <xf numFmtId="166" fontId="0" fillId="6" borderId="1" applyAlignment="1" pivotButton="0" quotePrefix="0" xfId="0">
      <alignment horizontal="center" vertical="center"/>
    </xf>
    <xf numFmtId="169" fontId="0" fillId="3" borderId="1" applyAlignment="1" applyProtection="1" pivotButton="0" quotePrefix="0" xfId="0">
      <alignment horizontal="center" vertical="center"/>
      <protection locked="0" hidden="0"/>
    </xf>
  </cellXfs>
  <cellStyles count="1">
    <cellStyle name="Normal" xfId="0" builtinId="0" hidden="0"/>
  </cellStyles>
  <dxfs count="3">
    <dxf>
      <font>
        <name val="Calibri"/>
        <b val="1"/>
        <color rgb="00146B4A"/>
        <sz val="10"/>
      </font>
      <fill>
        <patternFill patternType="solid">
          <fgColor rgb="00D9EAD3"/>
        </patternFill>
      </fill>
    </dxf>
    <dxf>
      <font>
        <name val="Calibri"/>
        <b val="1"/>
        <color rgb="009C2F21"/>
        <sz val="10"/>
      </font>
      <fill>
        <patternFill patternType="solid">
          <fgColor rgb="00F8D7DA"/>
        </patternFill>
      </fill>
    </dxf>
    <dxf>
      <font>
        <name val="Calibri"/>
        <b val="1"/>
        <color rgb="001F2933"/>
        <sz val="10"/>
      </font>
      <fill>
        <patternFill patternType="solid">
          <fgColor rgb="00FB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Total bruto de trabalho suplementar por colaborador</a:t>
            </a:r>
          </a:p>
        </rich>
      </tx>
    </title>
    <plotArea>
      <barChart>
        <barDir val="col"/>
        <grouping val="clustered"/>
        <ser>
          <idx val="0"/>
          <order val="0"/>
          <tx>
            <strRef>
              <f>'Painel'!C16</f>
            </strRef>
          </tx>
          <spPr>
            <a:solidFill xmlns:a="http://schemas.openxmlformats.org/drawingml/2006/main">
              <a:srgbClr val="146B4A"/>
            </a:solidFill>
            <a:ln xmlns:a="http://schemas.openxmlformats.org/drawingml/2006/main">
              <a:solidFill>
                <a:srgbClr val="146B4A"/>
              </a:solidFill>
              <a:prstDash val="solid"/>
            </a:ln>
          </spPr>
          <cat>
            <numRef>
              <f>'Painel'!$A$17:$A$22</f>
            </numRef>
          </cat>
          <val>
            <numRef>
              <f>'Painel'!$C$17:$C$22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Colaborador</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numFmt formatCode="# ##0,00 &quot;€&quot;"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15</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_overtime_log" displayName="tbl_overtime_log" ref="A6:Y106" headerRowCount="1">
  <autoFilter ref="A6:Y106"/>
  <tableColumns count="25">
    <tableColumn id="1" name="N.º registo"/>
    <tableColumn id="2" name="Data"/>
    <tableColumn id="3" name="Colaborador"/>
    <tableColumn id="4" name="Centro de custo / projeto"/>
    <tableColumn id="5" name="Tipo de dia"/>
    <tableColumn id="6" name="Regra de majoração"/>
    <tableColumn id="7" name="Hora de início"/>
    <tableColumn id="8" name="Hora de fim"/>
    <tableColumn id="9" name="Pausa"/>
    <tableColumn id="10" name="Horas TS"/>
    <tableColumn id="11" name="Valor hora base (€)"/>
    <tableColumn id="12" name="Multiplicador aplicado"/>
    <tableColumn id="13" name="Remuneração base das horas (€)"/>
    <tableColumn id="14" name="Diferença face à remuneração base (€)"/>
    <tableColumn id="15" name="Total bruto TS (€)"/>
    <tableColumn id="16" name="Retenção IRS (%)"/>
    <tableColumn id="17" name="Retenção IRS (€)"/>
    <tableColumn id="18" name="Segurança Social trabalhador (%)"/>
    <tableColumn id="19" name="Desconto Segurança Social (€)"/>
    <tableColumn id="20" name="Outras deduções (€)"/>
    <tableColumn id="21" name="Líquido estimado (€)"/>
    <tableColumn id="22" name="Encargo entidade (%)"/>
    <tableColumn id="23" name="Custo estimado da entidade (€)"/>
    <tableColumn id="24" name="Observações"/>
    <tableColumn id="25" name="Estad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K101"/>
  <sheetViews>
    <sheetView showGridLines="0" workbookViewId="0">
      <pane ySplit="4" topLeftCell="A5" activePane="bottomLeft" state="frozen"/>
      <selection pane="bottomLeft" activeCell="A1" sqref="A1"/>
    </sheetView>
  </sheetViews>
  <sheetFormatPr baseColWidth="8" defaultRowHeight="15"/>
  <cols>
    <col width="33" customWidth="1" min="1" max="1"/>
    <col width="15" customWidth="1" min="2" max="2"/>
    <col width="16" customWidth="1" min="3" max="3"/>
    <col width="28" customWidth="1" min="4" max="4"/>
    <col width="17" customWidth="1" min="5" max="5"/>
    <col width="4" customWidth="1" min="6" max="6"/>
    <col width="22" customWidth="1" min="7" max="7"/>
    <col width="17" customWidth="1" min="8" max="8"/>
    <col width="4" customWidth="1" min="9" max="9"/>
    <col width="24" customWidth="1" min="10" max="10"/>
    <col width="18" customWidth="1" min="11" max="11"/>
  </cols>
  <sheetData>
    <row r="1" ht="28" customHeight="1">
      <c r="A1" s="1" t="inlineStr">
        <is>
          <t>Registo e cálculo de trabalho suplementar</t>
        </is>
      </c>
    </row>
    <row r="2" ht="32" customHeight="1">
      <c r="A2" s="2" t="inlineStr">
        <is>
          <t>Resumo operacional baseado nos registos introduzidos. Confirmar regras, multiplicadores e descontos aplicáveis antes de utilização salarial.</t>
        </is>
      </c>
    </row>
    <row r="3"/>
    <row r="4">
      <c r="A4" s="3" t="inlineStr">
        <is>
          <t>Data inicial</t>
        </is>
      </c>
      <c r="B4" s="60" t="n">
        <v>46113</v>
      </c>
      <c r="D4" s="3" t="inlineStr">
        <is>
          <t>Data final</t>
        </is>
      </c>
      <c r="E4" s="60" t="n">
        <v>46142</v>
      </c>
      <c r="G4" s="3" t="inlineStr">
        <is>
          <t>O período filtra os indicadores e o gráfico abaixo.</t>
        </is>
      </c>
    </row>
    <row r="5"/>
    <row r="6"/>
    <row r="7">
      <c r="A7" s="5" t="inlineStr">
        <is>
          <t>Horas suplementares registadas</t>
        </is>
      </c>
      <c r="B7" s="6" t="n"/>
      <c r="D7" s="5" t="inlineStr">
        <is>
          <t>Total bruto de trabalho suplementar</t>
        </is>
      </c>
      <c r="E7" s="6" t="n"/>
      <c r="G7" s="5" t="inlineStr">
        <is>
          <t>Líquido estimado</t>
        </is>
      </c>
      <c r="H7" s="6" t="n"/>
      <c r="J7" s="5" t="inlineStr">
        <is>
          <t>Custo estimado da entidade</t>
        </is>
      </c>
      <c r="K7" s="6" t="n"/>
    </row>
    <row r="8">
      <c r="A8" s="6" t="n"/>
      <c r="B8" s="61">
        <f>IFERROR(SUMIFS('Registo TS'!$J$7:$J$106,'Registo TS'!$B$7:$B$106,"&gt;="&amp;$B$4,'Registo TS'!$B$7:$B$106,"&lt;="&amp;$E$4),0)</f>
        <v/>
      </c>
      <c r="D8" s="6" t="n"/>
      <c r="E8" s="62">
        <f>IFERROR(SUMIFS('Registo TS'!$O$7:$O$106,'Registo TS'!$B$7:$B$106,"&gt;="&amp;$B$4,'Registo TS'!$B$7:$B$106,"&lt;="&amp;$E$4),0)</f>
        <v/>
      </c>
      <c r="G8" s="6" t="n"/>
      <c r="H8" s="62">
        <f>IFERROR(SUMIFS('Registo TS'!$U$7:$U$106,'Registo TS'!$B$7:$B$106,"&gt;="&amp;$B$4,'Registo TS'!$B$7:$B$106,"&lt;="&amp;$E$4),0)</f>
        <v/>
      </c>
      <c r="J8" s="6" t="n"/>
      <c r="K8" s="62">
        <f>IFERROR(SUMIFS('Registo TS'!$W$7:$W$106,'Registo TS'!$B$7:$B$106,"&gt;="&amp;$B$4,'Registo TS'!$B$7:$B$106,"&lt;="&amp;$E$4),0)</f>
        <v/>
      </c>
    </row>
    <row r="9"/>
    <row r="10"/>
    <row r="11">
      <c r="A11" s="9" t="inlineStr">
        <is>
          <t>Registos no período</t>
        </is>
      </c>
      <c r="B11" s="10" t="n"/>
      <c r="D11" s="9" t="inlineStr">
        <is>
          <t>Registos prontos a validar</t>
        </is>
      </c>
      <c r="E11" s="10" t="n"/>
      <c r="G11" s="9" t="inlineStr">
        <is>
          <t>Registos pendentes</t>
        </is>
      </c>
      <c r="H11" s="10" t="n"/>
      <c r="J11" s="9" t="inlineStr">
        <is>
          <t>Multiplicadores por configurar</t>
        </is>
      </c>
      <c r="K11" s="10" t="n"/>
    </row>
    <row r="12">
      <c r="A12" s="10" t="n"/>
      <c r="B12" s="11">
        <f>IFERROR(COUNTIFS('Registo TS'!$B$7:$B$106,"&gt;="&amp;$B$4,'Registo TS'!$B$7:$B$106,"&lt;="&amp;$E$4),0)</f>
        <v/>
      </c>
      <c r="D12" s="10" t="n"/>
      <c r="E12" s="11">
        <f>IFERROR(COUNTIFS('Registo TS'!$B$7:$B$106,"&gt;="&amp;$B$4,'Registo TS'!$B$7:$B$106,"&lt;="&amp;$E$4,'Registo TS'!$Y$7:$Y$106,"Pronto a validar"),0)</f>
        <v/>
      </c>
      <c r="G12" s="10" t="n"/>
      <c r="H12" s="11">
        <f>IFERROR(COUNTIFS('Registo TS'!$B$7:$B$106,"&gt;="&amp;$B$4,'Registo TS'!$B$7:$B$106,"&lt;="&amp;$E$4)-COUNTIFS('Registo TS'!$B$7:$B$106,"&gt;="&amp;$B$4,'Registo TS'!$B$7:$B$106,"&lt;="&amp;$E$4,'Registo TS'!$Y$7:$Y$106,"Pronto a validar"),0)</f>
        <v/>
      </c>
      <c r="J12" s="10" t="n"/>
      <c r="K12" s="11">
        <f>IFERROR(COUNTIFS('Registo TS'!$B$7:$B$106,"&gt;="&amp;$B$4,'Registo TS'!$B$7:$B$106,"&lt;="&amp;$E$4,'Registo TS'!$Y$7:$Y$106,"Configurar multiplicador"),0)</f>
        <v/>
      </c>
    </row>
    <row r="13"/>
    <row r="14"/>
    <row r="15"/>
    <row r="16">
      <c r="A16" s="12" t="inlineStr">
        <is>
          <t>Colaborador</t>
        </is>
      </c>
      <c r="B16" s="12" t="inlineStr">
        <is>
          <t>Horas TS</t>
        </is>
      </c>
      <c r="C16" s="12" t="inlineStr">
        <is>
          <t>Total bruto TS</t>
        </is>
      </c>
      <c r="D16" s="12" t="inlineStr">
        <is>
          <t>Custo entidade</t>
        </is>
      </c>
    </row>
    <row r="17">
      <c r="A17" s="13">
        <f>IFERROR('Parâmetros'!$A$13,"")</f>
        <v/>
      </c>
      <c r="B17" s="63">
        <f>IFERROR(IF($A17="","",SUMIFS('Registo TS'!$J$7:$J$106,'Registo TS'!$C$7:$C$106,$A17,'Registo TS'!$B$7:$B$106,"&gt;="&amp;$B$4,'Registo TS'!$B$7:$B$106,"&lt;="&amp;$E$4)),"")</f>
        <v/>
      </c>
      <c r="C17" s="64">
        <f>IFERROR(IF($A17="","",SUMIFS('Registo TS'!$O$7:$O$106,'Registo TS'!$C$7:$C$106,$A17,'Registo TS'!$B$7:$B$106,"&gt;="&amp;$B$4,'Registo TS'!$B$7:$B$106,"&lt;="&amp;$E$4)),"")</f>
        <v/>
      </c>
      <c r="D17" s="64">
        <f>IFERROR(IF($A17="","",SUMIFS('Registo TS'!$W$7:$W$106,'Registo TS'!$C$7:$C$106,$A17,'Registo TS'!$B$7:$B$106,"&gt;="&amp;$B$4,'Registo TS'!$B$7:$B$106,"&lt;="&amp;$E$4)),"")</f>
        <v/>
      </c>
    </row>
    <row r="18">
      <c r="A18" s="16">
        <f>IFERROR('Parâmetros'!$A$14,"")</f>
        <v/>
      </c>
      <c r="B18" s="65">
        <f>IFERROR(IF($A18="","",SUMIFS('Registo TS'!$J$7:$J$106,'Registo TS'!$C$7:$C$106,$A18,'Registo TS'!$B$7:$B$106,"&gt;="&amp;$B$4,'Registo TS'!$B$7:$B$106,"&lt;="&amp;$E$4)),"")</f>
        <v/>
      </c>
      <c r="C18" s="66">
        <f>IFERROR(IF($A18="","",SUMIFS('Registo TS'!$O$7:$O$106,'Registo TS'!$C$7:$C$106,$A18,'Registo TS'!$B$7:$B$106,"&gt;="&amp;$B$4,'Registo TS'!$B$7:$B$106,"&lt;="&amp;$E$4)),"")</f>
        <v/>
      </c>
      <c r="D18" s="66">
        <f>IFERROR(IF($A18="","",SUMIFS('Registo TS'!$W$7:$W$106,'Registo TS'!$C$7:$C$106,$A18,'Registo TS'!$B$7:$B$106,"&gt;="&amp;$B$4,'Registo TS'!$B$7:$B$106,"&lt;="&amp;$E$4)),"")</f>
        <v/>
      </c>
    </row>
    <row r="19">
      <c r="A19" s="13">
        <f>IFERROR('Parâmetros'!$A$15,"")</f>
        <v/>
      </c>
      <c r="B19" s="63">
        <f>IFERROR(IF($A19="","",SUMIFS('Registo TS'!$J$7:$J$106,'Registo TS'!$C$7:$C$106,$A19,'Registo TS'!$B$7:$B$106,"&gt;="&amp;$B$4,'Registo TS'!$B$7:$B$106,"&lt;="&amp;$E$4)),"")</f>
        <v/>
      </c>
      <c r="C19" s="64">
        <f>IFERROR(IF($A19="","",SUMIFS('Registo TS'!$O$7:$O$106,'Registo TS'!$C$7:$C$106,$A19,'Registo TS'!$B$7:$B$106,"&gt;="&amp;$B$4,'Registo TS'!$B$7:$B$106,"&lt;="&amp;$E$4)),"")</f>
        <v/>
      </c>
      <c r="D19" s="64">
        <f>IFERROR(IF($A19="","",SUMIFS('Registo TS'!$W$7:$W$106,'Registo TS'!$C$7:$C$106,$A19,'Registo TS'!$B$7:$B$106,"&gt;="&amp;$B$4,'Registo TS'!$B$7:$B$106,"&lt;="&amp;$E$4)),"")</f>
        <v/>
      </c>
    </row>
    <row r="20">
      <c r="A20" s="16">
        <f>IFERROR('Parâmetros'!$A$16,"")</f>
        <v/>
      </c>
      <c r="B20" s="65">
        <f>IFERROR(IF($A20="","",SUMIFS('Registo TS'!$J$7:$J$106,'Registo TS'!$C$7:$C$106,$A20,'Registo TS'!$B$7:$B$106,"&gt;="&amp;$B$4,'Registo TS'!$B$7:$B$106,"&lt;="&amp;$E$4)),"")</f>
        <v/>
      </c>
      <c r="C20" s="66">
        <f>IFERROR(IF($A20="","",SUMIFS('Registo TS'!$O$7:$O$106,'Registo TS'!$C$7:$C$106,$A20,'Registo TS'!$B$7:$B$106,"&gt;="&amp;$B$4,'Registo TS'!$B$7:$B$106,"&lt;="&amp;$E$4)),"")</f>
        <v/>
      </c>
      <c r="D20" s="66">
        <f>IFERROR(IF($A20="","",SUMIFS('Registo TS'!$W$7:$W$106,'Registo TS'!$C$7:$C$106,$A20,'Registo TS'!$B$7:$B$106,"&gt;="&amp;$B$4,'Registo TS'!$B$7:$B$106,"&lt;="&amp;$E$4)),"")</f>
        <v/>
      </c>
    </row>
    <row r="21">
      <c r="A21" s="13">
        <f>IFERROR('Parâmetros'!$A$17,"")</f>
        <v/>
      </c>
      <c r="B21" s="63">
        <f>IFERROR(IF($A21="","",SUMIFS('Registo TS'!$J$7:$J$106,'Registo TS'!$C$7:$C$106,$A21,'Registo TS'!$B$7:$B$106,"&gt;="&amp;$B$4,'Registo TS'!$B$7:$B$106,"&lt;="&amp;$E$4)),"")</f>
        <v/>
      </c>
      <c r="C21" s="64">
        <f>IFERROR(IF($A21="","",SUMIFS('Registo TS'!$O$7:$O$106,'Registo TS'!$C$7:$C$106,$A21,'Registo TS'!$B$7:$B$106,"&gt;="&amp;$B$4,'Registo TS'!$B$7:$B$106,"&lt;="&amp;$E$4)),"")</f>
        <v/>
      </c>
      <c r="D21" s="64">
        <f>IFERROR(IF($A21="","",SUMIFS('Registo TS'!$W$7:$W$106,'Registo TS'!$C$7:$C$106,$A21,'Registo TS'!$B$7:$B$106,"&gt;="&amp;$B$4,'Registo TS'!$B$7:$B$106,"&lt;="&amp;$E$4)),"")</f>
        <v/>
      </c>
    </row>
    <row r="22">
      <c r="A22" s="16">
        <f>IFERROR('Parâmetros'!$A$18,"")</f>
        <v/>
      </c>
      <c r="B22" s="65">
        <f>IFERROR(IF($A22="","",SUMIFS('Registo TS'!$J$7:$J$106,'Registo TS'!$C$7:$C$106,$A22,'Registo TS'!$B$7:$B$106,"&gt;="&amp;$B$4,'Registo TS'!$B$7:$B$106,"&lt;="&amp;$E$4)),"")</f>
        <v/>
      </c>
      <c r="C22" s="66">
        <f>IFERROR(IF($A22="","",SUMIFS('Registo TS'!$O$7:$O$106,'Registo TS'!$C$7:$C$106,$A22,'Registo TS'!$B$7:$B$106,"&gt;="&amp;$B$4,'Registo TS'!$B$7:$B$106,"&lt;="&amp;$E$4)),"")</f>
        <v/>
      </c>
      <c r="D22" s="66">
        <f>IFERROR(IF($A22="","",SUMIFS('Registo TS'!$W$7:$W$106,'Registo TS'!$C$7:$C$106,$A22,'Registo TS'!$B$7:$B$106,"&gt;="&amp;$B$4,'Registo TS'!$B$7:$B$106,"&lt;="&amp;$E$4)),"")</f>
        <v/>
      </c>
    </row>
    <row r="23">
      <c r="A23" s="13">
        <f>IFERROR('Parâmetros'!$A$19,"")</f>
        <v/>
      </c>
      <c r="B23" s="63">
        <f>IFERROR(IF($A23="","",SUMIFS('Registo TS'!$J$7:$J$106,'Registo TS'!$C$7:$C$106,$A23,'Registo TS'!$B$7:$B$106,"&gt;="&amp;$B$4,'Registo TS'!$B$7:$B$106,"&lt;="&amp;$E$4)),"")</f>
        <v/>
      </c>
      <c r="C23" s="64">
        <f>IFERROR(IF($A23="","",SUMIFS('Registo TS'!$O$7:$O$106,'Registo TS'!$C$7:$C$106,$A23,'Registo TS'!$B$7:$B$106,"&gt;="&amp;$B$4,'Registo TS'!$B$7:$B$106,"&lt;="&amp;$E$4)),"")</f>
        <v/>
      </c>
      <c r="D23" s="64">
        <f>IFERROR(IF($A23="","",SUMIFS('Registo TS'!$W$7:$W$106,'Registo TS'!$C$7:$C$106,$A23,'Registo TS'!$B$7:$B$106,"&gt;="&amp;$B$4,'Registo TS'!$B$7:$B$106,"&lt;="&amp;$E$4)),"")</f>
        <v/>
      </c>
    </row>
    <row r="24">
      <c r="A24" s="16">
        <f>IFERROR('Parâmetros'!$A$20,"")</f>
        <v/>
      </c>
      <c r="B24" s="65">
        <f>IFERROR(IF($A24="","",SUMIFS('Registo TS'!$J$7:$J$106,'Registo TS'!$C$7:$C$106,$A24,'Registo TS'!$B$7:$B$106,"&gt;="&amp;$B$4,'Registo TS'!$B$7:$B$106,"&lt;="&amp;$E$4)),"")</f>
        <v/>
      </c>
      <c r="C24" s="66">
        <f>IFERROR(IF($A24="","",SUMIFS('Registo TS'!$O$7:$O$106,'Registo TS'!$C$7:$C$106,$A24,'Registo TS'!$B$7:$B$106,"&gt;="&amp;$B$4,'Registo TS'!$B$7:$B$106,"&lt;="&amp;$E$4)),"")</f>
        <v/>
      </c>
      <c r="D24" s="66">
        <f>IFERROR(IF($A24="","",SUMIFS('Registo TS'!$W$7:$W$106,'Registo TS'!$C$7:$C$106,$A24,'Registo TS'!$B$7:$B$106,"&gt;="&amp;$B$4,'Registo TS'!$B$7:$B$106,"&lt;="&amp;$E$4)),"")</f>
        <v/>
      </c>
    </row>
    <row r="25">
      <c r="A25" s="13">
        <f>IFERROR('Parâmetros'!$A$21,"")</f>
        <v/>
      </c>
      <c r="B25" s="63">
        <f>IFERROR(IF($A25="","",SUMIFS('Registo TS'!$J$7:$J$106,'Registo TS'!$C$7:$C$106,$A25,'Registo TS'!$B$7:$B$106,"&gt;="&amp;$B$4,'Registo TS'!$B$7:$B$106,"&lt;="&amp;$E$4)),"")</f>
        <v/>
      </c>
      <c r="C25" s="64">
        <f>IFERROR(IF($A25="","",SUMIFS('Registo TS'!$O$7:$O$106,'Registo TS'!$C$7:$C$106,$A25,'Registo TS'!$B$7:$B$106,"&gt;="&amp;$B$4,'Registo TS'!$B$7:$B$106,"&lt;="&amp;$E$4)),"")</f>
        <v/>
      </c>
      <c r="D25" s="64">
        <f>IFERROR(IF($A25="","",SUMIFS('Registo TS'!$W$7:$W$106,'Registo TS'!$C$7:$C$106,$A25,'Registo TS'!$B$7:$B$106,"&gt;="&amp;$B$4,'Registo TS'!$B$7:$B$106,"&lt;="&amp;$E$4)),"")</f>
        <v/>
      </c>
    </row>
    <row r="26">
      <c r="A26" s="16">
        <f>IFERROR('Parâmetros'!$A$22,"")</f>
        <v/>
      </c>
      <c r="B26" s="65">
        <f>IFERROR(IF($A26="","",SUMIFS('Registo TS'!$J$7:$J$106,'Registo TS'!$C$7:$C$106,$A26,'Registo TS'!$B$7:$B$106,"&gt;="&amp;$B$4,'Registo TS'!$B$7:$B$106,"&lt;="&amp;$E$4)),"")</f>
        <v/>
      </c>
      <c r="C26" s="66">
        <f>IFERROR(IF($A26="","",SUMIFS('Registo TS'!$O$7:$O$106,'Registo TS'!$C$7:$C$106,$A26,'Registo TS'!$B$7:$B$106,"&gt;="&amp;$B$4,'Registo TS'!$B$7:$B$106,"&lt;="&amp;$E$4)),"")</f>
        <v/>
      </c>
      <c r="D26" s="66">
        <f>IFERROR(IF($A26="","",SUMIFS('Registo TS'!$W$7:$W$106,'Registo TS'!$C$7:$C$106,$A26,'Registo TS'!$B$7:$B$106,"&gt;="&amp;$B$4,'Registo TS'!$B$7:$B$106,"&lt;="&amp;$E$4)),"")</f>
        <v/>
      </c>
    </row>
    <row r="27">
      <c r="A27" s="13">
        <f>IFERROR('Parâmetros'!$A$23,"")</f>
        <v/>
      </c>
      <c r="B27" s="63">
        <f>IFERROR(IF($A27="","",SUMIFS('Registo TS'!$J$7:$J$106,'Registo TS'!$C$7:$C$106,$A27,'Registo TS'!$B$7:$B$106,"&gt;="&amp;$B$4,'Registo TS'!$B$7:$B$106,"&lt;="&amp;$E$4)),"")</f>
        <v/>
      </c>
      <c r="C27" s="64">
        <f>IFERROR(IF($A27="","",SUMIFS('Registo TS'!$O$7:$O$106,'Registo TS'!$C$7:$C$106,$A27,'Registo TS'!$B$7:$B$106,"&gt;="&amp;$B$4,'Registo TS'!$B$7:$B$106,"&lt;="&amp;$E$4)),"")</f>
        <v/>
      </c>
      <c r="D27" s="64">
        <f>IFERROR(IF($A27="","",SUMIFS('Registo TS'!$W$7:$W$106,'Registo TS'!$C$7:$C$106,$A27,'Registo TS'!$B$7:$B$106,"&gt;="&amp;$B$4,'Registo TS'!$B$7:$B$106,"&lt;="&amp;$E$4)),"")</f>
        <v/>
      </c>
    </row>
    <row r="28">
      <c r="A28" s="16">
        <f>IFERROR('Parâmetros'!$A$24,"")</f>
        <v/>
      </c>
      <c r="B28" s="65">
        <f>IFERROR(IF($A28="","",SUMIFS('Registo TS'!$J$7:$J$106,'Registo TS'!$C$7:$C$106,$A28,'Registo TS'!$B$7:$B$106,"&gt;="&amp;$B$4,'Registo TS'!$B$7:$B$106,"&lt;="&amp;$E$4)),"")</f>
        <v/>
      </c>
      <c r="C28" s="66">
        <f>IFERROR(IF($A28="","",SUMIFS('Registo TS'!$O$7:$O$106,'Registo TS'!$C$7:$C$106,$A28,'Registo TS'!$B$7:$B$106,"&gt;="&amp;$B$4,'Registo TS'!$B$7:$B$106,"&lt;="&amp;$E$4)),"")</f>
        <v/>
      </c>
      <c r="D28" s="66">
        <f>IFERROR(IF($A28="","",SUMIFS('Registo TS'!$W$7:$W$106,'Registo TS'!$C$7:$C$106,$A28,'Registo TS'!$B$7:$B$106,"&gt;="&amp;$B$4,'Registo TS'!$B$7:$B$106,"&lt;="&amp;$E$4)),"")</f>
        <v/>
      </c>
    </row>
    <row r="29">
      <c r="A29" s="13">
        <f>IFERROR('Parâmetros'!$A$25,"")</f>
        <v/>
      </c>
      <c r="B29" s="63">
        <f>IFERROR(IF($A29="","",SUMIFS('Registo TS'!$J$7:$J$106,'Registo TS'!$C$7:$C$106,$A29,'Registo TS'!$B$7:$B$106,"&gt;="&amp;$B$4,'Registo TS'!$B$7:$B$106,"&lt;="&amp;$E$4)),"")</f>
        <v/>
      </c>
      <c r="C29" s="64">
        <f>IFERROR(IF($A29="","",SUMIFS('Registo TS'!$O$7:$O$106,'Registo TS'!$C$7:$C$106,$A29,'Registo TS'!$B$7:$B$106,"&gt;="&amp;$B$4,'Registo TS'!$B$7:$B$106,"&lt;="&amp;$E$4)),"")</f>
        <v/>
      </c>
      <c r="D29" s="64">
        <f>IFERROR(IF($A29="","",SUMIFS('Registo TS'!$W$7:$W$106,'Registo TS'!$C$7:$C$106,$A29,'Registo TS'!$B$7:$B$106,"&gt;="&amp;$B$4,'Registo TS'!$B$7:$B$106,"&lt;="&amp;$E$4)),"")</f>
        <v/>
      </c>
    </row>
    <row r="30">
      <c r="A30" s="16">
        <f>IFERROR('Parâmetros'!$A$26,"")</f>
        <v/>
      </c>
      <c r="B30" s="65">
        <f>IFERROR(IF($A30="","",SUMIFS('Registo TS'!$J$7:$J$106,'Registo TS'!$C$7:$C$106,$A30,'Registo TS'!$B$7:$B$106,"&gt;="&amp;$B$4,'Registo TS'!$B$7:$B$106,"&lt;="&amp;$E$4)),"")</f>
        <v/>
      </c>
      <c r="C30" s="66">
        <f>IFERROR(IF($A30="","",SUMIFS('Registo TS'!$O$7:$O$106,'Registo TS'!$C$7:$C$106,$A30,'Registo TS'!$B$7:$B$106,"&gt;="&amp;$B$4,'Registo TS'!$B$7:$B$106,"&lt;="&amp;$E$4)),"")</f>
        <v/>
      </c>
      <c r="D30" s="66">
        <f>IFERROR(IF($A30="","",SUMIFS('Registo TS'!$W$7:$W$106,'Registo TS'!$C$7:$C$106,$A30,'Registo TS'!$B$7:$B$106,"&gt;="&amp;$B$4,'Registo TS'!$B$7:$B$106,"&lt;="&amp;$E$4)),"")</f>
        <v/>
      </c>
    </row>
    <row r="31">
      <c r="A31" s="13">
        <f>IFERROR('Parâmetros'!$A$27,"")</f>
        <v/>
      </c>
      <c r="B31" s="63">
        <f>IFERROR(IF($A31="","",SUMIFS('Registo TS'!$J$7:$J$106,'Registo TS'!$C$7:$C$106,$A31,'Registo TS'!$B$7:$B$106,"&gt;="&amp;$B$4,'Registo TS'!$B$7:$B$106,"&lt;="&amp;$E$4)),"")</f>
        <v/>
      </c>
      <c r="C31" s="64">
        <f>IFERROR(IF($A31="","",SUMIFS('Registo TS'!$O$7:$O$106,'Registo TS'!$C$7:$C$106,$A31,'Registo TS'!$B$7:$B$106,"&gt;="&amp;$B$4,'Registo TS'!$B$7:$B$106,"&lt;="&amp;$E$4)),"")</f>
        <v/>
      </c>
      <c r="D31" s="64">
        <f>IFERROR(IF($A31="","",SUMIFS('Registo TS'!$W$7:$W$106,'Registo TS'!$C$7:$C$106,$A31,'Registo TS'!$B$7:$B$106,"&gt;="&amp;$B$4,'Registo TS'!$B$7:$B$106,"&lt;="&amp;$E$4)),"")</f>
        <v/>
      </c>
    </row>
    <row r="32">
      <c r="A32">
        <f>""</f>
        <v/>
      </c>
      <c r="C32">
        <f>""</f>
        <v/>
      </c>
      <c r="D32">
        <f>""</f>
        <v/>
      </c>
    </row>
    <row r="33">
      <c r="A33">
        <f>""</f>
        <v/>
      </c>
      <c r="C33">
        <f>""</f>
        <v/>
      </c>
      <c r="D33">
        <f>""</f>
        <v/>
      </c>
    </row>
    <row r="34">
      <c r="A34" s="19" t="inlineStr">
        <is>
          <t>Controlo final dos totais</t>
        </is>
      </c>
      <c r="B34" s="20" t="n"/>
      <c r="C34" s="20">
        <f>""</f>
        <v/>
      </c>
      <c r="D34" s="20">
        <f>""</f>
        <v/>
      </c>
      <c r="E34" s="20" t="n"/>
      <c r="F34" s="20" t="n"/>
      <c r="G34" s="20" t="n"/>
      <c r="H34" s="20" t="n"/>
      <c r="I34" s="20" t="n"/>
      <c r="J34" s="20" t="n"/>
      <c r="K34" s="20" t="n"/>
    </row>
    <row r="35">
      <c r="A35">
        <f>""</f>
        <v/>
      </c>
      <c r="C35">
        <f>""</f>
        <v/>
      </c>
      <c r="D35">
        <f>""</f>
        <v/>
      </c>
    </row>
    <row r="36">
      <c r="A36" s="21" t="inlineStr">
        <is>
          <t>Registos com horas ou pausa a rever</t>
        </is>
      </c>
      <c r="B36" s="22">
        <f>IFERROR(COUNTIFS('Registo TS'!$B$7:$B$106,"&gt;="&amp;$B$4,'Registo TS'!$B$7:$B$106,"&lt;="&amp;$E$4,'Registo TS'!$Y$7:$Y$106,"Rever horas ou pausa"),0)</f>
        <v/>
      </c>
      <c r="C36">
        <f>""</f>
        <v/>
      </c>
      <c r="D36">
        <f>""</f>
        <v/>
      </c>
    </row>
    <row r="37">
      <c r="A37" s="21" t="inlineStr">
        <is>
          <t>Registos com dados obrigatórios em falta</t>
        </is>
      </c>
      <c r="B37" s="22">
        <f>IFERROR(COUNTIFS('Registo TS'!$B$7:$B$106,"&gt;="&amp;$B$4,'Registo TS'!$B$7:$B$106,"&lt;="&amp;$E$4,'Registo TS'!$Y$7:$Y$106,"Dados obrigatórios em falta"),0)</f>
        <v/>
      </c>
      <c r="C37">
        <f>""</f>
        <v/>
      </c>
      <c r="D37">
        <f>""</f>
        <v/>
      </c>
    </row>
    <row r="38">
      <c r="A38" s="21" t="inlineStr">
        <is>
          <t>Registos com descontos ou encargos por confirmar</t>
        </is>
      </c>
      <c r="B38" s="22">
        <f>IFERROR(COUNTIFS('Registo TS'!$B$7:$B$106,"&gt;="&amp;$B$4,'Registo TS'!$B$7:$B$106,"&lt;="&amp;$E$4,'Registo TS'!$Y$7:$Y$106,"Descontos/encargos por confirmar"),0)</f>
        <v/>
      </c>
      <c r="C38">
        <f>""</f>
        <v/>
      </c>
      <c r="D38">
        <f>""</f>
        <v/>
      </c>
    </row>
    <row r="39">
      <c r="A39" s="21" t="inlineStr">
        <is>
          <t>Diferença entre total bruto e quadro por colaborador</t>
        </is>
      </c>
      <c r="B39" s="67">
        <f>IFERROR($E$8-SUM($C$17:$C$31),0)</f>
        <v/>
      </c>
      <c r="C39">
        <f>""</f>
        <v/>
      </c>
      <c r="D39">
        <f>""</f>
        <v/>
      </c>
    </row>
    <row r="40">
      <c r="A40" s="21" t="inlineStr">
        <is>
          <t>Média de horas TS por colaborador</t>
        </is>
      </c>
      <c r="B40" s="68">
        <f>IFERROR(AVERAGE($B$17:$B$31),0)</f>
        <v/>
      </c>
      <c r="C40">
        <f>""</f>
        <v/>
      </c>
      <c r="D40">
        <f>""</f>
        <v/>
      </c>
    </row>
    <row r="41" ht="38" customHeight="1">
      <c r="A41" s="25" t="inlineStr">
        <is>
          <t>Controlo esperado: a diferença deve ser 0,00 €. Um valor diferente de zero pode indicar um colaborador não incluído na lista da folha «Parâmetros» ou um registo que necessita de revisão.</t>
        </is>
      </c>
      <c r="B41" s="26">
        <f>""</f>
        <v/>
      </c>
      <c r="C41" s="26">
        <f>""</f>
        <v/>
      </c>
      <c r="D41" s="26">
        <f>""</f>
        <v/>
      </c>
      <c r="E41" s="26" t="n"/>
      <c r="F41" s="26" t="n"/>
      <c r="G41" s="26" t="n"/>
      <c r="H41" s="26" t="n"/>
      <c r="I41" s="26" t="n"/>
      <c r="J41" s="26" t="n"/>
      <c r="K41" s="26" t="n"/>
    </row>
    <row r="42">
      <c r="A42">
        <f>""</f>
        <v/>
      </c>
      <c r="B42">
        <f>""</f>
        <v/>
      </c>
      <c r="C42">
        <f>""</f>
        <v/>
      </c>
      <c r="D42">
        <f>""</f>
        <v/>
      </c>
    </row>
    <row r="43">
      <c r="A43">
        <f>""</f>
        <v/>
      </c>
      <c r="B43">
        <f>""</f>
        <v/>
      </c>
      <c r="C43">
        <f>""</f>
        <v/>
      </c>
      <c r="D43">
        <f>""</f>
        <v/>
      </c>
    </row>
    <row r="44">
      <c r="A44">
        <f>""</f>
        <v/>
      </c>
      <c r="B44">
        <f>""</f>
        <v/>
      </c>
      <c r="C44">
        <f>""</f>
        <v/>
      </c>
      <c r="D44">
        <f>""</f>
        <v/>
      </c>
    </row>
    <row r="45">
      <c r="A45">
        <f>""</f>
        <v/>
      </c>
      <c r="B45">
        <f>""</f>
        <v/>
      </c>
      <c r="C45">
        <f>""</f>
        <v/>
      </c>
      <c r="D45">
        <f>""</f>
        <v/>
      </c>
    </row>
    <row r="46">
      <c r="A46">
        <f>""</f>
        <v/>
      </c>
      <c r="B46">
        <f>""</f>
        <v/>
      </c>
      <c r="C46">
        <f>""</f>
        <v/>
      </c>
      <c r="D46">
        <f>""</f>
        <v/>
      </c>
    </row>
    <row r="47">
      <c r="A47">
        <f>""</f>
        <v/>
      </c>
      <c r="B47">
        <f>""</f>
        <v/>
      </c>
      <c r="C47">
        <f>""</f>
        <v/>
      </c>
      <c r="D47">
        <f>""</f>
        <v/>
      </c>
    </row>
    <row r="48">
      <c r="A48">
        <f>""</f>
        <v/>
      </c>
      <c r="B48">
        <f>""</f>
        <v/>
      </c>
      <c r="C48">
        <f>""</f>
        <v/>
      </c>
      <c r="D48">
        <f>""</f>
        <v/>
      </c>
    </row>
    <row r="49">
      <c r="A49">
        <f>""</f>
        <v/>
      </c>
      <c r="B49">
        <f>""</f>
        <v/>
      </c>
      <c r="C49">
        <f>""</f>
        <v/>
      </c>
      <c r="D49">
        <f>""</f>
        <v/>
      </c>
    </row>
    <row r="50">
      <c r="A50">
        <f>""</f>
        <v/>
      </c>
      <c r="B50">
        <f>""</f>
        <v/>
      </c>
      <c r="C50">
        <f>""</f>
        <v/>
      </c>
      <c r="D50">
        <f>""</f>
        <v/>
      </c>
    </row>
    <row r="51">
      <c r="A51">
        <f>""</f>
        <v/>
      </c>
      <c r="B51">
        <f>""</f>
        <v/>
      </c>
      <c r="C51">
        <f>""</f>
        <v/>
      </c>
      <c r="D51">
        <f>""</f>
        <v/>
      </c>
    </row>
    <row r="52">
      <c r="A52">
        <f>""</f>
        <v/>
      </c>
      <c r="B52">
        <f>""</f>
        <v/>
      </c>
      <c r="C52">
        <f>""</f>
        <v/>
      </c>
      <c r="D52">
        <f>""</f>
        <v/>
      </c>
    </row>
    <row r="53">
      <c r="A53">
        <f>""</f>
        <v/>
      </c>
      <c r="B53">
        <f>""</f>
        <v/>
      </c>
      <c r="C53">
        <f>""</f>
        <v/>
      </c>
      <c r="D53">
        <f>""</f>
        <v/>
      </c>
    </row>
    <row r="54">
      <c r="A54">
        <f>""</f>
        <v/>
      </c>
      <c r="B54">
        <f>""</f>
        <v/>
      </c>
      <c r="C54">
        <f>""</f>
        <v/>
      </c>
      <c r="D54">
        <f>""</f>
        <v/>
      </c>
    </row>
    <row r="55">
      <c r="A55">
        <f>""</f>
        <v/>
      </c>
      <c r="B55">
        <f>""</f>
        <v/>
      </c>
      <c r="C55">
        <f>""</f>
        <v/>
      </c>
      <c r="D55">
        <f>""</f>
        <v/>
      </c>
    </row>
    <row r="56">
      <c r="A56">
        <f>""</f>
        <v/>
      </c>
      <c r="B56">
        <f>""</f>
        <v/>
      </c>
      <c r="C56">
        <f>""</f>
        <v/>
      </c>
      <c r="D56">
        <f>""</f>
        <v/>
      </c>
    </row>
    <row r="57">
      <c r="A57">
        <f>""</f>
        <v/>
      </c>
      <c r="B57">
        <f>""</f>
        <v/>
      </c>
      <c r="C57">
        <f>""</f>
        <v/>
      </c>
      <c r="D57">
        <f>""</f>
        <v/>
      </c>
    </row>
    <row r="58">
      <c r="A58">
        <f>""</f>
        <v/>
      </c>
      <c r="B58">
        <f>""</f>
        <v/>
      </c>
      <c r="C58">
        <f>""</f>
        <v/>
      </c>
      <c r="D58">
        <f>""</f>
        <v/>
      </c>
    </row>
    <row r="59">
      <c r="A59">
        <f>""</f>
        <v/>
      </c>
      <c r="B59">
        <f>""</f>
        <v/>
      </c>
      <c r="C59">
        <f>""</f>
        <v/>
      </c>
      <c r="D59">
        <f>""</f>
        <v/>
      </c>
    </row>
    <row r="60">
      <c r="A60">
        <f>""</f>
        <v/>
      </c>
      <c r="B60">
        <f>""</f>
        <v/>
      </c>
      <c r="C60">
        <f>""</f>
        <v/>
      </c>
      <c r="D60">
        <f>""</f>
        <v/>
      </c>
    </row>
    <row r="61">
      <c r="A61">
        <f>""</f>
        <v/>
      </c>
      <c r="B61">
        <f>""</f>
        <v/>
      </c>
      <c r="C61">
        <f>""</f>
        <v/>
      </c>
      <c r="D61">
        <f>""</f>
        <v/>
      </c>
    </row>
    <row r="62">
      <c r="A62">
        <f>""</f>
        <v/>
      </c>
      <c r="B62">
        <f>""</f>
        <v/>
      </c>
      <c r="C62">
        <f>""</f>
        <v/>
      </c>
      <c r="D62">
        <f>""</f>
        <v/>
      </c>
    </row>
    <row r="63">
      <c r="A63">
        <f>""</f>
        <v/>
      </c>
      <c r="B63">
        <f>""</f>
        <v/>
      </c>
      <c r="C63">
        <f>""</f>
        <v/>
      </c>
      <c r="D63">
        <f>""</f>
        <v/>
      </c>
    </row>
    <row r="64">
      <c r="A64">
        <f>""</f>
        <v/>
      </c>
      <c r="B64">
        <f>""</f>
        <v/>
      </c>
      <c r="C64">
        <f>""</f>
        <v/>
      </c>
      <c r="D64">
        <f>""</f>
        <v/>
      </c>
    </row>
    <row r="65">
      <c r="A65">
        <f>""</f>
        <v/>
      </c>
      <c r="B65">
        <f>""</f>
        <v/>
      </c>
      <c r="C65">
        <f>""</f>
        <v/>
      </c>
      <c r="D65">
        <f>""</f>
        <v/>
      </c>
    </row>
    <row r="66">
      <c r="A66">
        <f>""</f>
        <v/>
      </c>
      <c r="B66">
        <f>""</f>
        <v/>
      </c>
      <c r="C66">
        <f>""</f>
        <v/>
      </c>
      <c r="D66">
        <f>""</f>
        <v/>
      </c>
    </row>
    <row r="67">
      <c r="A67">
        <f>""</f>
        <v/>
      </c>
      <c r="B67">
        <f>""</f>
        <v/>
      </c>
      <c r="C67">
        <f>""</f>
        <v/>
      </c>
      <c r="D67">
        <f>""</f>
        <v/>
      </c>
    </row>
    <row r="68">
      <c r="A68">
        <f>""</f>
        <v/>
      </c>
      <c r="B68">
        <f>""</f>
        <v/>
      </c>
      <c r="C68">
        <f>""</f>
        <v/>
      </c>
      <c r="D68">
        <f>""</f>
        <v/>
      </c>
    </row>
    <row r="69">
      <c r="A69">
        <f>""</f>
        <v/>
      </c>
      <c r="B69">
        <f>""</f>
        <v/>
      </c>
      <c r="C69">
        <f>""</f>
        <v/>
      </c>
      <c r="D69">
        <f>""</f>
        <v/>
      </c>
    </row>
    <row r="70">
      <c r="A70">
        <f>""</f>
        <v/>
      </c>
      <c r="B70">
        <f>""</f>
        <v/>
      </c>
      <c r="C70">
        <f>""</f>
        <v/>
      </c>
      <c r="D70">
        <f>""</f>
        <v/>
      </c>
    </row>
    <row r="71">
      <c r="A71">
        <f>""</f>
        <v/>
      </c>
      <c r="B71">
        <f>""</f>
        <v/>
      </c>
      <c r="C71">
        <f>""</f>
        <v/>
      </c>
      <c r="D71">
        <f>""</f>
        <v/>
      </c>
    </row>
    <row r="72">
      <c r="A72">
        <f>""</f>
        <v/>
      </c>
      <c r="B72">
        <f>""</f>
        <v/>
      </c>
      <c r="C72">
        <f>""</f>
        <v/>
      </c>
      <c r="D72">
        <f>""</f>
        <v/>
      </c>
    </row>
    <row r="73">
      <c r="A73">
        <f>""</f>
        <v/>
      </c>
      <c r="B73">
        <f>""</f>
        <v/>
      </c>
      <c r="C73">
        <f>""</f>
        <v/>
      </c>
      <c r="D73">
        <f>""</f>
        <v/>
      </c>
    </row>
    <row r="74">
      <c r="A74">
        <f>""</f>
        <v/>
      </c>
      <c r="B74">
        <f>""</f>
        <v/>
      </c>
      <c r="C74">
        <f>""</f>
        <v/>
      </c>
      <c r="D74">
        <f>""</f>
        <v/>
      </c>
    </row>
    <row r="75">
      <c r="A75">
        <f>""</f>
        <v/>
      </c>
      <c r="B75">
        <f>""</f>
        <v/>
      </c>
      <c r="C75">
        <f>""</f>
        <v/>
      </c>
      <c r="D75">
        <f>""</f>
        <v/>
      </c>
    </row>
    <row r="76">
      <c r="A76">
        <f>""</f>
        <v/>
      </c>
      <c r="B76">
        <f>""</f>
        <v/>
      </c>
      <c r="C76">
        <f>""</f>
        <v/>
      </c>
      <c r="D76">
        <f>""</f>
        <v/>
      </c>
    </row>
    <row r="77">
      <c r="A77">
        <f>""</f>
        <v/>
      </c>
      <c r="B77">
        <f>""</f>
        <v/>
      </c>
      <c r="C77">
        <f>""</f>
        <v/>
      </c>
      <c r="D77">
        <f>""</f>
        <v/>
      </c>
    </row>
    <row r="78">
      <c r="A78">
        <f>""</f>
        <v/>
      </c>
      <c r="B78">
        <f>""</f>
        <v/>
      </c>
      <c r="C78">
        <f>""</f>
        <v/>
      </c>
      <c r="D78">
        <f>""</f>
        <v/>
      </c>
    </row>
    <row r="79">
      <c r="A79">
        <f>""</f>
        <v/>
      </c>
      <c r="B79">
        <f>""</f>
        <v/>
      </c>
      <c r="C79">
        <f>""</f>
        <v/>
      </c>
      <c r="D79">
        <f>""</f>
        <v/>
      </c>
    </row>
    <row r="80">
      <c r="A80">
        <f>""</f>
        <v/>
      </c>
      <c r="B80">
        <f>""</f>
        <v/>
      </c>
      <c r="C80">
        <f>""</f>
        <v/>
      </c>
      <c r="D80">
        <f>""</f>
        <v/>
      </c>
    </row>
    <row r="81">
      <c r="A81">
        <f>""</f>
        <v/>
      </c>
      <c r="B81">
        <f>""</f>
        <v/>
      </c>
      <c r="C81">
        <f>""</f>
        <v/>
      </c>
      <c r="D81">
        <f>""</f>
        <v/>
      </c>
    </row>
    <row r="82">
      <c r="A82">
        <f>""</f>
        <v/>
      </c>
      <c r="B82">
        <f>""</f>
        <v/>
      </c>
      <c r="C82">
        <f>""</f>
        <v/>
      </c>
      <c r="D82">
        <f>""</f>
        <v/>
      </c>
    </row>
    <row r="83">
      <c r="A83">
        <f>""</f>
        <v/>
      </c>
      <c r="B83">
        <f>""</f>
        <v/>
      </c>
      <c r="C83">
        <f>""</f>
        <v/>
      </c>
      <c r="D83">
        <f>""</f>
        <v/>
      </c>
    </row>
    <row r="84">
      <c r="A84">
        <f>""</f>
        <v/>
      </c>
      <c r="B84">
        <f>""</f>
        <v/>
      </c>
      <c r="C84">
        <f>""</f>
        <v/>
      </c>
      <c r="D84">
        <f>""</f>
        <v/>
      </c>
    </row>
    <row r="85">
      <c r="A85">
        <f>""</f>
        <v/>
      </c>
      <c r="B85">
        <f>""</f>
        <v/>
      </c>
      <c r="C85">
        <f>""</f>
        <v/>
      </c>
      <c r="D85">
        <f>""</f>
        <v/>
      </c>
    </row>
    <row r="86">
      <c r="A86">
        <f>""</f>
        <v/>
      </c>
      <c r="B86">
        <f>""</f>
        <v/>
      </c>
      <c r="C86">
        <f>""</f>
        <v/>
      </c>
      <c r="D86">
        <f>""</f>
        <v/>
      </c>
    </row>
    <row r="87">
      <c r="A87">
        <f>""</f>
        <v/>
      </c>
      <c r="B87">
        <f>""</f>
        <v/>
      </c>
      <c r="C87">
        <f>""</f>
        <v/>
      </c>
      <c r="D87">
        <f>""</f>
        <v/>
      </c>
    </row>
    <row r="88">
      <c r="A88">
        <f>""</f>
        <v/>
      </c>
      <c r="B88">
        <f>""</f>
        <v/>
      </c>
      <c r="C88">
        <f>""</f>
        <v/>
      </c>
      <c r="D88">
        <f>""</f>
        <v/>
      </c>
    </row>
    <row r="89">
      <c r="A89">
        <f>""</f>
        <v/>
      </c>
      <c r="B89">
        <f>""</f>
        <v/>
      </c>
      <c r="C89">
        <f>""</f>
        <v/>
      </c>
      <c r="D89">
        <f>""</f>
        <v/>
      </c>
    </row>
    <row r="90">
      <c r="A90">
        <f>""</f>
        <v/>
      </c>
      <c r="B90">
        <f>""</f>
        <v/>
      </c>
      <c r="C90">
        <f>""</f>
        <v/>
      </c>
      <c r="D90">
        <f>""</f>
        <v/>
      </c>
    </row>
    <row r="91">
      <c r="A91">
        <f>""</f>
        <v/>
      </c>
      <c r="B91">
        <f>""</f>
        <v/>
      </c>
      <c r="C91">
        <f>""</f>
        <v/>
      </c>
      <c r="D91">
        <f>""</f>
        <v/>
      </c>
    </row>
    <row r="92">
      <c r="A92">
        <f>""</f>
        <v/>
      </c>
      <c r="B92">
        <f>""</f>
        <v/>
      </c>
      <c r="C92">
        <f>""</f>
        <v/>
      </c>
      <c r="D92">
        <f>""</f>
        <v/>
      </c>
    </row>
    <row r="93">
      <c r="A93">
        <f>""</f>
        <v/>
      </c>
      <c r="B93">
        <f>""</f>
        <v/>
      </c>
      <c r="C93">
        <f>""</f>
        <v/>
      </c>
      <c r="D93">
        <f>""</f>
        <v/>
      </c>
    </row>
    <row r="94">
      <c r="A94">
        <f>""</f>
        <v/>
      </c>
      <c r="B94">
        <f>""</f>
        <v/>
      </c>
      <c r="C94">
        <f>""</f>
        <v/>
      </c>
      <c r="D94">
        <f>""</f>
        <v/>
      </c>
    </row>
    <row r="95">
      <c r="A95">
        <f>""</f>
        <v/>
      </c>
      <c r="B95">
        <f>""</f>
        <v/>
      </c>
      <c r="C95">
        <f>""</f>
        <v/>
      </c>
      <c r="D95">
        <f>""</f>
        <v/>
      </c>
    </row>
    <row r="96">
      <c r="A96">
        <f>""</f>
        <v/>
      </c>
      <c r="B96">
        <f>""</f>
        <v/>
      </c>
      <c r="C96">
        <f>""</f>
        <v/>
      </c>
      <c r="D96">
        <f>""</f>
        <v/>
      </c>
    </row>
    <row r="97">
      <c r="A97">
        <f>""</f>
        <v/>
      </c>
      <c r="B97">
        <f>""</f>
        <v/>
      </c>
      <c r="C97">
        <f>""</f>
        <v/>
      </c>
      <c r="D97">
        <f>""</f>
        <v/>
      </c>
    </row>
    <row r="98">
      <c r="A98">
        <f>""</f>
        <v/>
      </c>
      <c r="B98">
        <f>""</f>
        <v/>
      </c>
      <c r="C98">
        <f>""</f>
        <v/>
      </c>
      <c r="D98">
        <f>""</f>
        <v/>
      </c>
    </row>
    <row r="99">
      <c r="A99">
        <f>""</f>
        <v/>
      </c>
      <c r="B99">
        <f>""</f>
        <v/>
      </c>
      <c r="C99">
        <f>""</f>
        <v/>
      </c>
      <c r="D99">
        <f>""</f>
        <v/>
      </c>
    </row>
    <row r="100">
      <c r="A100">
        <f>""</f>
        <v/>
      </c>
      <c r="B100">
        <f>""</f>
        <v/>
      </c>
      <c r="C100">
        <f>""</f>
        <v/>
      </c>
      <c r="D100">
        <f>""</f>
        <v/>
      </c>
    </row>
    <row r="101">
      <c r="A101">
        <f>""</f>
        <v/>
      </c>
      <c r="B101">
        <f>""</f>
        <v/>
      </c>
      <c r="C101">
        <f>""</f>
        <v/>
      </c>
      <c r="D101">
        <f>""</f>
        <v/>
      </c>
    </row>
  </sheetData>
  <mergeCells count="1">
    <mergeCell ref="A1:K1"/>
  </mergeCells>
  <conditionalFormatting sqref="B39">
    <cfRule type="expression" priority="1" dxfId="0">
      <formula>$B$39=0</formula>
    </cfRule>
    <cfRule type="expression" priority="2" dxfId="1">
      <formula>$B$39&lt;&gt;0</formula>
    </cfRule>
  </conditionalFormatting>
  <dataValidations count="2">
    <dataValidation sqref="B4" showErrorMessage="1" showInputMessage="1" allowBlank="1" errorTitle="Data válida" error="Introduza uma data entre 1/1/2000 e 31/12/2100." promptTitle="Data válida" prompt="Seleccione ou introduza a data inicial do período." type="date" errorStyle="stop" operator="between">
      <formula1>36526</formula1>
      <formula2>73415</formula2>
    </dataValidation>
    <dataValidation sqref="E4" showErrorMessage="1" showInputMessage="1" allowBlank="1" errorTitle="Data válida" error="Introduza uma data entre 1/1/2000 e 31/12/2100." promptTitle="Data válida" prompt="Seleccione ou introduza a data final do período." type="date" errorStyle="stop" operator="between">
      <formula1>36526</formula1>
      <formula2>73415</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Y106"/>
  <sheetViews>
    <sheetView showGridLines="0" workbookViewId="0">
      <pane ySplit="6" topLeftCell="A7" activePane="bottomLeft" state="frozen"/>
      <selection pane="bottomLeft" activeCell="A1" sqref="A1"/>
    </sheetView>
  </sheetViews>
  <sheetFormatPr baseColWidth="8" defaultRowHeight="15"/>
  <cols>
    <col width="17" customWidth="1" min="1" max="1"/>
    <col width="12" customWidth="1" min="2" max="2"/>
    <col width="20" customWidth="1" min="3" max="3"/>
    <col width="27" customWidth="1" min="4" max="4"/>
    <col width="17" customWidth="1" min="5" max="5"/>
    <col width="31" customWidth="1" min="6" max="6"/>
    <col width="14" customWidth="1" min="7" max="7"/>
    <col width="14" customWidth="1" min="8" max="8"/>
    <col width="12" customWidth="1" min="9" max="9"/>
    <col width="13" customWidth="1" min="10" max="10"/>
    <col width="18" customWidth="1" min="11" max="11"/>
    <col width="18" customWidth="1" min="12" max="12"/>
    <col width="24" customWidth="1" min="13" max="13"/>
    <col width="28" customWidth="1" min="14" max="14"/>
    <col width="18" customWidth="1" min="15" max="15"/>
    <col width="16" customWidth="1" min="16" max="16"/>
    <col width="16" customWidth="1" min="17" max="17"/>
    <col width="26" customWidth="1" min="18" max="18"/>
    <col width="25" customWidth="1" min="19" max="19"/>
    <col width="18" customWidth="1" min="20" max="20"/>
    <col width="18" customWidth="1" min="21" max="21"/>
    <col width="18" customWidth="1" min="22" max="22"/>
    <col width="25" customWidth="1" min="23" max="23"/>
    <col width="34" customWidth="1" min="24" max="24"/>
    <col width="30" customWidth="1" min="25" max="25"/>
  </cols>
  <sheetData>
    <row r="1" ht="26" customHeight="1">
      <c r="A1" s="27" t="inlineStr">
        <is>
          <t>Registo operacional de trabalho suplementar</t>
        </is>
      </c>
    </row>
    <row r="2" ht="24" customHeight="1">
      <c r="A2" s="28" t="inlineStr">
        <is>
          <t>Preencher apenas as células amarelas. Os multiplicadores, retenções, descontos e encargos devem ser confirmados para cada situação antes de qualquer utilização salarial ou declarativa.</t>
        </is>
      </c>
    </row>
    <row r="3" ht="24" customHeight="1">
      <c r="A3" s="28" t="inlineStr">
        <is>
          <t>O ficheiro não confirma a existência de direito a trabalho suplementar, não valida horários e não aplica automaticamente regras do Código do Trabalho, contrato, instrumento de regulamentação coletiva, IRS, Segurança Social, subsídios ou duodécimos.</t>
        </is>
      </c>
    </row>
    <row r="6" ht="42" customHeight="1">
      <c r="A6" s="29" t="inlineStr">
        <is>
          <t>N.º registo</t>
        </is>
      </c>
      <c r="B6" s="29" t="inlineStr">
        <is>
          <t>Data</t>
        </is>
      </c>
      <c r="C6" s="29" t="inlineStr">
        <is>
          <t>Colaborador</t>
        </is>
      </c>
      <c r="D6" s="29" t="inlineStr">
        <is>
          <t>Centro de custo / projeto</t>
        </is>
      </c>
      <c r="E6" s="29" t="inlineStr">
        <is>
          <t>Tipo de dia</t>
        </is>
      </c>
      <c r="F6" s="29" t="inlineStr">
        <is>
          <t>Regra de majoração</t>
        </is>
      </c>
      <c r="G6" s="29" t="inlineStr">
        <is>
          <t>Hora de início</t>
        </is>
      </c>
      <c r="H6" s="29" t="inlineStr">
        <is>
          <t>Hora de fim</t>
        </is>
      </c>
      <c r="I6" s="29" t="inlineStr">
        <is>
          <t>Pausa</t>
        </is>
      </c>
      <c r="J6" s="29" t="inlineStr">
        <is>
          <t>Horas TS</t>
        </is>
      </c>
      <c r="K6" s="29" t="inlineStr">
        <is>
          <t>Valor hora base (€)</t>
        </is>
      </c>
      <c r="L6" s="29" t="inlineStr">
        <is>
          <t>Multiplicador aplicado</t>
        </is>
      </c>
      <c r="M6" s="29" t="inlineStr">
        <is>
          <t>Remuneração base das horas (€)</t>
        </is>
      </c>
      <c r="N6" s="29" t="inlineStr">
        <is>
          <t>Diferença face à remuneração base (€)</t>
        </is>
      </c>
      <c r="O6" s="29" t="inlineStr">
        <is>
          <t>Total bruto TS (€)</t>
        </is>
      </c>
      <c r="P6" s="29" t="inlineStr">
        <is>
          <t>Retenção IRS (%)</t>
        </is>
      </c>
      <c r="Q6" s="29" t="inlineStr">
        <is>
          <t>Retenção IRS (€)</t>
        </is>
      </c>
      <c r="R6" s="29" t="inlineStr">
        <is>
          <t>Segurança Social trabalhador (%)</t>
        </is>
      </c>
      <c r="S6" s="29" t="inlineStr">
        <is>
          <t>Desconto Segurança Social (€)</t>
        </is>
      </c>
      <c r="T6" s="29" t="inlineStr">
        <is>
          <t>Outras deduções (€)</t>
        </is>
      </c>
      <c r="U6" s="29" t="inlineStr">
        <is>
          <t>Líquido estimado (€)</t>
        </is>
      </c>
      <c r="V6" s="29" t="inlineStr">
        <is>
          <t>Encargo entidade (%)</t>
        </is>
      </c>
      <c r="W6" s="29" t="inlineStr">
        <is>
          <t>Custo estimado da entidade (€)</t>
        </is>
      </c>
      <c r="X6" s="29" t="inlineStr">
        <is>
          <t>Observações</t>
        </is>
      </c>
      <c r="Y6" s="29" t="inlineStr">
        <is>
          <t>Estado</t>
        </is>
      </c>
    </row>
    <row r="7">
      <c r="A7" s="30" t="inlineStr">
        <is>
          <t>TS-2026-001</t>
        </is>
      </c>
      <c r="B7" s="69" t="n">
        <v>46114</v>
      </c>
      <c r="C7" s="32" t="inlineStr">
        <is>
          <t>Ana Martins</t>
        </is>
      </c>
      <c r="D7" s="32" t="inlineStr">
        <is>
          <t>Operações</t>
        </is>
      </c>
      <c r="E7" s="30" t="inlineStr">
        <is>
          <t>Dia útil</t>
        </is>
      </c>
      <c r="F7" s="32" t="inlineStr">
        <is>
          <t>Dia útil — 1.ª hora</t>
        </is>
      </c>
      <c r="G7" s="70" t="n">
        <v>0.75</v>
      </c>
      <c r="H7" s="70" t="n">
        <v>0.7916666666666666</v>
      </c>
      <c r="I7" s="71" t="n">
        <v>0</v>
      </c>
      <c r="J7" s="72">
        <f>IFERROR(IF(OR($B7="",$G7="",$H7=""),"",MAX(0,MOD($H7-$G7,1)*24-IF($I7="",0,$I7)*24)),"")</f>
        <v/>
      </c>
      <c r="K7" s="73" t="n">
        <v>12.5</v>
      </c>
      <c r="L7" s="74">
        <f>IFERROR(IF($F7="","",IF(INDEX('Parâmetros'!$H$13:$H$17,MATCH($F7,'Parâmetros'!$G$13:$G$17,0))=0,"",INDEX('Parâmetros'!$H$13:$H$17,MATCH($F7,'Parâmetros'!$G$13:$G$17,0)))),"")</f>
        <v/>
      </c>
      <c r="M7" s="75">
        <f>IFERROR(IF(OR($J7="",$K7=""),"",$J7*$K7),"")</f>
        <v/>
      </c>
      <c r="N7" s="75">
        <f>IFERROR(IF(OR($M7="",$L7=""),"",$M7*($L7-1)),"")</f>
        <v/>
      </c>
      <c r="O7" s="75">
        <f>IFERROR(IF(OR($M7="",$L7=""),"",$M7*$L7),"")</f>
        <v/>
      </c>
      <c r="P7" s="76" t="n"/>
      <c r="Q7" s="75">
        <f>IFERROR(IF(OR($O7="",$P7=""),"",$O7*$P7),"")</f>
        <v/>
      </c>
      <c r="R7" s="76" t="n"/>
      <c r="S7" s="75">
        <f>IFERROR(IF(OR($O7="",$R7=""),"",$O7*$R7),"")</f>
        <v/>
      </c>
      <c r="T7" s="73" t="n"/>
      <c r="U7" s="75">
        <f>IFERROR(IF(OR($O7="",$P7="",$R7=""),"",$O7-$Q7-$S7-IF($T7="",0,$T7)),"")</f>
        <v/>
      </c>
      <c r="V7" s="76" t="n"/>
      <c r="W7" s="75">
        <f>IFERROR(IF(OR($O7="",$V7=""),"",$O7*(1+$V7)),"")</f>
        <v/>
      </c>
      <c r="X7" s="32" t="n"/>
      <c r="Y7" s="13">
        <f>IFERROR(IF(AND($A7="",$B7="",$C7="",$D7="",$E7="",$F7="",$G7="",$H7="",$I7="",$K7="",$P7="",$R7="",$T7="",$V7="",$X7=""),"",IF(OR($A7="",$B7="",$C7="",$D7="",$E7="",$F7="",$G7="",$H7="",$K7=""),"Dados obrigatórios em falta",IF($J7&lt;=0,"Rever horas ou pausa",IF($L7="","Configurar multiplicador",IF(OR($P7="",$R7="",$V7=""),"Descontos/encargos por confirmar","Pronto a validar"))))),"Erro a rever")</f>
        <v/>
      </c>
    </row>
    <row r="8">
      <c r="A8" s="30" t="inlineStr">
        <is>
          <t>TS-2026-002</t>
        </is>
      </c>
      <c r="B8" s="69" t="n">
        <v>46114</v>
      </c>
      <c r="C8" s="32" t="inlineStr">
        <is>
          <t>Ana Martins</t>
        </is>
      </c>
      <c r="D8" s="32" t="inlineStr">
        <is>
          <t>Operações</t>
        </is>
      </c>
      <c r="E8" s="30" t="inlineStr">
        <is>
          <t>Dia útil</t>
        </is>
      </c>
      <c r="F8" s="32" t="inlineStr">
        <is>
          <t>Dia útil — horas seguintes</t>
        </is>
      </c>
      <c r="G8" s="70" t="n">
        <v>0.7916666666666666</v>
      </c>
      <c r="H8" s="70" t="n">
        <v>0.8541666666666666</v>
      </c>
      <c r="I8" s="71" t="n">
        <v>0</v>
      </c>
      <c r="J8" s="77">
        <f>IFERROR(IF(OR($B8="",$G8="",$H8=""),"",MAX(0,MOD($H8-$G8,1)*24-IF($I8="",0,$I8)*24)),"")</f>
        <v/>
      </c>
      <c r="K8" s="73" t="n">
        <v>12.5</v>
      </c>
      <c r="L8" s="78">
        <f>IFERROR(IF($F8="","",IF(INDEX('Parâmetros'!$H$13:$H$17,MATCH($F8,'Parâmetros'!$G$13:$G$17,0))=0,"",INDEX('Parâmetros'!$H$13:$H$17,MATCH($F8,'Parâmetros'!$G$13:$G$17,0)))),"")</f>
        <v/>
      </c>
      <c r="M8" s="79">
        <f>IFERROR(IF(OR($J8="",$K8=""),"",$J8*$K8),"")</f>
        <v/>
      </c>
      <c r="N8" s="79">
        <f>IFERROR(IF(OR($M8="",$L8=""),"",$M8*($L8-1)),"")</f>
        <v/>
      </c>
      <c r="O8" s="79">
        <f>IFERROR(IF(OR($M8="",$L8=""),"",$M8*$L8),"")</f>
        <v/>
      </c>
      <c r="P8" s="76" t="n"/>
      <c r="Q8" s="79">
        <f>IFERROR(IF(OR($O8="",$P8=""),"",$O8*$P8),"")</f>
        <v/>
      </c>
      <c r="R8" s="76" t="n"/>
      <c r="S8" s="79">
        <f>IFERROR(IF(OR($O8="",$R8=""),"",$O8*$R8),"")</f>
        <v/>
      </c>
      <c r="T8" s="73" t="n"/>
      <c r="U8" s="79">
        <f>IFERROR(IF(OR($O8="",$P8="",$R8=""),"",$O8-$Q8-$S8-IF($T8="",0,$T8)),"")</f>
        <v/>
      </c>
      <c r="V8" s="76" t="n"/>
      <c r="W8" s="79">
        <f>IFERROR(IF(OR($O8="",$V8=""),"",$O8*(1+$V8)),"")</f>
        <v/>
      </c>
      <c r="X8" s="32" t="n"/>
      <c r="Y8" s="16">
        <f>IFERROR(IF(AND($A8="",$B8="",$C8="",$D8="",$E8="",$F8="",$G8="",$H8="",$I8="",$K8="",$P8="",$R8="",$T8="",$V8="",$X8=""),"",IF(OR($A8="",$B8="",$C8="",$D8="",$E8="",$F8="",$G8="",$H8="",$K8=""),"Dados obrigatórios em falta",IF($J8&lt;=0,"Rever horas ou pausa",IF($L8="","Configurar multiplicador",IF(OR($P8="",$R8="",$V8=""),"Descontos/encargos por confirmar","Pronto a validar"))))),"Erro a rever")</f>
        <v/>
      </c>
    </row>
    <row r="9">
      <c r="A9" s="30" t="inlineStr">
        <is>
          <t>TS-2026-003</t>
        </is>
      </c>
      <c r="B9" s="69" t="n">
        <v>46117</v>
      </c>
      <c r="C9" s="32" t="inlineStr">
        <is>
          <t>Bruno Silva</t>
        </is>
      </c>
      <c r="D9" s="32" t="inlineStr">
        <is>
          <t>Apoio ao cliente</t>
        </is>
      </c>
      <c r="E9" s="30" t="inlineStr">
        <is>
          <t>Dia de descanso</t>
        </is>
      </c>
      <c r="F9" s="32" t="inlineStr">
        <is>
          <t>Dia de descanso semanal</t>
        </is>
      </c>
      <c r="G9" s="70" t="n">
        <v>0.375</v>
      </c>
      <c r="H9" s="70" t="n">
        <v>0.5</v>
      </c>
      <c r="I9" s="71" t="n">
        <v>0.01041666666666667</v>
      </c>
      <c r="J9" s="72">
        <f>IFERROR(IF(OR($B9="",$G9="",$H9=""),"",MAX(0,MOD($H9-$G9,1)*24-IF($I9="",0,$I9)*24)),"")</f>
        <v/>
      </c>
      <c r="K9" s="73" t="n">
        <v>11.8</v>
      </c>
      <c r="L9" s="74">
        <f>IFERROR(IF($F9="","",IF(INDEX('Parâmetros'!$H$13:$H$17,MATCH($F9,'Parâmetros'!$G$13:$G$17,0))=0,"",INDEX('Parâmetros'!$H$13:$H$17,MATCH($F9,'Parâmetros'!$G$13:$G$17,0)))),"")</f>
        <v/>
      </c>
      <c r="M9" s="75">
        <f>IFERROR(IF(OR($J9="",$K9=""),"",$J9*$K9),"")</f>
        <v/>
      </c>
      <c r="N9" s="75">
        <f>IFERROR(IF(OR($M9="",$L9=""),"",$M9*($L9-1)),"")</f>
        <v/>
      </c>
      <c r="O9" s="75">
        <f>IFERROR(IF(OR($M9="",$L9=""),"",$M9*$L9),"")</f>
        <v/>
      </c>
      <c r="P9" s="76" t="n"/>
      <c r="Q9" s="75">
        <f>IFERROR(IF(OR($O9="",$P9=""),"",$O9*$P9),"")</f>
        <v/>
      </c>
      <c r="R9" s="76" t="n"/>
      <c r="S9" s="75">
        <f>IFERROR(IF(OR($O9="",$R9=""),"",$O9*$R9),"")</f>
        <v/>
      </c>
      <c r="T9" s="73" t="n"/>
      <c r="U9" s="75">
        <f>IFERROR(IF(OR($O9="",$P9="",$R9=""),"",$O9-$Q9-$S9-IF($T9="",0,$T9)),"")</f>
        <v/>
      </c>
      <c r="V9" s="76" t="n"/>
      <c r="W9" s="75">
        <f>IFERROR(IF(OR($O9="",$V9=""),"",$O9*(1+$V9)),"")</f>
        <v/>
      </c>
      <c r="X9" s="32" t="n"/>
      <c r="Y9" s="13">
        <f>IFERROR(IF(AND($A9="",$B9="",$C9="",$D9="",$E9="",$F9="",$G9="",$H9="",$I9="",$K9="",$P9="",$R9="",$T9="",$V9="",$X9=""),"",IF(OR($A9="",$B9="",$C9="",$D9="",$E9="",$F9="",$G9="",$H9="",$K9=""),"Dados obrigatórios em falta",IF($J9&lt;=0,"Rever horas ou pausa",IF($L9="","Configurar multiplicador",IF(OR($P9="",$R9="",$V9=""),"Descontos/encargos por confirmar","Pronto a validar"))))),"Erro a rever")</f>
        <v/>
      </c>
    </row>
    <row r="10">
      <c r="A10" s="30" t="inlineStr">
        <is>
          <t>TS-2026-004</t>
        </is>
      </c>
      <c r="B10" s="69" t="n">
        <v>46120</v>
      </c>
      <c r="C10" s="32" t="inlineStr">
        <is>
          <t>Carla Sousa</t>
        </is>
      </c>
      <c r="D10" s="32" t="inlineStr">
        <is>
          <t>Projeto Alfa</t>
        </is>
      </c>
      <c r="E10" s="30" t="inlineStr">
        <is>
          <t>Dia útil</t>
        </is>
      </c>
      <c r="F10" s="32" t="inlineStr">
        <is>
          <t>Dia útil — 1.ª hora</t>
        </is>
      </c>
      <c r="G10" s="70" t="n">
        <v>0.7291666666666666</v>
      </c>
      <c r="H10" s="70" t="n">
        <v>0.7708333333333334</v>
      </c>
      <c r="I10" s="71" t="n">
        <v>0</v>
      </c>
      <c r="J10" s="77">
        <f>IFERROR(IF(OR($B10="",$G10="",$H10=""),"",MAX(0,MOD($H10-$G10,1)*24-IF($I10="",0,$I10)*24)),"")</f>
        <v/>
      </c>
      <c r="K10" s="73" t="n">
        <v>14.2</v>
      </c>
      <c r="L10" s="78">
        <f>IFERROR(IF($F10="","",IF(INDEX('Parâmetros'!$H$13:$H$17,MATCH($F10,'Parâmetros'!$G$13:$G$17,0))=0,"",INDEX('Parâmetros'!$H$13:$H$17,MATCH($F10,'Parâmetros'!$G$13:$G$17,0)))),"")</f>
        <v/>
      </c>
      <c r="M10" s="79">
        <f>IFERROR(IF(OR($J10="",$K10=""),"",$J10*$K10),"")</f>
        <v/>
      </c>
      <c r="N10" s="79">
        <f>IFERROR(IF(OR($M10="",$L10=""),"",$M10*($L10-1)),"")</f>
        <v/>
      </c>
      <c r="O10" s="79">
        <f>IFERROR(IF(OR($M10="",$L10=""),"",$M10*$L10),"")</f>
        <v/>
      </c>
      <c r="P10" s="76" t="n"/>
      <c r="Q10" s="79">
        <f>IFERROR(IF(OR($O10="",$P10=""),"",$O10*$P10),"")</f>
        <v/>
      </c>
      <c r="R10" s="76" t="n"/>
      <c r="S10" s="79">
        <f>IFERROR(IF(OR($O10="",$R10=""),"",$O10*$R10),"")</f>
        <v/>
      </c>
      <c r="T10" s="73" t="n"/>
      <c r="U10" s="79">
        <f>IFERROR(IF(OR($O10="",$P10="",$R10=""),"",$O10-$Q10-$S10-IF($T10="",0,$T10)),"")</f>
        <v/>
      </c>
      <c r="V10" s="76" t="n"/>
      <c r="W10" s="79">
        <f>IFERROR(IF(OR($O10="",$V10=""),"",$O10*(1+$V10)),"")</f>
        <v/>
      </c>
      <c r="X10" s="32" t="n"/>
      <c r="Y10" s="16">
        <f>IFERROR(IF(AND($A10="",$B10="",$C10="",$D10="",$E10="",$F10="",$G10="",$H10="",$I10="",$K10="",$P10="",$R10="",$T10="",$V10="",$X10=""),"",IF(OR($A10="",$B10="",$C10="",$D10="",$E10="",$F10="",$G10="",$H10="",$K10=""),"Dados obrigatórios em falta",IF($J10&lt;=0,"Rever horas ou pausa",IF($L10="","Configurar multiplicador",IF(OR($P10="",$R10="",$V10=""),"Descontos/encargos por confirmar","Pronto a validar"))))),"Erro a rever")</f>
        <v/>
      </c>
    </row>
    <row r="11">
      <c r="A11" s="30" t="inlineStr">
        <is>
          <t>TS-2026-005</t>
        </is>
      </c>
      <c r="B11" s="69" t="n">
        <v>46123</v>
      </c>
      <c r="C11" s="32" t="inlineStr">
        <is>
          <t>Ana Martins</t>
        </is>
      </c>
      <c r="D11" s="32" t="inlineStr">
        <is>
          <t>Operações</t>
        </is>
      </c>
      <c r="E11" s="30" t="inlineStr">
        <is>
          <t>Dia útil</t>
        </is>
      </c>
      <c r="F11" s="32" t="inlineStr">
        <is>
          <t>Dia útil — horas seguintes</t>
        </is>
      </c>
      <c r="G11" s="70" t="n">
        <v>0.75</v>
      </c>
      <c r="H11" s="70" t="n">
        <v>0.8333333333333334</v>
      </c>
      <c r="I11" s="71" t="n">
        <v>0.01041666666666667</v>
      </c>
      <c r="J11" s="72">
        <f>IFERROR(IF(OR($B11="",$G11="",$H11=""),"",MAX(0,MOD($H11-$G11,1)*24-IF($I11="",0,$I11)*24)),"")</f>
        <v/>
      </c>
      <c r="K11" s="73" t="n">
        <v>12.5</v>
      </c>
      <c r="L11" s="74">
        <f>IFERROR(IF($F11="","",IF(INDEX('Parâmetros'!$H$13:$H$17,MATCH($F11,'Parâmetros'!$G$13:$G$17,0))=0,"",INDEX('Parâmetros'!$H$13:$H$17,MATCH($F11,'Parâmetros'!$G$13:$G$17,0)))),"")</f>
        <v/>
      </c>
      <c r="M11" s="75">
        <f>IFERROR(IF(OR($J11="",$K11=""),"",$J11*$K11),"")</f>
        <v/>
      </c>
      <c r="N11" s="75">
        <f>IFERROR(IF(OR($M11="",$L11=""),"",$M11*($L11-1)),"")</f>
        <v/>
      </c>
      <c r="O11" s="75">
        <f>IFERROR(IF(OR($M11="",$L11=""),"",$M11*$L11),"")</f>
        <v/>
      </c>
      <c r="P11" s="76" t="n"/>
      <c r="Q11" s="75">
        <f>IFERROR(IF(OR($O11="",$P11=""),"",$O11*$P11),"")</f>
        <v/>
      </c>
      <c r="R11" s="76" t="n"/>
      <c r="S11" s="75">
        <f>IFERROR(IF(OR($O11="",$R11=""),"",$O11*$R11),"")</f>
        <v/>
      </c>
      <c r="T11" s="73" t="n"/>
      <c r="U11" s="75">
        <f>IFERROR(IF(OR($O11="",$P11="",$R11=""),"",$O11-$Q11-$S11-IF($T11="",0,$T11)),"")</f>
        <v/>
      </c>
      <c r="V11" s="76" t="n"/>
      <c r="W11" s="75">
        <f>IFERROR(IF(OR($O11="",$V11=""),"",$O11*(1+$V11)),"")</f>
        <v/>
      </c>
      <c r="X11" s="32" t="n"/>
      <c r="Y11" s="13">
        <f>IFERROR(IF(AND($A11="",$B11="",$C11="",$D11="",$E11="",$F11="",$G11="",$H11="",$I11="",$K11="",$P11="",$R11="",$T11="",$V11="",$X11=""),"",IF(OR($A11="",$B11="",$C11="",$D11="",$E11="",$F11="",$G11="",$H11="",$K11=""),"Dados obrigatórios em falta",IF($J11&lt;=0,"Rever horas ou pausa",IF($L11="","Configurar multiplicador",IF(OR($P11="",$R11="",$V11=""),"Descontos/encargos por confirmar","Pronto a validar"))))),"Erro a rever")</f>
        <v/>
      </c>
    </row>
    <row r="12">
      <c r="A12" s="30" t="inlineStr">
        <is>
          <t>TS-2026-006</t>
        </is>
      </c>
      <c r="B12" s="69" t="n">
        <v>46126</v>
      </c>
      <c r="C12" s="32" t="inlineStr">
        <is>
          <t>Diogo Costa</t>
        </is>
      </c>
      <c r="D12" s="32" t="inlineStr">
        <is>
          <t>Logística</t>
        </is>
      </c>
      <c r="E12" s="30" t="inlineStr">
        <is>
          <t>Dia útil</t>
        </is>
      </c>
      <c r="F12" s="32" t="inlineStr">
        <is>
          <t>Dia útil — 1.ª hora</t>
        </is>
      </c>
      <c r="G12" s="70" t="n">
        <v>0.8333333333333334</v>
      </c>
      <c r="H12" s="70" t="n">
        <v>0.875</v>
      </c>
      <c r="I12" s="71" t="n">
        <v>0</v>
      </c>
      <c r="J12" s="77">
        <f>IFERROR(IF(OR($B12="",$G12="",$H12=""),"",MAX(0,MOD($H12-$G12,1)*24-IF($I12="",0,$I12)*24)),"")</f>
        <v/>
      </c>
      <c r="K12" s="73" t="n">
        <v>10.5</v>
      </c>
      <c r="L12" s="78">
        <f>IFERROR(IF($F12="","",IF(INDEX('Parâmetros'!$H$13:$H$17,MATCH($F12,'Parâmetros'!$G$13:$G$17,0))=0,"",INDEX('Parâmetros'!$H$13:$H$17,MATCH($F12,'Parâmetros'!$G$13:$G$17,0)))),"")</f>
        <v/>
      </c>
      <c r="M12" s="79">
        <f>IFERROR(IF(OR($J12="",$K12=""),"",$J12*$K12),"")</f>
        <v/>
      </c>
      <c r="N12" s="79">
        <f>IFERROR(IF(OR($M12="",$L12=""),"",$M12*($L12-1)),"")</f>
        <v/>
      </c>
      <c r="O12" s="79">
        <f>IFERROR(IF(OR($M12="",$L12=""),"",$M12*$L12),"")</f>
        <v/>
      </c>
      <c r="P12" s="76" t="n"/>
      <c r="Q12" s="79">
        <f>IFERROR(IF(OR($O12="",$P12=""),"",$O12*$P12),"")</f>
        <v/>
      </c>
      <c r="R12" s="76" t="n"/>
      <c r="S12" s="79">
        <f>IFERROR(IF(OR($O12="",$R12=""),"",$O12*$R12),"")</f>
        <v/>
      </c>
      <c r="T12" s="73" t="n"/>
      <c r="U12" s="79">
        <f>IFERROR(IF(OR($O12="",$P12="",$R12=""),"",$O12-$Q12-$S12-IF($T12="",0,$T12)),"")</f>
        <v/>
      </c>
      <c r="V12" s="76" t="n"/>
      <c r="W12" s="79">
        <f>IFERROR(IF(OR($O12="",$V12=""),"",$O12*(1+$V12)),"")</f>
        <v/>
      </c>
      <c r="X12" s="32" t="n"/>
      <c r="Y12" s="16">
        <f>IFERROR(IF(AND($A12="",$B12="",$C12="",$D12="",$E12="",$F12="",$G12="",$H12="",$I12="",$K12="",$P12="",$R12="",$T12="",$V12="",$X12=""),"",IF(OR($A12="",$B12="",$C12="",$D12="",$E12="",$F12="",$G12="",$H12="",$K12=""),"Dados obrigatórios em falta",IF($J12&lt;=0,"Rever horas ou pausa",IF($L12="","Configurar multiplicador",IF(OR($P12="",$R12="",$V12=""),"Descontos/encargos por confirmar","Pronto a validar"))))),"Erro a rever")</f>
        <v/>
      </c>
    </row>
    <row r="13">
      <c r="A13" s="30" t="inlineStr">
        <is>
          <t>TS-2026-007</t>
        </is>
      </c>
      <c r="B13" s="69" t="n">
        <v>46130</v>
      </c>
      <c r="C13" s="32" t="inlineStr">
        <is>
          <t>Eva Lopes</t>
        </is>
      </c>
      <c r="D13" s="32" t="inlineStr">
        <is>
          <t>Loja Centro</t>
        </is>
      </c>
      <c r="E13" s="30" t="inlineStr">
        <is>
          <t>Dia útil</t>
        </is>
      </c>
      <c r="F13" s="32" t="inlineStr">
        <is>
          <t>Dia útil — horas seguintes</t>
        </is>
      </c>
      <c r="G13" s="70" t="n">
        <v>0.7916666666666666</v>
      </c>
      <c r="H13" s="70" t="n">
        <v>0.8958333333333334</v>
      </c>
      <c r="I13" s="71" t="n">
        <v>0.01041666666666667</v>
      </c>
      <c r="J13" s="72">
        <f>IFERROR(IF(OR($B13="",$G13="",$H13=""),"",MAX(0,MOD($H13-$G13,1)*24-IF($I13="",0,$I13)*24)),"")</f>
        <v/>
      </c>
      <c r="K13" s="73" t="n">
        <v>12</v>
      </c>
      <c r="L13" s="74">
        <f>IFERROR(IF($F13="","",IF(INDEX('Parâmetros'!$H$13:$H$17,MATCH($F13,'Parâmetros'!$G$13:$G$17,0))=0,"",INDEX('Parâmetros'!$H$13:$H$17,MATCH($F13,'Parâmetros'!$G$13:$G$17,0)))),"")</f>
        <v/>
      </c>
      <c r="M13" s="75">
        <f>IFERROR(IF(OR($J13="",$K13=""),"",$J13*$K13),"")</f>
        <v/>
      </c>
      <c r="N13" s="75">
        <f>IFERROR(IF(OR($M13="",$L13=""),"",$M13*($L13-1)),"")</f>
        <v/>
      </c>
      <c r="O13" s="75">
        <f>IFERROR(IF(OR($M13="",$L13=""),"",$M13*$L13),"")</f>
        <v/>
      </c>
      <c r="P13" s="76" t="n"/>
      <c r="Q13" s="75">
        <f>IFERROR(IF(OR($O13="",$P13=""),"",$O13*$P13),"")</f>
        <v/>
      </c>
      <c r="R13" s="76" t="n"/>
      <c r="S13" s="75">
        <f>IFERROR(IF(OR($O13="",$R13=""),"",$O13*$R13),"")</f>
        <v/>
      </c>
      <c r="T13" s="73" t="n"/>
      <c r="U13" s="75">
        <f>IFERROR(IF(OR($O13="",$P13="",$R13=""),"",$O13-$Q13-$S13-IF($T13="",0,$T13)),"")</f>
        <v/>
      </c>
      <c r="V13" s="76" t="n"/>
      <c r="W13" s="75">
        <f>IFERROR(IF(OR($O13="",$V13=""),"",$O13*(1+$V13)),"")</f>
        <v/>
      </c>
      <c r="X13" s="32" t="n"/>
      <c r="Y13" s="13">
        <f>IFERROR(IF(AND($A13="",$B13="",$C13="",$D13="",$E13="",$F13="",$G13="",$H13="",$I13="",$K13="",$P13="",$R13="",$T13="",$V13="",$X13=""),"",IF(OR($A13="",$B13="",$C13="",$D13="",$E13="",$F13="",$G13="",$H13="",$K13=""),"Dados obrigatórios em falta",IF($J13&lt;=0,"Rever horas ou pausa",IF($L13="","Configurar multiplicador",IF(OR($P13="",$R13="",$V13=""),"Descontos/encargos por confirmar","Pronto a validar"))))),"Erro a rever")</f>
        <v/>
      </c>
    </row>
    <row r="14">
      <c r="A14" s="30" t="inlineStr">
        <is>
          <t>TS-2026-008</t>
        </is>
      </c>
      <c r="B14" s="69" t="n">
        <v>46134</v>
      </c>
      <c r="C14" s="32" t="inlineStr">
        <is>
          <t>Bruno Silva</t>
        </is>
      </c>
      <c r="D14" s="32" t="inlineStr">
        <is>
          <t>Apoio ao cliente</t>
        </is>
      </c>
      <c r="E14" s="30" t="inlineStr">
        <is>
          <t>Feriado</t>
        </is>
      </c>
      <c r="F14" s="32" t="inlineStr">
        <is>
          <t>Feriado</t>
        </is>
      </c>
      <c r="G14" s="70" t="n">
        <v>0.4166666666666667</v>
      </c>
      <c r="H14" s="70" t="n">
        <v>0.5833333333333334</v>
      </c>
      <c r="I14" s="71" t="n">
        <v>0.02083333333333333</v>
      </c>
      <c r="J14" s="77">
        <f>IFERROR(IF(OR($B14="",$G14="",$H14=""),"",MAX(0,MOD($H14-$G14,1)*24-IF($I14="",0,$I14)*24)),"")</f>
        <v/>
      </c>
      <c r="K14" s="73" t="n">
        <v>11.8</v>
      </c>
      <c r="L14" s="78">
        <f>IFERROR(IF($F14="","",IF(INDEX('Parâmetros'!$H$13:$H$17,MATCH($F14,'Parâmetros'!$G$13:$G$17,0))=0,"",INDEX('Parâmetros'!$H$13:$H$17,MATCH($F14,'Parâmetros'!$G$13:$G$17,0)))),"")</f>
        <v/>
      </c>
      <c r="M14" s="79">
        <f>IFERROR(IF(OR($J14="",$K14=""),"",$J14*$K14),"")</f>
        <v/>
      </c>
      <c r="N14" s="79">
        <f>IFERROR(IF(OR($M14="",$L14=""),"",$M14*($L14-1)),"")</f>
        <v/>
      </c>
      <c r="O14" s="79">
        <f>IFERROR(IF(OR($M14="",$L14=""),"",$M14*$L14),"")</f>
        <v/>
      </c>
      <c r="P14" s="76" t="n"/>
      <c r="Q14" s="79">
        <f>IFERROR(IF(OR($O14="",$P14=""),"",$O14*$P14),"")</f>
        <v/>
      </c>
      <c r="R14" s="76" t="n"/>
      <c r="S14" s="79">
        <f>IFERROR(IF(OR($O14="",$R14=""),"",$O14*$R14),"")</f>
        <v/>
      </c>
      <c r="T14" s="73" t="n"/>
      <c r="U14" s="79">
        <f>IFERROR(IF(OR($O14="",$P14="",$R14=""),"",$O14-$Q14-$S14-IF($T14="",0,$T14)),"")</f>
        <v/>
      </c>
      <c r="V14" s="76" t="n"/>
      <c r="W14" s="79">
        <f>IFERROR(IF(OR($O14="",$V14=""),"",$O14*(1+$V14)),"")</f>
        <v/>
      </c>
      <c r="X14" s="32" t="n"/>
      <c r="Y14" s="16">
        <f>IFERROR(IF(AND($A14="",$B14="",$C14="",$D14="",$E14="",$F14="",$G14="",$H14="",$I14="",$K14="",$P14="",$R14="",$T14="",$V14="",$X14=""),"",IF(OR($A14="",$B14="",$C14="",$D14="",$E14="",$F14="",$G14="",$H14="",$K14=""),"Dados obrigatórios em falta",IF($J14&lt;=0,"Rever horas ou pausa",IF($L14="","Configurar multiplicador",IF(OR($P14="",$R14="",$V14=""),"Descontos/encargos por confirmar","Pronto a validar"))))),"Erro a rever")</f>
        <v/>
      </c>
    </row>
    <row r="15">
      <c r="A15" s="30" t="inlineStr">
        <is>
          <t>TS-2026-009</t>
        </is>
      </c>
      <c r="B15" s="69" t="n">
        <v>46139</v>
      </c>
      <c r="C15" s="32" t="inlineStr">
        <is>
          <t>Carla Sousa</t>
        </is>
      </c>
      <c r="D15" s="32" t="inlineStr">
        <is>
          <t>Projeto Alfa</t>
        </is>
      </c>
      <c r="E15" s="30" t="inlineStr">
        <is>
          <t>Dia de descanso</t>
        </is>
      </c>
      <c r="F15" s="32" t="inlineStr">
        <is>
          <t>Dia de descanso semanal</t>
        </is>
      </c>
      <c r="G15" s="70" t="n">
        <v>0.375</v>
      </c>
      <c r="H15" s="70" t="n">
        <v>0.4583333333333333</v>
      </c>
      <c r="I15" s="71" t="n">
        <v>0</v>
      </c>
      <c r="J15" s="72">
        <f>IFERROR(IF(OR($B15="",$G15="",$H15=""),"",MAX(0,MOD($H15-$G15,1)*24-IF($I15="",0,$I15)*24)),"")</f>
        <v/>
      </c>
      <c r="K15" s="73" t="n">
        <v>14.2</v>
      </c>
      <c r="L15" s="74">
        <f>IFERROR(IF($F15="","",IF(INDEX('Parâmetros'!$H$13:$H$17,MATCH($F15,'Parâmetros'!$G$13:$G$17,0))=0,"",INDEX('Parâmetros'!$H$13:$H$17,MATCH($F15,'Parâmetros'!$G$13:$G$17,0)))),"")</f>
        <v/>
      </c>
      <c r="M15" s="75">
        <f>IFERROR(IF(OR($J15="",$K15=""),"",$J15*$K15),"")</f>
        <v/>
      </c>
      <c r="N15" s="75">
        <f>IFERROR(IF(OR($M15="",$L15=""),"",$M15*($L15-1)),"")</f>
        <v/>
      </c>
      <c r="O15" s="75">
        <f>IFERROR(IF(OR($M15="",$L15=""),"",$M15*$L15),"")</f>
        <v/>
      </c>
      <c r="P15" s="76" t="n"/>
      <c r="Q15" s="75">
        <f>IFERROR(IF(OR($O15="",$P15=""),"",$O15*$P15),"")</f>
        <v/>
      </c>
      <c r="R15" s="76" t="n"/>
      <c r="S15" s="75">
        <f>IFERROR(IF(OR($O15="",$R15=""),"",$O15*$R15),"")</f>
        <v/>
      </c>
      <c r="T15" s="73" t="n"/>
      <c r="U15" s="75">
        <f>IFERROR(IF(OR($O15="",$P15="",$R15=""),"",$O15-$Q15-$S15-IF($T15="",0,$T15)),"")</f>
        <v/>
      </c>
      <c r="V15" s="76" t="n"/>
      <c r="W15" s="75">
        <f>IFERROR(IF(OR($O15="",$V15=""),"",$O15*(1+$V15)),"")</f>
        <v/>
      </c>
      <c r="X15" s="32" t="n"/>
      <c r="Y15" s="13">
        <f>IFERROR(IF(AND($A15="",$B15="",$C15="",$D15="",$E15="",$F15="",$G15="",$H15="",$I15="",$K15="",$P15="",$R15="",$T15="",$V15="",$X15=""),"",IF(OR($A15="",$B15="",$C15="",$D15="",$E15="",$F15="",$G15="",$H15="",$K15=""),"Dados obrigatórios em falta",IF($J15&lt;=0,"Rever horas ou pausa",IF($L15="","Configurar multiplicador",IF(OR($P15="",$R15="",$V15=""),"Descontos/encargos por confirmar","Pronto a validar"))))),"Erro a rever")</f>
        <v/>
      </c>
    </row>
    <row r="16">
      <c r="A16" s="30" t="inlineStr">
        <is>
          <t>TS-2026-010</t>
        </is>
      </c>
      <c r="B16" s="69" t="n">
        <v>46142</v>
      </c>
      <c r="C16" s="32" t="inlineStr">
        <is>
          <t>Diogo Costa</t>
        </is>
      </c>
      <c r="D16" s="32" t="inlineStr">
        <is>
          <t>Operações</t>
        </is>
      </c>
      <c r="E16" s="30" t="inlineStr">
        <is>
          <t>Dia útil</t>
        </is>
      </c>
      <c r="F16" s="32" t="inlineStr">
        <is>
          <t>Dia útil — 1.ª hora</t>
        </is>
      </c>
      <c r="G16" s="70" t="n">
        <v>0.75</v>
      </c>
      <c r="H16" s="70" t="n">
        <v>0.8125</v>
      </c>
      <c r="I16" s="71" t="n">
        <v>0</v>
      </c>
      <c r="J16" s="77">
        <f>IFERROR(IF(OR($B16="",$G16="",$H16=""),"",MAX(0,MOD($H16-$G16,1)*24-IF($I16="",0,$I16)*24)),"")</f>
        <v/>
      </c>
      <c r="K16" s="73" t="n">
        <v>10.5</v>
      </c>
      <c r="L16" s="78">
        <f>IFERROR(IF($F16="","",IF(INDEX('Parâmetros'!$H$13:$H$17,MATCH($F16,'Parâmetros'!$G$13:$G$17,0))=0,"",INDEX('Parâmetros'!$H$13:$H$17,MATCH($F16,'Parâmetros'!$G$13:$G$17,0)))),"")</f>
        <v/>
      </c>
      <c r="M16" s="79">
        <f>IFERROR(IF(OR($J16="",$K16=""),"",$J16*$K16),"")</f>
        <v/>
      </c>
      <c r="N16" s="79">
        <f>IFERROR(IF(OR($M16="",$L16=""),"",$M16*($L16-1)),"")</f>
        <v/>
      </c>
      <c r="O16" s="79">
        <f>IFERROR(IF(OR($M16="",$L16=""),"",$M16*$L16),"")</f>
        <v/>
      </c>
      <c r="P16" s="76" t="n"/>
      <c r="Q16" s="79">
        <f>IFERROR(IF(OR($O16="",$P16=""),"",$O16*$P16),"")</f>
        <v/>
      </c>
      <c r="R16" s="76" t="n"/>
      <c r="S16" s="79">
        <f>IFERROR(IF(OR($O16="",$R16=""),"",$O16*$R16),"")</f>
        <v/>
      </c>
      <c r="T16" s="73" t="n"/>
      <c r="U16" s="79">
        <f>IFERROR(IF(OR($O16="",$P16="",$R16=""),"",$O16-$Q16-$S16-IF($T16="",0,$T16)),"")</f>
        <v/>
      </c>
      <c r="V16" s="76" t="n"/>
      <c r="W16" s="79">
        <f>IFERROR(IF(OR($O16="",$V16=""),"",$O16*(1+$V16)),"")</f>
        <v/>
      </c>
      <c r="X16" s="32" t="n"/>
      <c r="Y16" s="16">
        <f>IFERROR(IF(AND($A16="",$B16="",$C16="",$D16="",$E16="",$F16="",$G16="",$H16="",$I16="",$K16="",$P16="",$R16="",$T16="",$V16="",$X16=""),"",IF(OR($A16="",$B16="",$C16="",$D16="",$E16="",$F16="",$G16="",$H16="",$K16=""),"Dados obrigatórios em falta",IF($J16&lt;=0,"Rever horas ou pausa",IF($L16="","Configurar multiplicador",IF(OR($P16="",$R16="",$V16=""),"Descontos/encargos por confirmar","Pronto a validar"))))),"Erro a rever")</f>
        <v/>
      </c>
    </row>
    <row r="17">
      <c r="A17" s="30" t="n"/>
      <c r="B17" s="69" t="n"/>
      <c r="C17" s="32" t="n"/>
      <c r="D17" s="32" t="n"/>
      <c r="E17" s="30" t="n"/>
      <c r="F17" s="32" t="n"/>
      <c r="G17" s="70" t="n"/>
      <c r="H17" s="70" t="n"/>
      <c r="I17" s="71" t="n"/>
      <c r="J17" s="72">
        <f>IFERROR(IF(OR($B17="",$G17="",$H17=""),"",MAX(0,MOD($H17-$G17,1)*24-IF($I17="",0,$I17)*24)),"")</f>
        <v/>
      </c>
      <c r="K17" s="73" t="n"/>
      <c r="L17" s="74">
        <f>IFERROR(IF($F17="","",IF(INDEX('Parâmetros'!$H$13:$H$17,MATCH($F17,'Parâmetros'!$G$13:$G$17,0))=0,"",INDEX('Parâmetros'!$H$13:$H$17,MATCH($F17,'Parâmetros'!$G$13:$G$17,0)))),"")</f>
        <v/>
      </c>
      <c r="M17" s="75">
        <f>IFERROR(IF(OR($J17="",$K17=""),"",$J17*$K17),"")</f>
        <v/>
      </c>
      <c r="N17" s="75">
        <f>IFERROR(IF(OR($M17="",$L17=""),"",$M17*($L17-1)),"")</f>
        <v/>
      </c>
      <c r="O17" s="75">
        <f>IFERROR(IF(OR($M17="",$L17=""),"",$M17*$L17),"")</f>
        <v/>
      </c>
      <c r="P17" s="76" t="n"/>
      <c r="Q17" s="75">
        <f>IFERROR(IF(OR($O17="",$P17=""),"",$O17*$P17),"")</f>
        <v/>
      </c>
      <c r="R17" s="76" t="n"/>
      <c r="S17" s="75">
        <f>IFERROR(IF(OR($O17="",$R17=""),"",$O17*$R17),"")</f>
        <v/>
      </c>
      <c r="T17" s="73" t="n"/>
      <c r="U17" s="75">
        <f>IFERROR(IF(OR($O17="",$P17="",$R17=""),"",$O17-$Q17-$S17-IF($T17="",0,$T17)),"")</f>
        <v/>
      </c>
      <c r="V17" s="76" t="n"/>
      <c r="W17" s="75">
        <f>IFERROR(IF(OR($O17="",$V17=""),"",$O17*(1+$V17)),"")</f>
        <v/>
      </c>
      <c r="X17" s="32" t="n"/>
      <c r="Y17" s="13">
        <f>IFERROR(IF(AND($A17="",$B17="",$C17="",$D17="",$E17="",$F17="",$G17="",$H17="",$I17="",$K17="",$P17="",$R17="",$T17="",$V17="",$X17=""),"",IF(OR($A17="",$B17="",$C17="",$D17="",$E17="",$F17="",$G17="",$H17="",$K17=""),"Dados obrigatórios em falta",IF($J17&lt;=0,"Rever horas ou pausa",IF($L17="","Configurar multiplicador",IF(OR($P17="",$R17="",$V17=""),"Descontos/encargos por confirmar","Pronto a validar"))))),"Erro a rever")</f>
        <v/>
      </c>
    </row>
    <row r="18">
      <c r="A18" s="30" t="n"/>
      <c r="B18" s="69" t="n"/>
      <c r="C18" s="32" t="n"/>
      <c r="D18" s="32" t="n"/>
      <c r="E18" s="30" t="n"/>
      <c r="F18" s="32" t="n"/>
      <c r="G18" s="70" t="n"/>
      <c r="H18" s="70" t="n"/>
      <c r="I18" s="71" t="n"/>
      <c r="J18" s="77">
        <f>IFERROR(IF(OR($B18="",$G18="",$H18=""),"",MAX(0,MOD($H18-$G18,1)*24-IF($I18="",0,$I18)*24)),"")</f>
        <v/>
      </c>
      <c r="K18" s="73" t="n"/>
      <c r="L18" s="78">
        <f>IFERROR(IF($F18="","",IF(INDEX('Parâmetros'!$H$13:$H$17,MATCH($F18,'Parâmetros'!$G$13:$G$17,0))=0,"",INDEX('Parâmetros'!$H$13:$H$17,MATCH($F18,'Parâmetros'!$G$13:$G$17,0)))),"")</f>
        <v/>
      </c>
      <c r="M18" s="79">
        <f>IFERROR(IF(OR($J18="",$K18=""),"",$J18*$K18),"")</f>
        <v/>
      </c>
      <c r="N18" s="79">
        <f>IFERROR(IF(OR($M18="",$L18=""),"",$M18*($L18-1)),"")</f>
        <v/>
      </c>
      <c r="O18" s="79">
        <f>IFERROR(IF(OR($M18="",$L18=""),"",$M18*$L18),"")</f>
        <v/>
      </c>
      <c r="P18" s="76" t="n"/>
      <c r="Q18" s="79">
        <f>IFERROR(IF(OR($O18="",$P18=""),"",$O18*$P18),"")</f>
        <v/>
      </c>
      <c r="R18" s="76" t="n"/>
      <c r="S18" s="79">
        <f>IFERROR(IF(OR($O18="",$R18=""),"",$O18*$R18),"")</f>
        <v/>
      </c>
      <c r="T18" s="73" t="n"/>
      <c r="U18" s="79">
        <f>IFERROR(IF(OR($O18="",$P18="",$R18=""),"",$O18-$Q18-$S18-IF($T18="",0,$T18)),"")</f>
        <v/>
      </c>
      <c r="V18" s="76" t="n"/>
      <c r="W18" s="79">
        <f>IFERROR(IF(OR($O18="",$V18=""),"",$O18*(1+$V18)),"")</f>
        <v/>
      </c>
      <c r="X18" s="32" t="n"/>
      <c r="Y18" s="16">
        <f>IFERROR(IF(AND($A18="",$B18="",$C18="",$D18="",$E18="",$F18="",$G18="",$H18="",$I18="",$K18="",$P18="",$R18="",$T18="",$V18="",$X18=""),"",IF(OR($A18="",$B18="",$C18="",$D18="",$E18="",$F18="",$G18="",$H18="",$K18=""),"Dados obrigatórios em falta",IF($J18&lt;=0,"Rever horas ou pausa",IF($L18="","Configurar multiplicador",IF(OR($P18="",$R18="",$V18=""),"Descontos/encargos por confirmar","Pronto a validar"))))),"Erro a rever")</f>
        <v/>
      </c>
    </row>
    <row r="19">
      <c r="A19" s="30" t="n"/>
      <c r="B19" s="69" t="n"/>
      <c r="C19" s="32" t="n"/>
      <c r="D19" s="32" t="n"/>
      <c r="E19" s="30" t="n"/>
      <c r="F19" s="32" t="n"/>
      <c r="G19" s="70" t="n"/>
      <c r="H19" s="70" t="n"/>
      <c r="I19" s="71" t="n"/>
      <c r="J19" s="72">
        <f>IFERROR(IF(OR($B19="",$G19="",$H19=""),"",MAX(0,MOD($H19-$G19,1)*24-IF($I19="",0,$I19)*24)),"")</f>
        <v/>
      </c>
      <c r="K19" s="73" t="n"/>
      <c r="L19" s="74">
        <f>IFERROR(IF($F19="","",IF(INDEX('Parâmetros'!$H$13:$H$17,MATCH($F19,'Parâmetros'!$G$13:$G$17,0))=0,"",INDEX('Parâmetros'!$H$13:$H$17,MATCH($F19,'Parâmetros'!$G$13:$G$17,0)))),"")</f>
        <v/>
      </c>
      <c r="M19" s="75">
        <f>IFERROR(IF(OR($J19="",$K19=""),"",$J19*$K19),"")</f>
        <v/>
      </c>
      <c r="N19" s="75">
        <f>IFERROR(IF(OR($M19="",$L19=""),"",$M19*($L19-1)),"")</f>
        <v/>
      </c>
      <c r="O19" s="75">
        <f>IFERROR(IF(OR($M19="",$L19=""),"",$M19*$L19),"")</f>
        <v/>
      </c>
      <c r="P19" s="76" t="n"/>
      <c r="Q19" s="75">
        <f>IFERROR(IF(OR($O19="",$P19=""),"",$O19*$P19),"")</f>
        <v/>
      </c>
      <c r="R19" s="76" t="n"/>
      <c r="S19" s="75">
        <f>IFERROR(IF(OR($O19="",$R19=""),"",$O19*$R19),"")</f>
        <v/>
      </c>
      <c r="T19" s="73" t="n"/>
      <c r="U19" s="75">
        <f>IFERROR(IF(OR($O19="",$P19="",$R19=""),"",$O19-$Q19-$S19-IF($T19="",0,$T19)),"")</f>
        <v/>
      </c>
      <c r="V19" s="76" t="n"/>
      <c r="W19" s="75">
        <f>IFERROR(IF(OR($O19="",$V19=""),"",$O19*(1+$V19)),"")</f>
        <v/>
      </c>
      <c r="X19" s="32" t="n"/>
      <c r="Y19" s="13">
        <f>IFERROR(IF(AND($A19="",$B19="",$C19="",$D19="",$E19="",$F19="",$G19="",$H19="",$I19="",$K19="",$P19="",$R19="",$T19="",$V19="",$X19=""),"",IF(OR($A19="",$B19="",$C19="",$D19="",$E19="",$F19="",$G19="",$H19="",$K19=""),"Dados obrigatórios em falta",IF($J19&lt;=0,"Rever horas ou pausa",IF($L19="","Configurar multiplicador",IF(OR($P19="",$R19="",$V19=""),"Descontos/encargos por confirmar","Pronto a validar"))))),"Erro a rever")</f>
        <v/>
      </c>
    </row>
    <row r="20">
      <c r="A20" s="30" t="n"/>
      <c r="B20" s="69" t="n"/>
      <c r="C20" s="32" t="n"/>
      <c r="D20" s="32" t="n"/>
      <c r="E20" s="30" t="n"/>
      <c r="F20" s="32" t="n"/>
      <c r="G20" s="70" t="n"/>
      <c r="H20" s="70" t="n"/>
      <c r="I20" s="71" t="n"/>
      <c r="J20" s="77">
        <f>IFERROR(IF(OR($B20="",$G20="",$H20=""),"",MAX(0,MOD($H20-$G20,1)*24-IF($I20="",0,$I20)*24)),"")</f>
        <v/>
      </c>
      <c r="K20" s="73" t="n"/>
      <c r="L20" s="78">
        <f>IFERROR(IF($F20="","",IF(INDEX('Parâmetros'!$H$13:$H$17,MATCH($F20,'Parâmetros'!$G$13:$G$17,0))=0,"",INDEX('Parâmetros'!$H$13:$H$17,MATCH($F20,'Parâmetros'!$G$13:$G$17,0)))),"")</f>
        <v/>
      </c>
      <c r="M20" s="79">
        <f>IFERROR(IF(OR($J20="",$K20=""),"",$J20*$K20),"")</f>
        <v/>
      </c>
      <c r="N20" s="79">
        <f>IFERROR(IF(OR($M20="",$L20=""),"",$M20*($L20-1)),"")</f>
        <v/>
      </c>
      <c r="O20" s="79">
        <f>IFERROR(IF(OR($M20="",$L20=""),"",$M20*$L20),"")</f>
        <v/>
      </c>
      <c r="P20" s="76" t="n"/>
      <c r="Q20" s="79">
        <f>IFERROR(IF(OR($O20="",$P20=""),"",$O20*$P20),"")</f>
        <v/>
      </c>
      <c r="R20" s="76" t="n"/>
      <c r="S20" s="79">
        <f>IFERROR(IF(OR($O20="",$R20=""),"",$O20*$R20),"")</f>
        <v/>
      </c>
      <c r="T20" s="73" t="n"/>
      <c r="U20" s="79">
        <f>IFERROR(IF(OR($O20="",$P20="",$R20=""),"",$O20-$Q20-$S20-IF($T20="",0,$T20)),"")</f>
        <v/>
      </c>
      <c r="V20" s="76" t="n"/>
      <c r="W20" s="79">
        <f>IFERROR(IF(OR($O20="",$V20=""),"",$O20*(1+$V20)),"")</f>
        <v/>
      </c>
      <c r="X20" s="32" t="n"/>
      <c r="Y20" s="16">
        <f>IFERROR(IF(AND($A20="",$B20="",$C20="",$D20="",$E20="",$F20="",$G20="",$H20="",$I20="",$K20="",$P20="",$R20="",$T20="",$V20="",$X20=""),"",IF(OR($A20="",$B20="",$C20="",$D20="",$E20="",$F20="",$G20="",$H20="",$K20=""),"Dados obrigatórios em falta",IF($J20&lt;=0,"Rever horas ou pausa",IF($L20="","Configurar multiplicador",IF(OR($P20="",$R20="",$V20=""),"Descontos/encargos por confirmar","Pronto a validar"))))),"Erro a rever")</f>
        <v/>
      </c>
    </row>
    <row r="21">
      <c r="A21" s="30" t="n"/>
      <c r="B21" s="69" t="n"/>
      <c r="C21" s="32" t="n"/>
      <c r="D21" s="32" t="n"/>
      <c r="E21" s="30" t="n"/>
      <c r="F21" s="32" t="n"/>
      <c r="G21" s="70" t="n"/>
      <c r="H21" s="70" t="n"/>
      <c r="I21" s="71" t="n"/>
      <c r="J21" s="72">
        <f>IFERROR(IF(OR($B21="",$G21="",$H21=""),"",MAX(0,MOD($H21-$G21,1)*24-IF($I21="",0,$I21)*24)),"")</f>
        <v/>
      </c>
      <c r="K21" s="73" t="n"/>
      <c r="L21" s="74">
        <f>IFERROR(IF($F21="","",IF(INDEX('Parâmetros'!$H$13:$H$17,MATCH($F21,'Parâmetros'!$G$13:$G$17,0))=0,"",INDEX('Parâmetros'!$H$13:$H$17,MATCH($F21,'Parâmetros'!$G$13:$G$17,0)))),"")</f>
        <v/>
      </c>
      <c r="M21" s="75">
        <f>IFERROR(IF(OR($J21="",$K21=""),"",$J21*$K21),"")</f>
        <v/>
      </c>
      <c r="N21" s="75">
        <f>IFERROR(IF(OR($M21="",$L21=""),"",$M21*($L21-1)),"")</f>
        <v/>
      </c>
      <c r="O21" s="75">
        <f>IFERROR(IF(OR($M21="",$L21=""),"",$M21*$L21),"")</f>
        <v/>
      </c>
      <c r="P21" s="76" t="n"/>
      <c r="Q21" s="75">
        <f>IFERROR(IF(OR($O21="",$P21=""),"",$O21*$P21),"")</f>
        <v/>
      </c>
      <c r="R21" s="76" t="n"/>
      <c r="S21" s="75">
        <f>IFERROR(IF(OR($O21="",$R21=""),"",$O21*$R21),"")</f>
        <v/>
      </c>
      <c r="T21" s="73" t="n"/>
      <c r="U21" s="75">
        <f>IFERROR(IF(OR($O21="",$P21="",$R21=""),"",$O21-$Q21-$S21-IF($T21="",0,$T21)),"")</f>
        <v/>
      </c>
      <c r="V21" s="76" t="n"/>
      <c r="W21" s="75">
        <f>IFERROR(IF(OR($O21="",$V21=""),"",$O21*(1+$V21)),"")</f>
        <v/>
      </c>
      <c r="X21" s="32" t="n"/>
      <c r="Y21" s="13">
        <f>IFERROR(IF(AND($A21="",$B21="",$C21="",$D21="",$E21="",$F21="",$G21="",$H21="",$I21="",$K21="",$P21="",$R21="",$T21="",$V21="",$X21=""),"",IF(OR($A21="",$B21="",$C21="",$D21="",$E21="",$F21="",$G21="",$H21="",$K21=""),"Dados obrigatórios em falta",IF($J21&lt;=0,"Rever horas ou pausa",IF($L21="","Configurar multiplicador",IF(OR($P21="",$R21="",$V21=""),"Descontos/encargos por confirmar","Pronto a validar"))))),"Erro a rever")</f>
        <v/>
      </c>
    </row>
    <row r="22">
      <c r="A22" s="30" t="n"/>
      <c r="B22" s="69" t="n"/>
      <c r="C22" s="32" t="n"/>
      <c r="D22" s="32" t="n"/>
      <c r="E22" s="30" t="n"/>
      <c r="F22" s="32" t="n"/>
      <c r="G22" s="70" t="n"/>
      <c r="H22" s="70" t="n"/>
      <c r="I22" s="71" t="n"/>
      <c r="J22" s="77">
        <f>IFERROR(IF(OR($B22="",$G22="",$H22=""),"",MAX(0,MOD($H22-$G22,1)*24-IF($I22="",0,$I22)*24)),"")</f>
        <v/>
      </c>
      <c r="K22" s="73" t="n"/>
      <c r="L22" s="78">
        <f>IFERROR(IF($F22="","",IF(INDEX('Parâmetros'!$H$13:$H$17,MATCH($F22,'Parâmetros'!$G$13:$G$17,0))=0,"",INDEX('Parâmetros'!$H$13:$H$17,MATCH($F22,'Parâmetros'!$G$13:$G$17,0)))),"")</f>
        <v/>
      </c>
      <c r="M22" s="79">
        <f>IFERROR(IF(OR($J22="",$K22=""),"",$J22*$K22),"")</f>
        <v/>
      </c>
      <c r="N22" s="79">
        <f>IFERROR(IF(OR($M22="",$L22=""),"",$M22*($L22-1)),"")</f>
        <v/>
      </c>
      <c r="O22" s="79">
        <f>IFERROR(IF(OR($M22="",$L22=""),"",$M22*$L22),"")</f>
        <v/>
      </c>
      <c r="P22" s="76" t="n"/>
      <c r="Q22" s="79">
        <f>IFERROR(IF(OR($O22="",$P22=""),"",$O22*$P22),"")</f>
        <v/>
      </c>
      <c r="R22" s="76" t="n"/>
      <c r="S22" s="79">
        <f>IFERROR(IF(OR($O22="",$R22=""),"",$O22*$R22),"")</f>
        <v/>
      </c>
      <c r="T22" s="73" t="n"/>
      <c r="U22" s="79">
        <f>IFERROR(IF(OR($O22="",$P22="",$R22=""),"",$O22-$Q22-$S22-IF($T22="",0,$T22)),"")</f>
        <v/>
      </c>
      <c r="V22" s="76" t="n"/>
      <c r="W22" s="79">
        <f>IFERROR(IF(OR($O22="",$V22=""),"",$O22*(1+$V22)),"")</f>
        <v/>
      </c>
      <c r="X22" s="32" t="n"/>
      <c r="Y22" s="16">
        <f>IFERROR(IF(AND($A22="",$B22="",$C22="",$D22="",$E22="",$F22="",$G22="",$H22="",$I22="",$K22="",$P22="",$R22="",$T22="",$V22="",$X22=""),"",IF(OR($A22="",$B22="",$C22="",$D22="",$E22="",$F22="",$G22="",$H22="",$K22=""),"Dados obrigatórios em falta",IF($J22&lt;=0,"Rever horas ou pausa",IF($L22="","Configurar multiplicador",IF(OR($P22="",$R22="",$V22=""),"Descontos/encargos por confirmar","Pronto a validar"))))),"Erro a rever")</f>
        <v/>
      </c>
    </row>
    <row r="23">
      <c r="A23" s="30" t="n"/>
      <c r="B23" s="69" t="n"/>
      <c r="C23" s="32" t="n"/>
      <c r="D23" s="32" t="n"/>
      <c r="E23" s="30" t="n"/>
      <c r="F23" s="32" t="n"/>
      <c r="G23" s="70" t="n"/>
      <c r="H23" s="70" t="n"/>
      <c r="I23" s="71" t="n"/>
      <c r="J23" s="72">
        <f>IFERROR(IF(OR($B23="",$G23="",$H23=""),"",MAX(0,MOD($H23-$G23,1)*24-IF($I23="",0,$I23)*24)),"")</f>
        <v/>
      </c>
      <c r="K23" s="73" t="n"/>
      <c r="L23" s="74">
        <f>IFERROR(IF($F23="","",IF(INDEX('Parâmetros'!$H$13:$H$17,MATCH($F23,'Parâmetros'!$G$13:$G$17,0))=0,"",INDEX('Parâmetros'!$H$13:$H$17,MATCH($F23,'Parâmetros'!$G$13:$G$17,0)))),"")</f>
        <v/>
      </c>
      <c r="M23" s="75">
        <f>IFERROR(IF(OR($J23="",$K23=""),"",$J23*$K23),"")</f>
        <v/>
      </c>
      <c r="N23" s="75">
        <f>IFERROR(IF(OR($M23="",$L23=""),"",$M23*($L23-1)),"")</f>
        <v/>
      </c>
      <c r="O23" s="75">
        <f>IFERROR(IF(OR($M23="",$L23=""),"",$M23*$L23),"")</f>
        <v/>
      </c>
      <c r="P23" s="76" t="n"/>
      <c r="Q23" s="75">
        <f>IFERROR(IF(OR($O23="",$P23=""),"",$O23*$P23),"")</f>
        <v/>
      </c>
      <c r="R23" s="76" t="n"/>
      <c r="S23" s="75">
        <f>IFERROR(IF(OR($O23="",$R23=""),"",$O23*$R23),"")</f>
        <v/>
      </c>
      <c r="T23" s="73" t="n"/>
      <c r="U23" s="75">
        <f>IFERROR(IF(OR($O23="",$P23="",$R23=""),"",$O23-$Q23-$S23-IF($T23="",0,$T23)),"")</f>
        <v/>
      </c>
      <c r="V23" s="76" t="n"/>
      <c r="W23" s="75">
        <f>IFERROR(IF(OR($O23="",$V23=""),"",$O23*(1+$V23)),"")</f>
        <v/>
      </c>
      <c r="X23" s="32" t="n"/>
      <c r="Y23" s="13">
        <f>IFERROR(IF(AND($A23="",$B23="",$C23="",$D23="",$E23="",$F23="",$G23="",$H23="",$I23="",$K23="",$P23="",$R23="",$T23="",$V23="",$X23=""),"",IF(OR($A23="",$B23="",$C23="",$D23="",$E23="",$F23="",$G23="",$H23="",$K23=""),"Dados obrigatórios em falta",IF($J23&lt;=0,"Rever horas ou pausa",IF($L23="","Configurar multiplicador",IF(OR($P23="",$R23="",$V23=""),"Descontos/encargos por confirmar","Pronto a validar"))))),"Erro a rever")</f>
        <v/>
      </c>
    </row>
    <row r="24">
      <c r="A24" s="30" t="n"/>
      <c r="B24" s="69" t="n"/>
      <c r="C24" s="32" t="n"/>
      <c r="D24" s="32" t="n"/>
      <c r="E24" s="30" t="n"/>
      <c r="F24" s="32" t="n"/>
      <c r="G24" s="70" t="n"/>
      <c r="H24" s="70" t="n"/>
      <c r="I24" s="71" t="n"/>
      <c r="J24" s="77">
        <f>IFERROR(IF(OR($B24="",$G24="",$H24=""),"",MAX(0,MOD($H24-$G24,1)*24-IF($I24="",0,$I24)*24)),"")</f>
        <v/>
      </c>
      <c r="K24" s="73" t="n"/>
      <c r="L24" s="78">
        <f>IFERROR(IF($F24="","",IF(INDEX('Parâmetros'!$H$13:$H$17,MATCH($F24,'Parâmetros'!$G$13:$G$17,0))=0,"",INDEX('Parâmetros'!$H$13:$H$17,MATCH($F24,'Parâmetros'!$G$13:$G$17,0)))),"")</f>
        <v/>
      </c>
      <c r="M24" s="79">
        <f>IFERROR(IF(OR($J24="",$K24=""),"",$J24*$K24),"")</f>
        <v/>
      </c>
      <c r="N24" s="79">
        <f>IFERROR(IF(OR($M24="",$L24=""),"",$M24*($L24-1)),"")</f>
        <v/>
      </c>
      <c r="O24" s="79">
        <f>IFERROR(IF(OR($M24="",$L24=""),"",$M24*$L24),"")</f>
        <v/>
      </c>
      <c r="P24" s="76" t="n"/>
      <c r="Q24" s="79">
        <f>IFERROR(IF(OR($O24="",$P24=""),"",$O24*$P24),"")</f>
        <v/>
      </c>
      <c r="R24" s="76" t="n"/>
      <c r="S24" s="79">
        <f>IFERROR(IF(OR($O24="",$R24=""),"",$O24*$R24),"")</f>
        <v/>
      </c>
      <c r="T24" s="73" t="n"/>
      <c r="U24" s="79">
        <f>IFERROR(IF(OR($O24="",$P24="",$R24=""),"",$O24-$Q24-$S24-IF($T24="",0,$T24)),"")</f>
        <v/>
      </c>
      <c r="V24" s="76" t="n"/>
      <c r="W24" s="79">
        <f>IFERROR(IF(OR($O24="",$V24=""),"",$O24*(1+$V24)),"")</f>
        <v/>
      </c>
      <c r="X24" s="32" t="n"/>
      <c r="Y24" s="16">
        <f>IFERROR(IF(AND($A24="",$B24="",$C24="",$D24="",$E24="",$F24="",$G24="",$H24="",$I24="",$K24="",$P24="",$R24="",$T24="",$V24="",$X24=""),"",IF(OR($A24="",$B24="",$C24="",$D24="",$E24="",$F24="",$G24="",$H24="",$K24=""),"Dados obrigatórios em falta",IF($J24&lt;=0,"Rever horas ou pausa",IF($L24="","Configurar multiplicador",IF(OR($P24="",$R24="",$V24=""),"Descontos/encargos por confirmar","Pronto a validar"))))),"Erro a rever")</f>
        <v/>
      </c>
    </row>
    <row r="25">
      <c r="A25" s="30" t="n"/>
      <c r="B25" s="69" t="n"/>
      <c r="C25" s="32" t="n"/>
      <c r="D25" s="32" t="n"/>
      <c r="E25" s="30" t="n"/>
      <c r="F25" s="32" t="n"/>
      <c r="G25" s="70" t="n"/>
      <c r="H25" s="70" t="n"/>
      <c r="I25" s="71" t="n"/>
      <c r="J25" s="72">
        <f>IFERROR(IF(OR($B25="",$G25="",$H25=""),"",MAX(0,MOD($H25-$G25,1)*24-IF($I25="",0,$I25)*24)),"")</f>
        <v/>
      </c>
      <c r="K25" s="73" t="n"/>
      <c r="L25" s="74">
        <f>IFERROR(IF($F25="","",IF(INDEX('Parâmetros'!$H$13:$H$17,MATCH($F25,'Parâmetros'!$G$13:$G$17,0))=0,"",INDEX('Parâmetros'!$H$13:$H$17,MATCH($F25,'Parâmetros'!$G$13:$G$17,0)))),"")</f>
        <v/>
      </c>
      <c r="M25" s="75">
        <f>IFERROR(IF(OR($J25="",$K25=""),"",$J25*$K25),"")</f>
        <v/>
      </c>
      <c r="N25" s="75">
        <f>IFERROR(IF(OR($M25="",$L25=""),"",$M25*($L25-1)),"")</f>
        <v/>
      </c>
      <c r="O25" s="75">
        <f>IFERROR(IF(OR($M25="",$L25=""),"",$M25*$L25),"")</f>
        <v/>
      </c>
      <c r="P25" s="76" t="n"/>
      <c r="Q25" s="75">
        <f>IFERROR(IF(OR($O25="",$P25=""),"",$O25*$P25),"")</f>
        <v/>
      </c>
      <c r="R25" s="76" t="n"/>
      <c r="S25" s="75">
        <f>IFERROR(IF(OR($O25="",$R25=""),"",$O25*$R25),"")</f>
        <v/>
      </c>
      <c r="T25" s="73" t="n"/>
      <c r="U25" s="75">
        <f>IFERROR(IF(OR($O25="",$P25="",$R25=""),"",$O25-$Q25-$S25-IF($T25="",0,$T25)),"")</f>
        <v/>
      </c>
      <c r="V25" s="76" t="n"/>
      <c r="W25" s="75">
        <f>IFERROR(IF(OR($O25="",$V25=""),"",$O25*(1+$V25)),"")</f>
        <v/>
      </c>
      <c r="X25" s="32" t="n"/>
      <c r="Y25" s="13">
        <f>IFERROR(IF(AND($A25="",$B25="",$C25="",$D25="",$E25="",$F25="",$G25="",$H25="",$I25="",$K25="",$P25="",$R25="",$T25="",$V25="",$X25=""),"",IF(OR($A25="",$B25="",$C25="",$D25="",$E25="",$F25="",$G25="",$H25="",$K25=""),"Dados obrigatórios em falta",IF($J25&lt;=0,"Rever horas ou pausa",IF($L25="","Configurar multiplicador",IF(OR($P25="",$R25="",$V25=""),"Descontos/encargos por confirmar","Pronto a validar"))))),"Erro a rever")</f>
        <v/>
      </c>
    </row>
    <row r="26">
      <c r="A26" s="30" t="n"/>
      <c r="B26" s="69" t="n"/>
      <c r="C26" s="32" t="n"/>
      <c r="D26" s="32" t="n"/>
      <c r="E26" s="30" t="n"/>
      <c r="F26" s="32" t="n"/>
      <c r="G26" s="70" t="n"/>
      <c r="H26" s="70" t="n"/>
      <c r="I26" s="71" t="n"/>
      <c r="J26" s="77">
        <f>IFERROR(IF(OR($B26="",$G26="",$H26=""),"",MAX(0,MOD($H26-$G26,1)*24-IF($I26="",0,$I26)*24)),"")</f>
        <v/>
      </c>
      <c r="K26" s="73" t="n"/>
      <c r="L26" s="78">
        <f>IFERROR(IF($F26="","",IF(INDEX('Parâmetros'!$H$13:$H$17,MATCH($F26,'Parâmetros'!$G$13:$G$17,0))=0,"",INDEX('Parâmetros'!$H$13:$H$17,MATCH($F26,'Parâmetros'!$G$13:$G$17,0)))),"")</f>
        <v/>
      </c>
      <c r="M26" s="79">
        <f>IFERROR(IF(OR($J26="",$K26=""),"",$J26*$K26),"")</f>
        <v/>
      </c>
      <c r="N26" s="79">
        <f>IFERROR(IF(OR($M26="",$L26=""),"",$M26*($L26-1)),"")</f>
        <v/>
      </c>
      <c r="O26" s="79">
        <f>IFERROR(IF(OR($M26="",$L26=""),"",$M26*$L26),"")</f>
        <v/>
      </c>
      <c r="P26" s="76" t="n"/>
      <c r="Q26" s="79">
        <f>IFERROR(IF(OR($O26="",$P26=""),"",$O26*$P26),"")</f>
        <v/>
      </c>
      <c r="R26" s="76" t="n"/>
      <c r="S26" s="79">
        <f>IFERROR(IF(OR($O26="",$R26=""),"",$O26*$R26),"")</f>
        <v/>
      </c>
      <c r="T26" s="73" t="n"/>
      <c r="U26" s="79">
        <f>IFERROR(IF(OR($O26="",$P26="",$R26=""),"",$O26-$Q26-$S26-IF($T26="",0,$T26)),"")</f>
        <v/>
      </c>
      <c r="V26" s="76" t="n"/>
      <c r="W26" s="79">
        <f>IFERROR(IF(OR($O26="",$V26=""),"",$O26*(1+$V26)),"")</f>
        <v/>
      </c>
      <c r="X26" s="32" t="n"/>
      <c r="Y26" s="16">
        <f>IFERROR(IF(AND($A26="",$B26="",$C26="",$D26="",$E26="",$F26="",$G26="",$H26="",$I26="",$K26="",$P26="",$R26="",$T26="",$V26="",$X26=""),"",IF(OR($A26="",$B26="",$C26="",$D26="",$E26="",$F26="",$G26="",$H26="",$K26=""),"Dados obrigatórios em falta",IF($J26&lt;=0,"Rever horas ou pausa",IF($L26="","Configurar multiplicador",IF(OR($P26="",$R26="",$V26=""),"Descontos/encargos por confirmar","Pronto a validar"))))),"Erro a rever")</f>
        <v/>
      </c>
    </row>
    <row r="27">
      <c r="A27" s="30" t="n"/>
      <c r="B27" s="69" t="n"/>
      <c r="C27" s="32" t="n"/>
      <c r="D27" s="32" t="n"/>
      <c r="E27" s="30" t="n"/>
      <c r="F27" s="32" t="n"/>
      <c r="G27" s="70" t="n"/>
      <c r="H27" s="70" t="n"/>
      <c r="I27" s="71" t="n"/>
      <c r="J27" s="72">
        <f>IFERROR(IF(OR($B27="",$G27="",$H27=""),"",MAX(0,MOD($H27-$G27,1)*24-IF($I27="",0,$I27)*24)),"")</f>
        <v/>
      </c>
      <c r="K27" s="73" t="n"/>
      <c r="L27" s="74">
        <f>IFERROR(IF($F27="","",IF(INDEX('Parâmetros'!$H$13:$H$17,MATCH($F27,'Parâmetros'!$G$13:$G$17,0))=0,"",INDEX('Parâmetros'!$H$13:$H$17,MATCH($F27,'Parâmetros'!$G$13:$G$17,0)))),"")</f>
        <v/>
      </c>
      <c r="M27" s="75">
        <f>IFERROR(IF(OR($J27="",$K27=""),"",$J27*$K27),"")</f>
        <v/>
      </c>
      <c r="N27" s="75">
        <f>IFERROR(IF(OR($M27="",$L27=""),"",$M27*($L27-1)),"")</f>
        <v/>
      </c>
      <c r="O27" s="75">
        <f>IFERROR(IF(OR($M27="",$L27=""),"",$M27*$L27),"")</f>
        <v/>
      </c>
      <c r="P27" s="76" t="n"/>
      <c r="Q27" s="75">
        <f>IFERROR(IF(OR($O27="",$P27=""),"",$O27*$P27),"")</f>
        <v/>
      </c>
      <c r="R27" s="76" t="n"/>
      <c r="S27" s="75">
        <f>IFERROR(IF(OR($O27="",$R27=""),"",$O27*$R27),"")</f>
        <v/>
      </c>
      <c r="T27" s="73" t="n"/>
      <c r="U27" s="75">
        <f>IFERROR(IF(OR($O27="",$P27="",$R27=""),"",$O27-$Q27-$S27-IF($T27="",0,$T27)),"")</f>
        <v/>
      </c>
      <c r="V27" s="76" t="n"/>
      <c r="W27" s="75">
        <f>IFERROR(IF(OR($O27="",$V27=""),"",$O27*(1+$V27)),"")</f>
        <v/>
      </c>
      <c r="X27" s="32" t="n"/>
      <c r="Y27" s="13">
        <f>IFERROR(IF(AND($A27="",$B27="",$C27="",$D27="",$E27="",$F27="",$G27="",$H27="",$I27="",$K27="",$P27="",$R27="",$T27="",$V27="",$X27=""),"",IF(OR($A27="",$B27="",$C27="",$D27="",$E27="",$F27="",$G27="",$H27="",$K27=""),"Dados obrigatórios em falta",IF($J27&lt;=0,"Rever horas ou pausa",IF($L27="","Configurar multiplicador",IF(OR($P27="",$R27="",$V27=""),"Descontos/encargos por confirmar","Pronto a validar"))))),"Erro a rever")</f>
        <v/>
      </c>
    </row>
    <row r="28">
      <c r="A28" s="30" t="n"/>
      <c r="B28" s="69" t="n"/>
      <c r="C28" s="32" t="n"/>
      <c r="D28" s="32" t="n"/>
      <c r="E28" s="30" t="n"/>
      <c r="F28" s="32" t="n"/>
      <c r="G28" s="70" t="n"/>
      <c r="H28" s="70" t="n"/>
      <c r="I28" s="71" t="n"/>
      <c r="J28" s="77">
        <f>IFERROR(IF(OR($B28="",$G28="",$H28=""),"",MAX(0,MOD($H28-$G28,1)*24-IF($I28="",0,$I28)*24)),"")</f>
        <v/>
      </c>
      <c r="K28" s="73" t="n"/>
      <c r="L28" s="78">
        <f>IFERROR(IF($F28="","",IF(INDEX('Parâmetros'!$H$13:$H$17,MATCH($F28,'Parâmetros'!$G$13:$G$17,0))=0,"",INDEX('Parâmetros'!$H$13:$H$17,MATCH($F28,'Parâmetros'!$G$13:$G$17,0)))),"")</f>
        <v/>
      </c>
      <c r="M28" s="79">
        <f>IFERROR(IF(OR($J28="",$K28=""),"",$J28*$K28),"")</f>
        <v/>
      </c>
      <c r="N28" s="79">
        <f>IFERROR(IF(OR($M28="",$L28=""),"",$M28*($L28-1)),"")</f>
        <v/>
      </c>
      <c r="O28" s="79">
        <f>IFERROR(IF(OR($M28="",$L28=""),"",$M28*$L28),"")</f>
        <v/>
      </c>
      <c r="P28" s="76" t="n"/>
      <c r="Q28" s="79">
        <f>IFERROR(IF(OR($O28="",$P28=""),"",$O28*$P28),"")</f>
        <v/>
      </c>
      <c r="R28" s="76" t="n"/>
      <c r="S28" s="79">
        <f>IFERROR(IF(OR($O28="",$R28=""),"",$O28*$R28),"")</f>
        <v/>
      </c>
      <c r="T28" s="73" t="n"/>
      <c r="U28" s="79">
        <f>IFERROR(IF(OR($O28="",$P28="",$R28=""),"",$O28-$Q28-$S28-IF($T28="",0,$T28)),"")</f>
        <v/>
      </c>
      <c r="V28" s="76" t="n"/>
      <c r="W28" s="79">
        <f>IFERROR(IF(OR($O28="",$V28=""),"",$O28*(1+$V28)),"")</f>
        <v/>
      </c>
      <c r="X28" s="32" t="n"/>
      <c r="Y28" s="16">
        <f>IFERROR(IF(AND($A28="",$B28="",$C28="",$D28="",$E28="",$F28="",$G28="",$H28="",$I28="",$K28="",$P28="",$R28="",$T28="",$V28="",$X28=""),"",IF(OR($A28="",$B28="",$C28="",$D28="",$E28="",$F28="",$G28="",$H28="",$K28=""),"Dados obrigatórios em falta",IF($J28&lt;=0,"Rever horas ou pausa",IF($L28="","Configurar multiplicador",IF(OR($P28="",$R28="",$V28=""),"Descontos/encargos por confirmar","Pronto a validar"))))),"Erro a rever")</f>
        <v/>
      </c>
    </row>
    <row r="29">
      <c r="A29" s="30" t="n"/>
      <c r="B29" s="69" t="n"/>
      <c r="C29" s="32" t="n"/>
      <c r="D29" s="32" t="n"/>
      <c r="E29" s="30" t="n"/>
      <c r="F29" s="32" t="n"/>
      <c r="G29" s="70" t="n"/>
      <c r="H29" s="70" t="n"/>
      <c r="I29" s="71" t="n"/>
      <c r="J29" s="72">
        <f>IFERROR(IF(OR($B29="",$G29="",$H29=""),"",MAX(0,MOD($H29-$G29,1)*24-IF($I29="",0,$I29)*24)),"")</f>
        <v/>
      </c>
      <c r="K29" s="73" t="n"/>
      <c r="L29" s="74">
        <f>IFERROR(IF($F29="","",IF(INDEX('Parâmetros'!$H$13:$H$17,MATCH($F29,'Parâmetros'!$G$13:$G$17,0))=0,"",INDEX('Parâmetros'!$H$13:$H$17,MATCH($F29,'Parâmetros'!$G$13:$G$17,0)))),"")</f>
        <v/>
      </c>
      <c r="M29" s="75">
        <f>IFERROR(IF(OR($J29="",$K29=""),"",$J29*$K29),"")</f>
        <v/>
      </c>
      <c r="N29" s="75">
        <f>IFERROR(IF(OR($M29="",$L29=""),"",$M29*($L29-1)),"")</f>
        <v/>
      </c>
      <c r="O29" s="75">
        <f>IFERROR(IF(OR($M29="",$L29=""),"",$M29*$L29),"")</f>
        <v/>
      </c>
      <c r="P29" s="76" t="n"/>
      <c r="Q29" s="75">
        <f>IFERROR(IF(OR($O29="",$P29=""),"",$O29*$P29),"")</f>
        <v/>
      </c>
      <c r="R29" s="76" t="n"/>
      <c r="S29" s="75">
        <f>IFERROR(IF(OR($O29="",$R29=""),"",$O29*$R29),"")</f>
        <v/>
      </c>
      <c r="T29" s="73" t="n"/>
      <c r="U29" s="75">
        <f>IFERROR(IF(OR($O29="",$P29="",$R29=""),"",$O29-$Q29-$S29-IF($T29="",0,$T29)),"")</f>
        <v/>
      </c>
      <c r="V29" s="76" t="n"/>
      <c r="W29" s="75">
        <f>IFERROR(IF(OR($O29="",$V29=""),"",$O29*(1+$V29)),"")</f>
        <v/>
      </c>
      <c r="X29" s="32" t="n"/>
      <c r="Y29" s="13">
        <f>IFERROR(IF(AND($A29="",$B29="",$C29="",$D29="",$E29="",$F29="",$G29="",$H29="",$I29="",$K29="",$P29="",$R29="",$T29="",$V29="",$X29=""),"",IF(OR($A29="",$B29="",$C29="",$D29="",$E29="",$F29="",$G29="",$H29="",$K29=""),"Dados obrigatórios em falta",IF($J29&lt;=0,"Rever horas ou pausa",IF($L29="","Configurar multiplicador",IF(OR($P29="",$R29="",$V29=""),"Descontos/encargos por confirmar","Pronto a validar"))))),"Erro a rever")</f>
        <v/>
      </c>
    </row>
    <row r="30">
      <c r="A30" s="30" t="n"/>
      <c r="B30" s="69" t="n"/>
      <c r="C30" s="32" t="n"/>
      <c r="D30" s="32" t="n"/>
      <c r="E30" s="30" t="n"/>
      <c r="F30" s="32" t="n"/>
      <c r="G30" s="70" t="n"/>
      <c r="H30" s="70" t="n"/>
      <c r="I30" s="71" t="n"/>
      <c r="J30" s="77">
        <f>IFERROR(IF(OR($B30="",$G30="",$H30=""),"",MAX(0,MOD($H30-$G30,1)*24-IF($I30="",0,$I30)*24)),"")</f>
        <v/>
      </c>
      <c r="K30" s="73" t="n"/>
      <c r="L30" s="78">
        <f>IFERROR(IF($F30="","",IF(INDEX('Parâmetros'!$H$13:$H$17,MATCH($F30,'Parâmetros'!$G$13:$G$17,0))=0,"",INDEX('Parâmetros'!$H$13:$H$17,MATCH($F30,'Parâmetros'!$G$13:$G$17,0)))),"")</f>
        <v/>
      </c>
      <c r="M30" s="79">
        <f>IFERROR(IF(OR($J30="",$K30=""),"",$J30*$K30),"")</f>
        <v/>
      </c>
      <c r="N30" s="79">
        <f>IFERROR(IF(OR($M30="",$L30=""),"",$M30*($L30-1)),"")</f>
        <v/>
      </c>
      <c r="O30" s="79">
        <f>IFERROR(IF(OR($M30="",$L30=""),"",$M30*$L30),"")</f>
        <v/>
      </c>
      <c r="P30" s="76" t="n"/>
      <c r="Q30" s="79">
        <f>IFERROR(IF(OR($O30="",$P30=""),"",$O30*$P30),"")</f>
        <v/>
      </c>
      <c r="R30" s="76" t="n"/>
      <c r="S30" s="79">
        <f>IFERROR(IF(OR($O30="",$R30=""),"",$O30*$R30),"")</f>
        <v/>
      </c>
      <c r="T30" s="73" t="n"/>
      <c r="U30" s="79">
        <f>IFERROR(IF(OR($O30="",$P30="",$R30=""),"",$O30-$Q30-$S30-IF($T30="",0,$T30)),"")</f>
        <v/>
      </c>
      <c r="V30" s="76" t="n"/>
      <c r="W30" s="79">
        <f>IFERROR(IF(OR($O30="",$V30=""),"",$O30*(1+$V30)),"")</f>
        <v/>
      </c>
      <c r="X30" s="32" t="n"/>
      <c r="Y30" s="16">
        <f>IFERROR(IF(AND($A30="",$B30="",$C30="",$D30="",$E30="",$F30="",$G30="",$H30="",$I30="",$K30="",$P30="",$R30="",$T30="",$V30="",$X30=""),"",IF(OR($A30="",$B30="",$C30="",$D30="",$E30="",$F30="",$G30="",$H30="",$K30=""),"Dados obrigatórios em falta",IF($J30&lt;=0,"Rever horas ou pausa",IF($L30="","Configurar multiplicador",IF(OR($P30="",$R30="",$V30=""),"Descontos/encargos por confirmar","Pronto a validar"))))),"Erro a rever")</f>
        <v/>
      </c>
    </row>
    <row r="31">
      <c r="A31" s="30" t="n"/>
      <c r="B31" s="69" t="n"/>
      <c r="C31" s="32" t="n"/>
      <c r="D31" s="32" t="n"/>
      <c r="E31" s="30" t="n"/>
      <c r="F31" s="32" t="n"/>
      <c r="G31" s="70" t="n"/>
      <c r="H31" s="70" t="n"/>
      <c r="I31" s="71" t="n"/>
      <c r="J31" s="72">
        <f>IFERROR(IF(OR($B31="",$G31="",$H31=""),"",MAX(0,MOD($H31-$G31,1)*24-IF($I31="",0,$I31)*24)),"")</f>
        <v/>
      </c>
      <c r="K31" s="73" t="n"/>
      <c r="L31" s="74">
        <f>IFERROR(IF($F31="","",IF(INDEX('Parâmetros'!$H$13:$H$17,MATCH($F31,'Parâmetros'!$G$13:$G$17,0))=0,"",INDEX('Parâmetros'!$H$13:$H$17,MATCH($F31,'Parâmetros'!$G$13:$G$17,0)))),"")</f>
        <v/>
      </c>
      <c r="M31" s="75">
        <f>IFERROR(IF(OR($J31="",$K31=""),"",$J31*$K31),"")</f>
        <v/>
      </c>
      <c r="N31" s="75">
        <f>IFERROR(IF(OR($M31="",$L31=""),"",$M31*($L31-1)),"")</f>
        <v/>
      </c>
      <c r="O31" s="75">
        <f>IFERROR(IF(OR($M31="",$L31=""),"",$M31*$L31),"")</f>
        <v/>
      </c>
      <c r="P31" s="76" t="n"/>
      <c r="Q31" s="75">
        <f>IFERROR(IF(OR($O31="",$P31=""),"",$O31*$P31),"")</f>
        <v/>
      </c>
      <c r="R31" s="76" t="n"/>
      <c r="S31" s="75">
        <f>IFERROR(IF(OR($O31="",$R31=""),"",$O31*$R31),"")</f>
        <v/>
      </c>
      <c r="T31" s="73" t="n"/>
      <c r="U31" s="75">
        <f>IFERROR(IF(OR($O31="",$P31="",$R31=""),"",$O31-$Q31-$S31-IF($T31="",0,$T31)),"")</f>
        <v/>
      </c>
      <c r="V31" s="76" t="n"/>
      <c r="W31" s="75">
        <f>IFERROR(IF(OR($O31="",$V31=""),"",$O31*(1+$V31)),"")</f>
        <v/>
      </c>
      <c r="X31" s="32" t="n"/>
      <c r="Y31" s="13">
        <f>IFERROR(IF(AND($A31="",$B31="",$C31="",$D31="",$E31="",$F31="",$G31="",$H31="",$I31="",$K31="",$P31="",$R31="",$T31="",$V31="",$X31=""),"",IF(OR($A31="",$B31="",$C31="",$D31="",$E31="",$F31="",$G31="",$H31="",$K31=""),"Dados obrigatórios em falta",IF($J31&lt;=0,"Rever horas ou pausa",IF($L31="","Configurar multiplicador",IF(OR($P31="",$R31="",$V31=""),"Descontos/encargos por confirmar","Pronto a validar"))))),"Erro a rever")</f>
        <v/>
      </c>
    </row>
    <row r="32">
      <c r="A32" s="30" t="n"/>
      <c r="B32" s="69" t="n"/>
      <c r="C32" s="32" t="n"/>
      <c r="D32" s="32" t="n"/>
      <c r="E32" s="30" t="n"/>
      <c r="F32" s="32" t="n"/>
      <c r="G32" s="70" t="n"/>
      <c r="H32" s="70" t="n"/>
      <c r="I32" s="71" t="n"/>
      <c r="J32" s="77">
        <f>IFERROR(IF(OR($B32="",$G32="",$H32=""),"",MAX(0,MOD($H32-$G32,1)*24-IF($I32="",0,$I32)*24)),"")</f>
        <v/>
      </c>
      <c r="K32" s="73" t="n"/>
      <c r="L32" s="78">
        <f>IFERROR(IF($F32="","",IF(INDEX('Parâmetros'!$H$13:$H$17,MATCH($F32,'Parâmetros'!$G$13:$G$17,0))=0,"",INDEX('Parâmetros'!$H$13:$H$17,MATCH($F32,'Parâmetros'!$G$13:$G$17,0)))),"")</f>
        <v/>
      </c>
      <c r="M32" s="79">
        <f>IFERROR(IF(OR($J32="",$K32=""),"",$J32*$K32),"")</f>
        <v/>
      </c>
      <c r="N32" s="79">
        <f>IFERROR(IF(OR($M32="",$L32=""),"",$M32*($L32-1)),"")</f>
        <v/>
      </c>
      <c r="O32" s="79">
        <f>IFERROR(IF(OR($M32="",$L32=""),"",$M32*$L32),"")</f>
        <v/>
      </c>
      <c r="P32" s="76" t="n"/>
      <c r="Q32" s="79">
        <f>IFERROR(IF(OR($O32="",$P32=""),"",$O32*$P32),"")</f>
        <v/>
      </c>
      <c r="R32" s="76" t="n"/>
      <c r="S32" s="79">
        <f>IFERROR(IF(OR($O32="",$R32=""),"",$O32*$R32),"")</f>
        <v/>
      </c>
      <c r="T32" s="73" t="n"/>
      <c r="U32" s="79">
        <f>IFERROR(IF(OR($O32="",$P32="",$R32=""),"",$O32-$Q32-$S32-IF($T32="",0,$T32)),"")</f>
        <v/>
      </c>
      <c r="V32" s="76" t="n"/>
      <c r="W32" s="79">
        <f>IFERROR(IF(OR($O32="",$V32=""),"",$O32*(1+$V32)),"")</f>
        <v/>
      </c>
      <c r="X32" s="32" t="n"/>
      <c r="Y32" s="16">
        <f>IFERROR(IF(AND($A32="",$B32="",$C32="",$D32="",$E32="",$F32="",$G32="",$H32="",$I32="",$K32="",$P32="",$R32="",$T32="",$V32="",$X32=""),"",IF(OR($A32="",$B32="",$C32="",$D32="",$E32="",$F32="",$G32="",$H32="",$K32=""),"Dados obrigatórios em falta",IF($J32&lt;=0,"Rever horas ou pausa",IF($L32="","Configurar multiplicador",IF(OR($P32="",$R32="",$V32=""),"Descontos/encargos por confirmar","Pronto a validar"))))),"Erro a rever")</f>
        <v/>
      </c>
    </row>
    <row r="33">
      <c r="A33" s="30" t="n"/>
      <c r="B33" s="69" t="n"/>
      <c r="C33" s="32" t="n"/>
      <c r="D33" s="32" t="n"/>
      <c r="E33" s="30" t="n"/>
      <c r="F33" s="32" t="n"/>
      <c r="G33" s="70" t="n"/>
      <c r="H33" s="70" t="n"/>
      <c r="I33" s="71" t="n"/>
      <c r="J33" s="72">
        <f>IFERROR(IF(OR($B33="",$G33="",$H33=""),"",MAX(0,MOD($H33-$G33,1)*24-IF($I33="",0,$I33)*24)),"")</f>
        <v/>
      </c>
      <c r="K33" s="73" t="n"/>
      <c r="L33" s="74">
        <f>IFERROR(IF($F33="","",IF(INDEX('Parâmetros'!$H$13:$H$17,MATCH($F33,'Parâmetros'!$G$13:$G$17,0))=0,"",INDEX('Parâmetros'!$H$13:$H$17,MATCH($F33,'Parâmetros'!$G$13:$G$17,0)))),"")</f>
        <v/>
      </c>
      <c r="M33" s="75">
        <f>IFERROR(IF(OR($J33="",$K33=""),"",$J33*$K33),"")</f>
        <v/>
      </c>
      <c r="N33" s="75">
        <f>IFERROR(IF(OR($M33="",$L33=""),"",$M33*($L33-1)),"")</f>
        <v/>
      </c>
      <c r="O33" s="75">
        <f>IFERROR(IF(OR($M33="",$L33=""),"",$M33*$L33),"")</f>
        <v/>
      </c>
      <c r="P33" s="76" t="n"/>
      <c r="Q33" s="75">
        <f>IFERROR(IF(OR($O33="",$P33=""),"",$O33*$P33),"")</f>
        <v/>
      </c>
      <c r="R33" s="76" t="n"/>
      <c r="S33" s="75">
        <f>IFERROR(IF(OR($O33="",$R33=""),"",$O33*$R33),"")</f>
        <v/>
      </c>
      <c r="T33" s="73" t="n"/>
      <c r="U33" s="75">
        <f>IFERROR(IF(OR($O33="",$P33="",$R33=""),"",$O33-$Q33-$S33-IF($T33="",0,$T33)),"")</f>
        <v/>
      </c>
      <c r="V33" s="76" t="n"/>
      <c r="W33" s="75">
        <f>IFERROR(IF(OR($O33="",$V33=""),"",$O33*(1+$V33)),"")</f>
        <v/>
      </c>
      <c r="X33" s="32" t="n"/>
      <c r="Y33" s="13">
        <f>IFERROR(IF(AND($A33="",$B33="",$C33="",$D33="",$E33="",$F33="",$G33="",$H33="",$I33="",$K33="",$P33="",$R33="",$T33="",$V33="",$X33=""),"",IF(OR($A33="",$B33="",$C33="",$D33="",$E33="",$F33="",$G33="",$H33="",$K33=""),"Dados obrigatórios em falta",IF($J33&lt;=0,"Rever horas ou pausa",IF($L33="","Configurar multiplicador",IF(OR($P33="",$R33="",$V33=""),"Descontos/encargos por confirmar","Pronto a validar"))))),"Erro a rever")</f>
        <v/>
      </c>
    </row>
    <row r="34">
      <c r="A34" s="30" t="n"/>
      <c r="B34" s="69" t="n"/>
      <c r="C34" s="32" t="n"/>
      <c r="D34" s="32" t="n"/>
      <c r="E34" s="30" t="n"/>
      <c r="F34" s="32" t="n"/>
      <c r="G34" s="70" t="n"/>
      <c r="H34" s="70" t="n"/>
      <c r="I34" s="71" t="n"/>
      <c r="J34" s="77">
        <f>IFERROR(IF(OR($B34="",$G34="",$H34=""),"",MAX(0,MOD($H34-$G34,1)*24-IF($I34="",0,$I34)*24)),"")</f>
        <v/>
      </c>
      <c r="K34" s="73" t="n"/>
      <c r="L34" s="78">
        <f>IFERROR(IF($F34="","",IF(INDEX('Parâmetros'!$H$13:$H$17,MATCH($F34,'Parâmetros'!$G$13:$G$17,0))=0,"",INDEX('Parâmetros'!$H$13:$H$17,MATCH($F34,'Parâmetros'!$G$13:$G$17,0)))),"")</f>
        <v/>
      </c>
      <c r="M34" s="79">
        <f>IFERROR(IF(OR($J34="",$K34=""),"",$J34*$K34),"")</f>
        <v/>
      </c>
      <c r="N34" s="79">
        <f>IFERROR(IF(OR($M34="",$L34=""),"",$M34*($L34-1)),"")</f>
        <v/>
      </c>
      <c r="O34" s="79">
        <f>IFERROR(IF(OR($M34="",$L34=""),"",$M34*$L34),"")</f>
        <v/>
      </c>
      <c r="P34" s="76" t="n"/>
      <c r="Q34" s="79">
        <f>IFERROR(IF(OR($O34="",$P34=""),"",$O34*$P34),"")</f>
        <v/>
      </c>
      <c r="R34" s="76" t="n"/>
      <c r="S34" s="79">
        <f>IFERROR(IF(OR($O34="",$R34=""),"",$O34*$R34),"")</f>
        <v/>
      </c>
      <c r="T34" s="73" t="n"/>
      <c r="U34" s="79">
        <f>IFERROR(IF(OR($O34="",$P34="",$R34=""),"",$O34-$Q34-$S34-IF($T34="",0,$T34)),"")</f>
        <v/>
      </c>
      <c r="V34" s="76" t="n"/>
      <c r="W34" s="79">
        <f>IFERROR(IF(OR($O34="",$V34=""),"",$O34*(1+$V34)),"")</f>
        <v/>
      </c>
      <c r="X34" s="32" t="n"/>
      <c r="Y34" s="16">
        <f>IFERROR(IF(AND($A34="",$B34="",$C34="",$D34="",$E34="",$F34="",$G34="",$H34="",$I34="",$K34="",$P34="",$R34="",$T34="",$V34="",$X34=""),"",IF(OR($A34="",$B34="",$C34="",$D34="",$E34="",$F34="",$G34="",$H34="",$K34=""),"Dados obrigatórios em falta",IF($J34&lt;=0,"Rever horas ou pausa",IF($L34="","Configurar multiplicador",IF(OR($P34="",$R34="",$V34=""),"Descontos/encargos por confirmar","Pronto a validar"))))),"Erro a rever")</f>
        <v/>
      </c>
    </row>
    <row r="35">
      <c r="A35" s="30" t="n"/>
      <c r="B35" s="69" t="n"/>
      <c r="C35" s="32" t="n"/>
      <c r="D35" s="32" t="n"/>
      <c r="E35" s="30" t="n"/>
      <c r="F35" s="32" t="n"/>
      <c r="G35" s="70" t="n"/>
      <c r="H35" s="70" t="n"/>
      <c r="I35" s="71" t="n"/>
      <c r="J35" s="72">
        <f>IFERROR(IF(OR($B35="",$G35="",$H35=""),"",MAX(0,MOD($H35-$G35,1)*24-IF($I35="",0,$I35)*24)),"")</f>
        <v/>
      </c>
      <c r="K35" s="73" t="n"/>
      <c r="L35" s="74">
        <f>IFERROR(IF($F35="","",IF(INDEX('Parâmetros'!$H$13:$H$17,MATCH($F35,'Parâmetros'!$G$13:$G$17,0))=0,"",INDEX('Parâmetros'!$H$13:$H$17,MATCH($F35,'Parâmetros'!$G$13:$G$17,0)))),"")</f>
        <v/>
      </c>
      <c r="M35" s="75">
        <f>IFERROR(IF(OR($J35="",$K35=""),"",$J35*$K35),"")</f>
        <v/>
      </c>
      <c r="N35" s="75">
        <f>IFERROR(IF(OR($M35="",$L35=""),"",$M35*($L35-1)),"")</f>
        <v/>
      </c>
      <c r="O35" s="75">
        <f>IFERROR(IF(OR($M35="",$L35=""),"",$M35*$L35),"")</f>
        <v/>
      </c>
      <c r="P35" s="76" t="n"/>
      <c r="Q35" s="75">
        <f>IFERROR(IF(OR($O35="",$P35=""),"",$O35*$P35),"")</f>
        <v/>
      </c>
      <c r="R35" s="76" t="n"/>
      <c r="S35" s="75">
        <f>IFERROR(IF(OR($O35="",$R35=""),"",$O35*$R35),"")</f>
        <v/>
      </c>
      <c r="T35" s="73" t="n"/>
      <c r="U35" s="75">
        <f>IFERROR(IF(OR($O35="",$P35="",$R35=""),"",$O35-$Q35-$S35-IF($T35="",0,$T35)),"")</f>
        <v/>
      </c>
      <c r="V35" s="76" t="n"/>
      <c r="W35" s="75">
        <f>IFERROR(IF(OR($O35="",$V35=""),"",$O35*(1+$V35)),"")</f>
        <v/>
      </c>
      <c r="X35" s="32" t="n"/>
      <c r="Y35" s="13">
        <f>IFERROR(IF(AND($A35="",$B35="",$C35="",$D35="",$E35="",$F35="",$G35="",$H35="",$I35="",$K35="",$P35="",$R35="",$T35="",$V35="",$X35=""),"",IF(OR($A35="",$B35="",$C35="",$D35="",$E35="",$F35="",$G35="",$H35="",$K35=""),"Dados obrigatórios em falta",IF($J35&lt;=0,"Rever horas ou pausa",IF($L35="","Configurar multiplicador",IF(OR($P35="",$R35="",$V35=""),"Descontos/encargos por confirmar","Pronto a validar"))))),"Erro a rever")</f>
        <v/>
      </c>
    </row>
    <row r="36">
      <c r="A36" s="30" t="n"/>
      <c r="B36" s="69" t="n"/>
      <c r="C36" s="32" t="n"/>
      <c r="D36" s="32" t="n"/>
      <c r="E36" s="30" t="n"/>
      <c r="F36" s="32" t="n"/>
      <c r="G36" s="70" t="n"/>
      <c r="H36" s="70" t="n"/>
      <c r="I36" s="71" t="n"/>
      <c r="J36" s="77">
        <f>IFERROR(IF(OR($B36="",$G36="",$H36=""),"",MAX(0,MOD($H36-$G36,1)*24-IF($I36="",0,$I36)*24)),"")</f>
        <v/>
      </c>
      <c r="K36" s="73" t="n"/>
      <c r="L36" s="78">
        <f>IFERROR(IF($F36="","",IF(INDEX('Parâmetros'!$H$13:$H$17,MATCH($F36,'Parâmetros'!$G$13:$G$17,0))=0,"",INDEX('Parâmetros'!$H$13:$H$17,MATCH($F36,'Parâmetros'!$G$13:$G$17,0)))),"")</f>
        <v/>
      </c>
      <c r="M36" s="79">
        <f>IFERROR(IF(OR($J36="",$K36=""),"",$J36*$K36),"")</f>
        <v/>
      </c>
      <c r="N36" s="79">
        <f>IFERROR(IF(OR($M36="",$L36=""),"",$M36*($L36-1)),"")</f>
        <v/>
      </c>
      <c r="O36" s="79">
        <f>IFERROR(IF(OR($M36="",$L36=""),"",$M36*$L36),"")</f>
        <v/>
      </c>
      <c r="P36" s="76" t="n"/>
      <c r="Q36" s="79">
        <f>IFERROR(IF(OR($O36="",$P36=""),"",$O36*$P36),"")</f>
        <v/>
      </c>
      <c r="R36" s="76" t="n"/>
      <c r="S36" s="79">
        <f>IFERROR(IF(OR($O36="",$R36=""),"",$O36*$R36),"")</f>
        <v/>
      </c>
      <c r="T36" s="73" t="n"/>
      <c r="U36" s="79">
        <f>IFERROR(IF(OR($O36="",$P36="",$R36=""),"",$O36-$Q36-$S36-IF($T36="",0,$T36)),"")</f>
        <v/>
      </c>
      <c r="V36" s="76" t="n"/>
      <c r="W36" s="79">
        <f>IFERROR(IF(OR($O36="",$V36=""),"",$O36*(1+$V36)),"")</f>
        <v/>
      </c>
      <c r="X36" s="32" t="n"/>
      <c r="Y36" s="16">
        <f>IFERROR(IF(AND($A36="",$B36="",$C36="",$D36="",$E36="",$F36="",$G36="",$H36="",$I36="",$K36="",$P36="",$R36="",$T36="",$V36="",$X36=""),"",IF(OR($A36="",$B36="",$C36="",$D36="",$E36="",$F36="",$G36="",$H36="",$K36=""),"Dados obrigatórios em falta",IF($J36&lt;=0,"Rever horas ou pausa",IF($L36="","Configurar multiplicador",IF(OR($P36="",$R36="",$V36=""),"Descontos/encargos por confirmar","Pronto a validar"))))),"Erro a rever")</f>
        <v/>
      </c>
    </row>
    <row r="37">
      <c r="A37" s="30" t="n"/>
      <c r="B37" s="69" t="n"/>
      <c r="C37" s="32" t="n"/>
      <c r="D37" s="32" t="n"/>
      <c r="E37" s="30" t="n"/>
      <c r="F37" s="32" t="n"/>
      <c r="G37" s="70" t="n"/>
      <c r="H37" s="70" t="n"/>
      <c r="I37" s="71" t="n"/>
      <c r="J37" s="72">
        <f>IFERROR(IF(OR($B37="",$G37="",$H37=""),"",MAX(0,MOD($H37-$G37,1)*24-IF($I37="",0,$I37)*24)),"")</f>
        <v/>
      </c>
      <c r="K37" s="73" t="n"/>
      <c r="L37" s="74">
        <f>IFERROR(IF($F37="","",IF(INDEX('Parâmetros'!$H$13:$H$17,MATCH($F37,'Parâmetros'!$G$13:$G$17,0))=0,"",INDEX('Parâmetros'!$H$13:$H$17,MATCH($F37,'Parâmetros'!$G$13:$G$17,0)))),"")</f>
        <v/>
      </c>
      <c r="M37" s="75">
        <f>IFERROR(IF(OR($J37="",$K37=""),"",$J37*$K37),"")</f>
        <v/>
      </c>
      <c r="N37" s="75">
        <f>IFERROR(IF(OR($M37="",$L37=""),"",$M37*($L37-1)),"")</f>
        <v/>
      </c>
      <c r="O37" s="75">
        <f>IFERROR(IF(OR($M37="",$L37=""),"",$M37*$L37),"")</f>
        <v/>
      </c>
      <c r="P37" s="76" t="n"/>
      <c r="Q37" s="75">
        <f>IFERROR(IF(OR($O37="",$P37=""),"",$O37*$P37),"")</f>
        <v/>
      </c>
      <c r="R37" s="76" t="n"/>
      <c r="S37" s="75">
        <f>IFERROR(IF(OR($O37="",$R37=""),"",$O37*$R37),"")</f>
        <v/>
      </c>
      <c r="T37" s="73" t="n"/>
      <c r="U37" s="75">
        <f>IFERROR(IF(OR($O37="",$P37="",$R37=""),"",$O37-$Q37-$S37-IF($T37="",0,$T37)),"")</f>
        <v/>
      </c>
      <c r="V37" s="76" t="n"/>
      <c r="W37" s="75">
        <f>IFERROR(IF(OR($O37="",$V37=""),"",$O37*(1+$V37)),"")</f>
        <v/>
      </c>
      <c r="X37" s="32" t="n"/>
      <c r="Y37" s="13">
        <f>IFERROR(IF(AND($A37="",$B37="",$C37="",$D37="",$E37="",$F37="",$G37="",$H37="",$I37="",$K37="",$P37="",$R37="",$T37="",$V37="",$X37=""),"",IF(OR($A37="",$B37="",$C37="",$D37="",$E37="",$F37="",$G37="",$H37="",$K37=""),"Dados obrigatórios em falta",IF($J37&lt;=0,"Rever horas ou pausa",IF($L37="","Configurar multiplicador",IF(OR($P37="",$R37="",$V37=""),"Descontos/encargos por confirmar","Pronto a validar"))))),"Erro a rever")</f>
        <v/>
      </c>
    </row>
    <row r="38">
      <c r="A38" s="30" t="n"/>
      <c r="B38" s="69" t="n"/>
      <c r="C38" s="32" t="n"/>
      <c r="D38" s="32" t="n"/>
      <c r="E38" s="30" t="n"/>
      <c r="F38" s="32" t="n"/>
      <c r="G38" s="70" t="n"/>
      <c r="H38" s="70" t="n"/>
      <c r="I38" s="71" t="n"/>
      <c r="J38" s="77">
        <f>IFERROR(IF(OR($B38="",$G38="",$H38=""),"",MAX(0,MOD($H38-$G38,1)*24-IF($I38="",0,$I38)*24)),"")</f>
        <v/>
      </c>
      <c r="K38" s="73" t="n"/>
      <c r="L38" s="78">
        <f>IFERROR(IF($F38="","",IF(INDEX('Parâmetros'!$H$13:$H$17,MATCH($F38,'Parâmetros'!$G$13:$G$17,0))=0,"",INDEX('Parâmetros'!$H$13:$H$17,MATCH($F38,'Parâmetros'!$G$13:$G$17,0)))),"")</f>
        <v/>
      </c>
      <c r="M38" s="79">
        <f>IFERROR(IF(OR($J38="",$K38=""),"",$J38*$K38),"")</f>
        <v/>
      </c>
      <c r="N38" s="79">
        <f>IFERROR(IF(OR($M38="",$L38=""),"",$M38*($L38-1)),"")</f>
        <v/>
      </c>
      <c r="O38" s="79">
        <f>IFERROR(IF(OR($M38="",$L38=""),"",$M38*$L38),"")</f>
        <v/>
      </c>
      <c r="P38" s="76" t="n"/>
      <c r="Q38" s="79">
        <f>IFERROR(IF(OR($O38="",$P38=""),"",$O38*$P38),"")</f>
        <v/>
      </c>
      <c r="R38" s="76" t="n"/>
      <c r="S38" s="79">
        <f>IFERROR(IF(OR($O38="",$R38=""),"",$O38*$R38),"")</f>
        <v/>
      </c>
      <c r="T38" s="73" t="n"/>
      <c r="U38" s="79">
        <f>IFERROR(IF(OR($O38="",$P38="",$R38=""),"",$O38-$Q38-$S38-IF($T38="",0,$T38)),"")</f>
        <v/>
      </c>
      <c r="V38" s="76" t="n"/>
      <c r="W38" s="79">
        <f>IFERROR(IF(OR($O38="",$V38=""),"",$O38*(1+$V38)),"")</f>
        <v/>
      </c>
      <c r="X38" s="32" t="n"/>
      <c r="Y38" s="16">
        <f>IFERROR(IF(AND($A38="",$B38="",$C38="",$D38="",$E38="",$F38="",$G38="",$H38="",$I38="",$K38="",$P38="",$R38="",$T38="",$V38="",$X38=""),"",IF(OR($A38="",$B38="",$C38="",$D38="",$E38="",$F38="",$G38="",$H38="",$K38=""),"Dados obrigatórios em falta",IF($J38&lt;=0,"Rever horas ou pausa",IF($L38="","Configurar multiplicador",IF(OR($P38="",$R38="",$V38=""),"Descontos/encargos por confirmar","Pronto a validar"))))),"Erro a rever")</f>
        <v/>
      </c>
    </row>
    <row r="39">
      <c r="A39" s="30" t="n"/>
      <c r="B39" s="69" t="n"/>
      <c r="C39" s="32" t="n"/>
      <c r="D39" s="32" t="n"/>
      <c r="E39" s="30" t="n"/>
      <c r="F39" s="32" t="n"/>
      <c r="G39" s="70" t="n"/>
      <c r="H39" s="70" t="n"/>
      <c r="I39" s="71" t="n"/>
      <c r="J39" s="72">
        <f>IFERROR(IF(OR($B39="",$G39="",$H39=""),"",MAX(0,MOD($H39-$G39,1)*24-IF($I39="",0,$I39)*24)),"")</f>
        <v/>
      </c>
      <c r="K39" s="73" t="n"/>
      <c r="L39" s="74">
        <f>IFERROR(IF($F39="","",IF(INDEX('Parâmetros'!$H$13:$H$17,MATCH($F39,'Parâmetros'!$G$13:$G$17,0))=0,"",INDEX('Parâmetros'!$H$13:$H$17,MATCH($F39,'Parâmetros'!$G$13:$G$17,0)))),"")</f>
        <v/>
      </c>
      <c r="M39" s="75">
        <f>IFERROR(IF(OR($J39="",$K39=""),"",$J39*$K39),"")</f>
        <v/>
      </c>
      <c r="N39" s="75">
        <f>IFERROR(IF(OR($M39="",$L39=""),"",$M39*($L39-1)),"")</f>
        <v/>
      </c>
      <c r="O39" s="75">
        <f>IFERROR(IF(OR($M39="",$L39=""),"",$M39*$L39),"")</f>
        <v/>
      </c>
      <c r="P39" s="76" t="n"/>
      <c r="Q39" s="75">
        <f>IFERROR(IF(OR($O39="",$P39=""),"",$O39*$P39),"")</f>
        <v/>
      </c>
      <c r="R39" s="76" t="n"/>
      <c r="S39" s="75">
        <f>IFERROR(IF(OR($O39="",$R39=""),"",$O39*$R39),"")</f>
        <v/>
      </c>
      <c r="T39" s="73" t="n"/>
      <c r="U39" s="75">
        <f>IFERROR(IF(OR($O39="",$P39="",$R39=""),"",$O39-$Q39-$S39-IF($T39="",0,$T39)),"")</f>
        <v/>
      </c>
      <c r="V39" s="76" t="n"/>
      <c r="W39" s="75">
        <f>IFERROR(IF(OR($O39="",$V39=""),"",$O39*(1+$V39)),"")</f>
        <v/>
      </c>
      <c r="X39" s="32" t="n"/>
      <c r="Y39" s="13">
        <f>IFERROR(IF(AND($A39="",$B39="",$C39="",$D39="",$E39="",$F39="",$G39="",$H39="",$I39="",$K39="",$P39="",$R39="",$T39="",$V39="",$X39=""),"",IF(OR($A39="",$B39="",$C39="",$D39="",$E39="",$F39="",$G39="",$H39="",$K39=""),"Dados obrigatórios em falta",IF($J39&lt;=0,"Rever horas ou pausa",IF($L39="","Configurar multiplicador",IF(OR($P39="",$R39="",$V39=""),"Descontos/encargos por confirmar","Pronto a validar"))))),"Erro a rever")</f>
        <v/>
      </c>
    </row>
    <row r="40">
      <c r="A40" s="30" t="n"/>
      <c r="B40" s="69" t="n"/>
      <c r="C40" s="32" t="n"/>
      <c r="D40" s="32" t="n"/>
      <c r="E40" s="30" t="n"/>
      <c r="F40" s="32" t="n"/>
      <c r="G40" s="70" t="n"/>
      <c r="H40" s="70" t="n"/>
      <c r="I40" s="71" t="n"/>
      <c r="J40" s="77">
        <f>IFERROR(IF(OR($B40="",$G40="",$H40=""),"",MAX(0,MOD($H40-$G40,1)*24-IF($I40="",0,$I40)*24)),"")</f>
        <v/>
      </c>
      <c r="K40" s="73" t="n"/>
      <c r="L40" s="78">
        <f>IFERROR(IF($F40="","",IF(INDEX('Parâmetros'!$H$13:$H$17,MATCH($F40,'Parâmetros'!$G$13:$G$17,0))=0,"",INDEX('Parâmetros'!$H$13:$H$17,MATCH($F40,'Parâmetros'!$G$13:$G$17,0)))),"")</f>
        <v/>
      </c>
      <c r="M40" s="79">
        <f>IFERROR(IF(OR($J40="",$K40=""),"",$J40*$K40),"")</f>
        <v/>
      </c>
      <c r="N40" s="79">
        <f>IFERROR(IF(OR($M40="",$L40=""),"",$M40*($L40-1)),"")</f>
        <v/>
      </c>
      <c r="O40" s="79">
        <f>IFERROR(IF(OR($M40="",$L40=""),"",$M40*$L40),"")</f>
        <v/>
      </c>
      <c r="P40" s="76" t="n"/>
      <c r="Q40" s="79">
        <f>IFERROR(IF(OR($O40="",$P40=""),"",$O40*$P40),"")</f>
        <v/>
      </c>
      <c r="R40" s="76" t="n"/>
      <c r="S40" s="79">
        <f>IFERROR(IF(OR($O40="",$R40=""),"",$O40*$R40),"")</f>
        <v/>
      </c>
      <c r="T40" s="73" t="n"/>
      <c r="U40" s="79">
        <f>IFERROR(IF(OR($O40="",$P40="",$R40=""),"",$O40-$Q40-$S40-IF($T40="",0,$T40)),"")</f>
        <v/>
      </c>
      <c r="V40" s="76" t="n"/>
      <c r="W40" s="79">
        <f>IFERROR(IF(OR($O40="",$V40=""),"",$O40*(1+$V40)),"")</f>
        <v/>
      </c>
      <c r="X40" s="32" t="n"/>
      <c r="Y40" s="16">
        <f>IFERROR(IF(AND($A40="",$B40="",$C40="",$D40="",$E40="",$F40="",$G40="",$H40="",$I40="",$K40="",$P40="",$R40="",$T40="",$V40="",$X40=""),"",IF(OR($A40="",$B40="",$C40="",$D40="",$E40="",$F40="",$G40="",$H40="",$K40=""),"Dados obrigatórios em falta",IF($J40&lt;=0,"Rever horas ou pausa",IF($L40="","Configurar multiplicador",IF(OR($P40="",$R40="",$V40=""),"Descontos/encargos por confirmar","Pronto a validar"))))),"Erro a rever")</f>
        <v/>
      </c>
    </row>
    <row r="41">
      <c r="A41" s="30" t="n"/>
      <c r="B41" s="69" t="n"/>
      <c r="C41" s="32" t="n"/>
      <c r="D41" s="32" t="n"/>
      <c r="E41" s="30" t="n"/>
      <c r="F41" s="32" t="n"/>
      <c r="G41" s="70" t="n"/>
      <c r="H41" s="70" t="n"/>
      <c r="I41" s="71" t="n"/>
      <c r="J41" s="72">
        <f>IFERROR(IF(OR($B41="",$G41="",$H41=""),"",MAX(0,MOD($H41-$G41,1)*24-IF($I41="",0,$I41)*24)),"")</f>
        <v/>
      </c>
      <c r="K41" s="73" t="n"/>
      <c r="L41" s="74">
        <f>IFERROR(IF($F41="","",IF(INDEX('Parâmetros'!$H$13:$H$17,MATCH($F41,'Parâmetros'!$G$13:$G$17,0))=0,"",INDEX('Parâmetros'!$H$13:$H$17,MATCH($F41,'Parâmetros'!$G$13:$G$17,0)))),"")</f>
        <v/>
      </c>
      <c r="M41" s="75">
        <f>IFERROR(IF(OR($J41="",$K41=""),"",$J41*$K41),"")</f>
        <v/>
      </c>
      <c r="N41" s="75">
        <f>IFERROR(IF(OR($M41="",$L41=""),"",$M41*($L41-1)),"")</f>
        <v/>
      </c>
      <c r="O41" s="75">
        <f>IFERROR(IF(OR($M41="",$L41=""),"",$M41*$L41),"")</f>
        <v/>
      </c>
      <c r="P41" s="76" t="n"/>
      <c r="Q41" s="75">
        <f>IFERROR(IF(OR($O41="",$P41=""),"",$O41*$P41),"")</f>
        <v/>
      </c>
      <c r="R41" s="76" t="n"/>
      <c r="S41" s="75">
        <f>IFERROR(IF(OR($O41="",$R41=""),"",$O41*$R41),"")</f>
        <v/>
      </c>
      <c r="T41" s="73" t="n"/>
      <c r="U41" s="75">
        <f>IFERROR(IF(OR($O41="",$P41="",$R41=""),"",$O41-$Q41-$S41-IF($T41="",0,$T41)),"")</f>
        <v/>
      </c>
      <c r="V41" s="76" t="n"/>
      <c r="W41" s="75">
        <f>IFERROR(IF(OR($O41="",$V41=""),"",$O41*(1+$V41)),"")</f>
        <v/>
      </c>
      <c r="X41" s="32" t="n"/>
      <c r="Y41" s="13">
        <f>IFERROR(IF(AND($A41="",$B41="",$C41="",$D41="",$E41="",$F41="",$G41="",$H41="",$I41="",$K41="",$P41="",$R41="",$T41="",$V41="",$X41=""),"",IF(OR($A41="",$B41="",$C41="",$D41="",$E41="",$F41="",$G41="",$H41="",$K41=""),"Dados obrigatórios em falta",IF($J41&lt;=0,"Rever horas ou pausa",IF($L41="","Configurar multiplicador",IF(OR($P41="",$R41="",$V41=""),"Descontos/encargos por confirmar","Pronto a validar"))))),"Erro a rever")</f>
        <v/>
      </c>
    </row>
    <row r="42">
      <c r="A42" s="30" t="n"/>
      <c r="B42" s="69" t="n"/>
      <c r="C42" s="32" t="n"/>
      <c r="D42" s="32" t="n"/>
      <c r="E42" s="30" t="n"/>
      <c r="F42" s="32" t="n"/>
      <c r="G42" s="70" t="n"/>
      <c r="H42" s="70" t="n"/>
      <c r="I42" s="71" t="n"/>
      <c r="J42" s="77">
        <f>IFERROR(IF(OR($B42="",$G42="",$H42=""),"",MAX(0,MOD($H42-$G42,1)*24-IF($I42="",0,$I42)*24)),"")</f>
        <v/>
      </c>
      <c r="K42" s="73" t="n"/>
      <c r="L42" s="78">
        <f>IFERROR(IF($F42="","",IF(INDEX('Parâmetros'!$H$13:$H$17,MATCH($F42,'Parâmetros'!$G$13:$G$17,0))=0,"",INDEX('Parâmetros'!$H$13:$H$17,MATCH($F42,'Parâmetros'!$G$13:$G$17,0)))),"")</f>
        <v/>
      </c>
      <c r="M42" s="79">
        <f>IFERROR(IF(OR($J42="",$K42=""),"",$J42*$K42),"")</f>
        <v/>
      </c>
      <c r="N42" s="79">
        <f>IFERROR(IF(OR($M42="",$L42=""),"",$M42*($L42-1)),"")</f>
        <v/>
      </c>
      <c r="O42" s="79">
        <f>IFERROR(IF(OR($M42="",$L42=""),"",$M42*$L42),"")</f>
        <v/>
      </c>
      <c r="P42" s="76" t="n"/>
      <c r="Q42" s="79">
        <f>IFERROR(IF(OR($O42="",$P42=""),"",$O42*$P42),"")</f>
        <v/>
      </c>
      <c r="R42" s="76" t="n"/>
      <c r="S42" s="79">
        <f>IFERROR(IF(OR($O42="",$R42=""),"",$O42*$R42),"")</f>
        <v/>
      </c>
      <c r="T42" s="73" t="n"/>
      <c r="U42" s="79">
        <f>IFERROR(IF(OR($O42="",$P42="",$R42=""),"",$O42-$Q42-$S42-IF($T42="",0,$T42)),"")</f>
        <v/>
      </c>
      <c r="V42" s="76" t="n"/>
      <c r="W42" s="79">
        <f>IFERROR(IF(OR($O42="",$V42=""),"",$O42*(1+$V42)),"")</f>
        <v/>
      </c>
      <c r="X42" s="32" t="n"/>
      <c r="Y42" s="16">
        <f>IFERROR(IF(AND($A42="",$B42="",$C42="",$D42="",$E42="",$F42="",$G42="",$H42="",$I42="",$K42="",$P42="",$R42="",$T42="",$V42="",$X42=""),"",IF(OR($A42="",$B42="",$C42="",$D42="",$E42="",$F42="",$G42="",$H42="",$K42=""),"Dados obrigatórios em falta",IF($J42&lt;=0,"Rever horas ou pausa",IF($L42="","Configurar multiplicador",IF(OR($P42="",$R42="",$V42=""),"Descontos/encargos por confirmar","Pronto a validar"))))),"Erro a rever")</f>
        <v/>
      </c>
    </row>
    <row r="43">
      <c r="A43" s="30" t="n"/>
      <c r="B43" s="69" t="n"/>
      <c r="C43" s="32" t="n"/>
      <c r="D43" s="32" t="n"/>
      <c r="E43" s="30" t="n"/>
      <c r="F43" s="32" t="n"/>
      <c r="G43" s="70" t="n"/>
      <c r="H43" s="70" t="n"/>
      <c r="I43" s="71" t="n"/>
      <c r="J43" s="72">
        <f>IFERROR(IF(OR($B43="",$G43="",$H43=""),"",MAX(0,MOD($H43-$G43,1)*24-IF($I43="",0,$I43)*24)),"")</f>
        <v/>
      </c>
      <c r="K43" s="73" t="n"/>
      <c r="L43" s="74">
        <f>IFERROR(IF($F43="","",IF(INDEX('Parâmetros'!$H$13:$H$17,MATCH($F43,'Parâmetros'!$G$13:$G$17,0))=0,"",INDEX('Parâmetros'!$H$13:$H$17,MATCH($F43,'Parâmetros'!$G$13:$G$17,0)))),"")</f>
        <v/>
      </c>
      <c r="M43" s="75">
        <f>IFERROR(IF(OR($J43="",$K43=""),"",$J43*$K43),"")</f>
        <v/>
      </c>
      <c r="N43" s="75">
        <f>IFERROR(IF(OR($M43="",$L43=""),"",$M43*($L43-1)),"")</f>
        <v/>
      </c>
      <c r="O43" s="75">
        <f>IFERROR(IF(OR($M43="",$L43=""),"",$M43*$L43),"")</f>
        <v/>
      </c>
      <c r="P43" s="76" t="n"/>
      <c r="Q43" s="75">
        <f>IFERROR(IF(OR($O43="",$P43=""),"",$O43*$P43),"")</f>
        <v/>
      </c>
      <c r="R43" s="76" t="n"/>
      <c r="S43" s="75">
        <f>IFERROR(IF(OR($O43="",$R43=""),"",$O43*$R43),"")</f>
        <v/>
      </c>
      <c r="T43" s="73" t="n"/>
      <c r="U43" s="75">
        <f>IFERROR(IF(OR($O43="",$P43="",$R43=""),"",$O43-$Q43-$S43-IF($T43="",0,$T43)),"")</f>
        <v/>
      </c>
      <c r="V43" s="76" t="n"/>
      <c r="W43" s="75">
        <f>IFERROR(IF(OR($O43="",$V43=""),"",$O43*(1+$V43)),"")</f>
        <v/>
      </c>
      <c r="X43" s="32" t="n"/>
      <c r="Y43" s="13">
        <f>IFERROR(IF(AND($A43="",$B43="",$C43="",$D43="",$E43="",$F43="",$G43="",$H43="",$I43="",$K43="",$P43="",$R43="",$T43="",$V43="",$X43=""),"",IF(OR($A43="",$B43="",$C43="",$D43="",$E43="",$F43="",$G43="",$H43="",$K43=""),"Dados obrigatórios em falta",IF($J43&lt;=0,"Rever horas ou pausa",IF($L43="","Configurar multiplicador",IF(OR($P43="",$R43="",$V43=""),"Descontos/encargos por confirmar","Pronto a validar"))))),"Erro a rever")</f>
        <v/>
      </c>
    </row>
    <row r="44">
      <c r="A44" s="30" t="n"/>
      <c r="B44" s="69" t="n"/>
      <c r="C44" s="32" t="n"/>
      <c r="D44" s="32" t="n"/>
      <c r="E44" s="30" t="n"/>
      <c r="F44" s="32" t="n"/>
      <c r="G44" s="70" t="n"/>
      <c r="H44" s="70" t="n"/>
      <c r="I44" s="71" t="n"/>
      <c r="J44" s="77">
        <f>IFERROR(IF(OR($B44="",$G44="",$H44=""),"",MAX(0,MOD($H44-$G44,1)*24-IF($I44="",0,$I44)*24)),"")</f>
        <v/>
      </c>
      <c r="K44" s="73" t="n"/>
      <c r="L44" s="78">
        <f>IFERROR(IF($F44="","",IF(INDEX('Parâmetros'!$H$13:$H$17,MATCH($F44,'Parâmetros'!$G$13:$G$17,0))=0,"",INDEX('Parâmetros'!$H$13:$H$17,MATCH($F44,'Parâmetros'!$G$13:$G$17,0)))),"")</f>
        <v/>
      </c>
      <c r="M44" s="79">
        <f>IFERROR(IF(OR($J44="",$K44=""),"",$J44*$K44),"")</f>
        <v/>
      </c>
      <c r="N44" s="79">
        <f>IFERROR(IF(OR($M44="",$L44=""),"",$M44*($L44-1)),"")</f>
        <v/>
      </c>
      <c r="O44" s="79">
        <f>IFERROR(IF(OR($M44="",$L44=""),"",$M44*$L44),"")</f>
        <v/>
      </c>
      <c r="P44" s="76" t="n"/>
      <c r="Q44" s="79">
        <f>IFERROR(IF(OR($O44="",$P44=""),"",$O44*$P44),"")</f>
        <v/>
      </c>
      <c r="R44" s="76" t="n"/>
      <c r="S44" s="79">
        <f>IFERROR(IF(OR($O44="",$R44=""),"",$O44*$R44),"")</f>
        <v/>
      </c>
      <c r="T44" s="73" t="n"/>
      <c r="U44" s="79">
        <f>IFERROR(IF(OR($O44="",$P44="",$R44=""),"",$O44-$Q44-$S44-IF($T44="",0,$T44)),"")</f>
        <v/>
      </c>
      <c r="V44" s="76" t="n"/>
      <c r="W44" s="79">
        <f>IFERROR(IF(OR($O44="",$V44=""),"",$O44*(1+$V44)),"")</f>
        <v/>
      </c>
      <c r="X44" s="32" t="n"/>
      <c r="Y44" s="16">
        <f>IFERROR(IF(AND($A44="",$B44="",$C44="",$D44="",$E44="",$F44="",$G44="",$H44="",$I44="",$K44="",$P44="",$R44="",$T44="",$V44="",$X44=""),"",IF(OR($A44="",$B44="",$C44="",$D44="",$E44="",$F44="",$G44="",$H44="",$K44=""),"Dados obrigatórios em falta",IF($J44&lt;=0,"Rever horas ou pausa",IF($L44="","Configurar multiplicador",IF(OR($P44="",$R44="",$V44=""),"Descontos/encargos por confirmar","Pronto a validar"))))),"Erro a rever")</f>
        <v/>
      </c>
    </row>
    <row r="45">
      <c r="A45" s="30" t="n"/>
      <c r="B45" s="69" t="n"/>
      <c r="C45" s="32" t="n"/>
      <c r="D45" s="32" t="n"/>
      <c r="E45" s="30" t="n"/>
      <c r="F45" s="32" t="n"/>
      <c r="G45" s="70" t="n"/>
      <c r="H45" s="70" t="n"/>
      <c r="I45" s="71" t="n"/>
      <c r="J45" s="72">
        <f>IFERROR(IF(OR($B45="",$G45="",$H45=""),"",MAX(0,MOD($H45-$G45,1)*24-IF($I45="",0,$I45)*24)),"")</f>
        <v/>
      </c>
      <c r="K45" s="73" t="n"/>
      <c r="L45" s="74">
        <f>IFERROR(IF($F45="","",IF(INDEX('Parâmetros'!$H$13:$H$17,MATCH($F45,'Parâmetros'!$G$13:$G$17,0))=0,"",INDEX('Parâmetros'!$H$13:$H$17,MATCH($F45,'Parâmetros'!$G$13:$G$17,0)))),"")</f>
        <v/>
      </c>
      <c r="M45" s="75">
        <f>IFERROR(IF(OR($J45="",$K45=""),"",$J45*$K45),"")</f>
        <v/>
      </c>
      <c r="N45" s="75">
        <f>IFERROR(IF(OR($M45="",$L45=""),"",$M45*($L45-1)),"")</f>
        <v/>
      </c>
      <c r="O45" s="75">
        <f>IFERROR(IF(OR($M45="",$L45=""),"",$M45*$L45),"")</f>
        <v/>
      </c>
      <c r="P45" s="76" t="n"/>
      <c r="Q45" s="75">
        <f>IFERROR(IF(OR($O45="",$P45=""),"",$O45*$P45),"")</f>
        <v/>
      </c>
      <c r="R45" s="76" t="n"/>
      <c r="S45" s="75">
        <f>IFERROR(IF(OR($O45="",$R45=""),"",$O45*$R45),"")</f>
        <v/>
      </c>
      <c r="T45" s="73" t="n"/>
      <c r="U45" s="75">
        <f>IFERROR(IF(OR($O45="",$P45="",$R45=""),"",$O45-$Q45-$S45-IF($T45="",0,$T45)),"")</f>
        <v/>
      </c>
      <c r="V45" s="76" t="n"/>
      <c r="W45" s="75">
        <f>IFERROR(IF(OR($O45="",$V45=""),"",$O45*(1+$V45)),"")</f>
        <v/>
      </c>
      <c r="X45" s="32" t="n"/>
      <c r="Y45" s="13">
        <f>IFERROR(IF(AND($A45="",$B45="",$C45="",$D45="",$E45="",$F45="",$G45="",$H45="",$I45="",$K45="",$P45="",$R45="",$T45="",$V45="",$X45=""),"",IF(OR($A45="",$B45="",$C45="",$D45="",$E45="",$F45="",$G45="",$H45="",$K45=""),"Dados obrigatórios em falta",IF($J45&lt;=0,"Rever horas ou pausa",IF($L45="","Configurar multiplicador",IF(OR($P45="",$R45="",$V45=""),"Descontos/encargos por confirmar","Pronto a validar"))))),"Erro a rever")</f>
        <v/>
      </c>
    </row>
    <row r="46">
      <c r="A46" s="30" t="n"/>
      <c r="B46" s="69" t="n"/>
      <c r="C46" s="32" t="n"/>
      <c r="D46" s="32" t="n"/>
      <c r="E46" s="30" t="n"/>
      <c r="F46" s="32" t="n"/>
      <c r="G46" s="70" t="n"/>
      <c r="H46" s="70" t="n"/>
      <c r="I46" s="71" t="n"/>
      <c r="J46" s="77">
        <f>IFERROR(IF(OR($B46="",$G46="",$H46=""),"",MAX(0,MOD($H46-$G46,1)*24-IF($I46="",0,$I46)*24)),"")</f>
        <v/>
      </c>
      <c r="K46" s="73" t="n"/>
      <c r="L46" s="78">
        <f>IFERROR(IF($F46="","",IF(INDEX('Parâmetros'!$H$13:$H$17,MATCH($F46,'Parâmetros'!$G$13:$G$17,0))=0,"",INDEX('Parâmetros'!$H$13:$H$17,MATCH($F46,'Parâmetros'!$G$13:$G$17,0)))),"")</f>
        <v/>
      </c>
      <c r="M46" s="79">
        <f>IFERROR(IF(OR($J46="",$K46=""),"",$J46*$K46),"")</f>
        <v/>
      </c>
      <c r="N46" s="79">
        <f>IFERROR(IF(OR($M46="",$L46=""),"",$M46*($L46-1)),"")</f>
        <v/>
      </c>
      <c r="O46" s="79">
        <f>IFERROR(IF(OR($M46="",$L46=""),"",$M46*$L46),"")</f>
        <v/>
      </c>
      <c r="P46" s="76" t="n"/>
      <c r="Q46" s="79">
        <f>IFERROR(IF(OR($O46="",$P46=""),"",$O46*$P46),"")</f>
        <v/>
      </c>
      <c r="R46" s="76" t="n"/>
      <c r="S46" s="79">
        <f>IFERROR(IF(OR($O46="",$R46=""),"",$O46*$R46),"")</f>
        <v/>
      </c>
      <c r="T46" s="73" t="n"/>
      <c r="U46" s="79">
        <f>IFERROR(IF(OR($O46="",$P46="",$R46=""),"",$O46-$Q46-$S46-IF($T46="",0,$T46)),"")</f>
        <v/>
      </c>
      <c r="V46" s="76" t="n"/>
      <c r="W46" s="79">
        <f>IFERROR(IF(OR($O46="",$V46=""),"",$O46*(1+$V46)),"")</f>
        <v/>
      </c>
      <c r="X46" s="32" t="n"/>
      <c r="Y46" s="16">
        <f>IFERROR(IF(AND($A46="",$B46="",$C46="",$D46="",$E46="",$F46="",$G46="",$H46="",$I46="",$K46="",$P46="",$R46="",$T46="",$V46="",$X46=""),"",IF(OR($A46="",$B46="",$C46="",$D46="",$E46="",$F46="",$G46="",$H46="",$K46=""),"Dados obrigatórios em falta",IF($J46&lt;=0,"Rever horas ou pausa",IF($L46="","Configurar multiplicador",IF(OR($P46="",$R46="",$V46=""),"Descontos/encargos por confirmar","Pronto a validar"))))),"Erro a rever")</f>
        <v/>
      </c>
    </row>
    <row r="47">
      <c r="A47" s="30" t="n"/>
      <c r="B47" s="69" t="n"/>
      <c r="C47" s="32" t="n"/>
      <c r="D47" s="32" t="n"/>
      <c r="E47" s="30" t="n"/>
      <c r="F47" s="32" t="n"/>
      <c r="G47" s="70" t="n"/>
      <c r="H47" s="70" t="n"/>
      <c r="I47" s="71" t="n"/>
      <c r="J47" s="72">
        <f>IFERROR(IF(OR($B47="",$G47="",$H47=""),"",MAX(0,MOD($H47-$G47,1)*24-IF($I47="",0,$I47)*24)),"")</f>
        <v/>
      </c>
      <c r="K47" s="73" t="n"/>
      <c r="L47" s="74">
        <f>IFERROR(IF($F47="","",IF(INDEX('Parâmetros'!$H$13:$H$17,MATCH($F47,'Parâmetros'!$G$13:$G$17,0))=0,"",INDEX('Parâmetros'!$H$13:$H$17,MATCH($F47,'Parâmetros'!$G$13:$G$17,0)))),"")</f>
        <v/>
      </c>
      <c r="M47" s="75">
        <f>IFERROR(IF(OR($J47="",$K47=""),"",$J47*$K47),"")</f>
        <v/>
      </c>
      <c r="N47" s="75">
        <f>IFERROR(IF(OR($M47="",$L47=""),"",$M47*($L47-1)),"")</f>
        <v/>
      </c>
      <c r="O47" s="75">
        <f>IFERROR(IF(OR($M47="",$L47=""),"",$M47*$L47),"")</f>
        <v/>
      </c>
      <c r="P47" s="76" t="n"/>
      <c r="Q47" s="75">
        <f>IFERROR(IF(OR($O47="",$P47=""),"",$O47*$P47),"")</f>
        <v/>
      </c>
      <c r="R47" s="76" t="n"/>
      <c r="S47" s="75">
        <f>IFERROR(IF(OR($O47="",$R47=""),"",$O47*$R47),"")</f>
        <v/>
      </c>
      <c r="T47" s="73" t="n"/>
      <c r="U47" s="75">
        <f>IFERROR(IF(OR($O47="",$P47="",$R47=""),"",$O47-$Q47-$S47-IF($T47="",0,$T47)),"")</f>
        <v/>
      </c>
      <c r="V47" s="76" t="n"/>
      <c r="W47" s="75">
        <f>IFERROR(IF(OR($O47="",$V47=""),"",$O47*(1+$V47)),"")</f>
        <v/>
      </c>
      <c r="X47" s="32" t="n"/>
      <c r="Y47" s="13">
        <f>IFERROR(IF(AND($A47="",$B47="",$C47="",$D47="",$E47="",$F47="",$G47="",$H47="",$I47="",$K47="",$P47="",$R47="",$T47="",$V47="",$X47=""),"",IF(OR($A47="",$B47="",$C47="",$D47="",$E47="",$F47="",$G47="",$H47="",$K47=""),"Dados obrigatórios em falta",IF($J47&lt;=0,"Rever horas ou pausa",IF($L47="","Configurar multiplicador",IF(OR($P47="",$R47="",$V47=""),"Descontos/encargos por confirmar","Pronto a validar"))))),"Erro a rever")</f>
        <v/>
      </c>
    </row>
    <row r="48">
      <c r="A48" s="30" t="n"/>
      <c r="B48" s="69" t="n"/>
      <c r="C48" s="32" t="n"/>
      <c r="D48" s="32" t="n"/>
      <c r="E48" s="30" t="n"/>
      <c r="F48" s="32" t="n"/>
      <c r="G48" s="70" t="n"/>
      <c r="H48" s="70" t="n"/>
      <c r="I48" s="71" t="n"/>
      <c r="J48" s="77">
        <f>IFERROR(IF(OR($B48="",$G48="",$H48=""),"",MAX(0,MOD($H48-$G48,1)*24-IF($I48="",0,$I48)*24)),"")</f>
        <v/>
      </c>
      <c r="K48" s="73" t="n"/>
      <c r="L48" s="78">
        <f>IFERROR(IF($F48="","",IF(INDEX('Parâmetros'!$H$13:$H$17,MATCH($F48,'Parâmetros'!$G$13:$G$17,0))=0,"",INDEX('Parâmetros'!$H$13:$H$17,MATCH($F48,'Parâmetros'!$G$13:$G$17,0)))),"")</f>
        <v/>
      </c>
      <c r="M48" s="79">
        <f>IFERROR(IF(OR($J48="",$K48=""),"",$J48*$K48),"")</f>
        <v/>
      </c>
      <c r="N48" s="79">
        <f>IFERROR(IF(OR($M48="",$L48=""),"",$M48*($L48-1)),"")</f>
        <v/>
      </c>
      <c r="O48" s="79">
        <f>IFERROR(IF(OR($M48="",$L48=""),"",$M48*$L48),"")</f>
        <v/>
      </c>
      <c r="P48" s="76" t="n"/>
      <c r="Q48" s="79">
        <f>IFERROR(IF(OR($O48="",$P48=""),"",$O48*$P48),"")</f>
        <v/>
      </c>
      <c r="R48" s="76" t="n"/>
      <c r="S48" s="79">
        <f>IFERROR(IF(OR($O48="",$R48=""),"",$O48*$R48),"")</f>
        <v/>
      </c>
      <c r="T48" s="73" t="n"/>
      <c r="U48" s="79">
        <f>IFERROR(IF(OR($O48="",$P48="",$R48=""),"",$O48-$Q48-$S48-IF($T48="",0,$T48)),"")</f>
        <v/>
      </c>
      <c r="V48" s="76" t="n"/>
      <c r="W48" s="79">
        <f>IFERROR(IF(OR($O48="",$V48=""),"",$O48*(1+$V48)),"")</f>
        <v/>
      </c>
      <c r="X48" s="32" t="n"/>
      <c r="Y48" s="16">
        <f>IFERROR(IF(AND($A48="",$B48="",$C48="",$D48="",$E48="",$F48="",$G48="",$H48="",$I48="",$K48="",$P48="",$R48="",$T48="",$V48="",$X48=""),"",IF(OR($A48="",$B48="",$C48="",$D48="",$E48="",$F48="",$G48="",$H48="",$K48=""),"Dados obrigatórios em falta",IF($J48&lt;=0,"Rever horas ou pausa",IF($L48="","Configurar multiplicador",IF(OR($P48="",$R48="",$V48=""),"Descontos/encargos por confirmar","Pronto a validar"))))),"Erro a rever")</f>
        <v/>
      </c>
    </row>
    <row r="49">
      <c r="A49" s="30" t="n"/>
      <c r="B49" s="69" t="n"/>
      <c r="C49" s="32" t="n"/>
      <c r="D49" s="32" t="n"/>
      <c r="E49" s="30" t="n"/>
      <c r="F49" s="32" t="n"/>
      <c r="G49" s="70" t="n"/>
      <c r="H49" s="70" t="n"/>
      <c r="I49" s="71" t="n"/>
      <c r="J49" s="72">
        <f>IFERROR(IF(OR($B49="",$G49="",$H49=""),"",MAX(0,MOD($H49-$G49,1)*24-IF($I49="",0,$I49)*24)),"")</f>
        <v/>
      </c>
      <c r="K49" s="73" t="n"/>
      <c r="L49" s="74">
        <f>IFERROR(IF($F49="","",IF(INDEX('Parâmetros'!$H$13:$H$17,MATCH($F49,'Parâmetros'!$G$13:$G$17,0))=0,"",INDEX('Parâmetros'!$H$13:$H$17,MATCH($F49,'Parâmetros'!$G$13:$G$17,0)))),"")</f>
        <v/>
      </c>
      <c r="M49" s="75">
        <f>IFERROR(IF(OR($J49="",$K49=""),"",$J49*$K49),"")</f>
        <v/>
      </c>
      <c r="N49" s="75">
        <f>IFERROR(IF(OR($M49="",$L49=""),"",$M49*($L49-1)),"")</f>
        <v/>
      </c>
      <c r="O49" s="75">
        <f>IFERROR(IF(OR($M49="",$L49=""),"",$M49*$L49),"")</f>
        <v/>
      </c>
      <c r="P49" s="76" t="n"/>
      <c r="Q49" s="75">
        <f>IFERROR(IF(OR($O49="",$P49=""),"",$O49*$P49),"")</f>
        <v/>
      </c>
      <c r="R49" s="76" t="n"/>
      <c r="S49" s="75">
        <f>IFERROR(IF(OR($O49="",$R49=""),"",$O49*$R49),"")</f>
        <v/>
      </c>
      <c r="T49" s="73" t="n"/>
      <c r="U49" s="75">
        <f>IFERROR(IF(OR($O49="",$P49="",$R49=""),"",$O49-$Q49-$S49-IF($T49="",0,$T49)),"")</f>
        <v/>
      </c>
      <c r="V49" s="76" t="n"/>
      <c r="W49" s="75">
        <f>IFERROR(IF(OR($O49="",$V49=""),"",$O49*(1+$V49)),"")</f>
        <v/>
      </c>
      <c r="X49" s="32" t="n"/>
      <c r="Y49" s="13">
        <f>IFERROR(IF(AND($A49="",$B49="",$C49="",$D49="",$E49="",$F49="",$G49="",$H49="",$I49="",$K49="",$P49="",$R49="",$T49="",$V49="",$X49=""),"",IF(OR($A49="",$B49="",$C49="",$D49="",$E49="",$F49="",$G49="",$H49="",$K49=""),"Dados obrigatórios em falta",IF($J49&lt;=0,"Rever horas ou pausa",IF($L49="","Configurar multiplicador",IF(OR($P49="",$R49="",$V49=""),"Descontos/encargos por confirmar","Pronto a validar"))))),"Erro a rever")</f>
        <v/>
      </c>
    </row>
    <row r="50">
      <c r="A50" s="30" t="n"/>
      <c r="B50" s="69" t="n"/>
      <c r="C50" s="32" t="n"/>
      <c r="D50" s="32" t="n"/>
      <c r="E50" s="30" t="n"/>
      <c r="F50" s="32" t="n"/>
      <c r="G50" s="70" t="n"/>
      <c r="H50" s="70" t="n"/>
      <c r="I50" s="71" t="n"/>
      <c r="J50" s="77">
        <f>IFERROR(IF(OR($B50="",$G50="",$H50=""),"",MAX(0,MOD($H50-$G50,1)*24-IF($I50="",0,$I50)*24)),"")</f>
        <v/>
      </c>
      <c r="K50" s="73" t="n"/>
      <c r="L50" s="78">
        <f>IFERROR(IF($F50="","",IF(INDEX('Parâmetros'!$H$13:$H$17,MATCH($F50,'Parâmetros'!$G$13:$G$17,0))=0,"",INDEX('Parâmetros'!$H$13:$H$17,MATCH($F50,'Parâmetros'!$G$13:$G$17,0)))),"")</f>
        <v/>
      </c>
      <c r="M50" s="79">
        <f>IFERROR(IF(OR($J50="",$K50=""),"",$J50*$K50),"")</f>
        <v/>
      </c>
      <c r="N50" s="79">
        <f>IFERROR(IF(OR($M50="",$L50=""),"",$M50*($L50-1)),"")</f>
        <v/>
      </c>
      <c r="O50" s="79">
        <f>IFERROR(IF(OR($M50="",$L50=""),"",$M50*$L50),"")</f>
        <v/>
      </c>
      <c r="P50" s="76" t="n"/>
      <c r="Q50" s="79">
        <f>IFERROR(IF(OR($O50="",$P50=""),"",$O50*$P50),"")</f>
        <v/>
      </c>
      <c r="R50" s="76" t="n"/>
      <c r="S50" s="79">
        <f>IFERROR(IF(OR($O50="",$R50=""),"",$O50*$R50),"")</f>
        <v/>
      </c>
      <c r="T50" s="73" t="n"/>
      <c r="U50" s="79">
        <f>IFERROR(IF(OR($O50="",$P50="",$R50=""),"",$O50-$Q50-$S50-IF($T50="",0,$T50)),"")</f>
        <v/>
      </c>
      <c r="V50" s="76" t="n"/>
      <c r="W50" s="79">
        <f>IFERROR(IF(OR($O50="",$V50=""),"",$O50*(1+$V50)),"")</f>
        <v/>
      </c>
      <c r="X50" s="32" t="n"/>
      <c r="Y50" s="16">
        <f>IFERROR(IF(AND($A50="",$B50="",$C50="",$D50="",$E50="",$F50="",$G50="",$H50="",$I50="",$K50="",$P50="",$R50="",$T50="",$V50="",$X50=""),"",IF(OR($A50="",$B50="",$C50="",$D50="",$E50="",$F50="",$G50="",$H50="",$K50=""),"Dados obrigatórios em falta",IF($J50&lt;=0,"Rever horas ou pausa",IF($L50="","Configurar multiplicador",IF(OR($P50="",$R50="",$V50=""),"Descontos/encargos por confirmar","Pronto a validar"))))),"Erro a rever")</f>
        <v/>
      </c>
    </row>
    <row r="51">
      <c r="A51" s="30" t="n"/>
      <c r="B51" s="69" t="n"/>
      <c r="C51" s="32" t="n"/>
      <c r="D51" s="32" t="n"/>
      <c r="E51" s="30" t="n"/>
      <c r="F51" s="32" t="n"/>
      <c r="G51" s="70" t="n"/>
      <c r="H51" s="70" t="n"/>
      <c r="I51" s="71" t="n"/>
      <c r="J51" s="72">
        <f>IFERROR(IF(OR($B51="",$G51="",$H51=""),"",MAX(0,MOD($H51-$G51,1)*24-IF($I51="",0,$I51)*24)),"")</f>
        <v/>
      </c>
      <c r="K51" s="73" t="n"/>
      <c r="L51" s="74">
        <f>IFERROR(IF($F51="","",IF(INDEX('Parâmetros'!$H$13:$H$17,MATCH($F51,'Parâmetros'!$G$13:$G$17,0))=0,"",INDEX('Parâmetros'!$H$13:$H$17,MATCH($F51,'Parâmetros'!$G$13:$G$17,0)))),"")</f>
        <v/>
      </c>
      <c r="M51" s="75">
        <f>IFERROR(IF(OR($J51="",$K51=""),"",$J51*$K51),"")</f>
        <v/>
      </c>
      <c r="N51" s="75">
        <f>IFERROR(IF(OR($M51="",$L51=""),"",$M51*($L51-1)),"")</f>
        <v/>
      </c>
      <c r="O51" s="75">
        <f>IFERROR(IF(OR($M51="",$L51=""),"",$M51*$L51),"")</f>
        <v/>
      </c>
      <c r="P51" s="76" t="n"/>
      <c r="Q51" s="75">
        <f>IFERROR(IF(OR($O51="",$P51=""),"",$O51*$P51),"")</f>
        <v/>
      </c>
      <c r="R51" s="76" t="n"/>
      <c r="S51" s="75">
        <f>IFERROR(IF(OR($O51="",$R51=""),"",$O51*$R51),"")</f>
        <v/>
      </c>
      <c r="T51" s="73" t="n"/>
      <c r="U51" s="75">
        <f>IFERROR(IF(OR($O51="",$P51="",$R51=""),"",$O51-$Q51-$S51-IF($T51="",0,$T51)),"")</f>
        <v/>
      </c>
      <c r="V51" s="76" t="n"/>
      <c r="W51" s="75">
        <f>IFERROR(IF(OR($O51="",$V51=""),"",$O51*(1+$V51)),"")</f>
        <v/>
      </c>
      <c r="X51" s="32" t="n"/>
      <c r="Y51" s="13">
        <f>IFERROR(IF(AND($A51="",$B51="",$C51="",$D51="",$E51="",$F51="",$G51="",$H51="",$I51="",$K51="",$P51="",$R51="",$T51="",$V51="",$X51=""),"",IF(OR($A51="",$B51="",$C51="",$D51="",$E51="",$F51="",$G51="",$H51="",$K51=""),"Dados obrigatórios em falta",IF($J51&lt;=0,"Rever horas ou pausa",IF($L51="","Configurar multiplicador",IF(OR($P51="",$R51="",$V51=""),"Descontos/encargos por confirmar","Pronto a validar"))))),"Erro a rever")</f>
        <v/>
      </c>
    </row>
    <row r="52">
      <c r="A52" s="30" t="n"/>
      <c r="B52" s="69" t="n"/>
      <c r="C52" s="32" t="n"/>
      <c r="D52" s="32" t="n"/>
      <c r="E52" s="30" t="n"/>
      <c r="F52" s="32" t="n"/>
      <c r="G52" s="70" t="n"/>
      <c r="H52" s="70" t="n"/>
      <c r="I52" s="71" t="n"/>
      <c r="J52" s="77">
        <f>IFERROR(IF(OR($B52="",$G52="",$H52=""),"",MAX(0,MOD($H52-$G52,1)*24-IF($I52="",0,$I52)*24)),"")</f>
        <v/>
      </c>
      <c r="K52" s="73" t="n"/>
      <c r="L52" s="78">
        <f>IFERROR(IF($F52="","",IF(INDEX('Parâmetros'!$H$13:$H$17,MATCH($F52,'Parâmetros'!$G$13:$G$17,0))=0,"",INDEX('Parâmetros'!$H$13:$H$17,MATCH($F52,'Parâmetros'!$G$13:$G$17,0)))),"")</f>
        <v/>
      </c>
      <c r="M52" s="79">
        <f>IFERROR(IF(OR($J52="",$K52=""),"",$J52*$K52),"")</f>
        <v/>
      </c>
      <c r="N52" s="79">
        <f>IFERROR(IF(OR($M52="",$L52=""),"",$M52*($L52-1)),"")</f>
        <v/>
      </c>
      <c r="O52" s="79">
        <f>IFERROR(IF(OR($M52="",$L52=""),"",$M52*$L52),"")</f>
        <v/>
      </c>
      <c r="P52" s="76" t="n"/>
      <c r="Q52" s="79">
        <f>IFERROR(IF(OR($O52="",$P52=""),"",$O52*$P52),"")</f>
        <v/>
      </c>
      <c r="R52" s="76" t="n"/>
      <c r="S52" s="79">
        <f>IFERROR(IF(OR($O52="",$R52=""),"",$O52*$R52),"")</f>
        <v/>
      </c>
      <c r="T52" s="73" t="n"/>
      <c r="U52" s="79">
        <f>IFERROR(IF(OR($O52="",$P52="",$R52=""),"",$O52-$Q52-$S52-IF($T52="",0,$T52)),"")</f>
        <v/>
      </c>
      <c r="V52" s="76" t="n"/>
      <c r="W52" s="79">
        <f>IFERROR(IF(OR($O52="",$V52=""),"",$O52*(1+$V52)),"")</f>
        <v/>
      </c>
      <c r="X52" s="32" t="n"/>
      <c r="Y52" s="16">
        <f>IFERROR(IF(AND($A52="",$B52="",$C52="",$D52="",$E52="",$F52="",$G52="",$H52="",$I52="",$K52="",$P52="",$R52="",$T52="",$V52="",$X52=""),"",IF(OR($A52="",$B52="",$C52="",$D52="",$E52="",$F52="",$G52="",$H52="",$K52=""),"Dados obrigatórios em falta",IF($J52&lt;=0,"Rever horas ou pausa",IF($L52="","Configurar multiplicador",IF(OR($P52="",$R52="",$V52=""),"Descontos/encargos por confirmar","Pronto a validar"))))),"Erro a rever")</f>
        <v/>
      </c>
    </row>
    <row r="53">
      <c r="A53" s="30" t="n"/>
      <c r="B53" s="69" t="n"/>
      <c r="C53" s="32" t="n"/>
      <c r="D53" s="32" t="n"/>
      <c r="E53" s="30" t="n"/>
      <c r="F53" s="32" t="n"/>
      <c r="G53" s="70" t="n"/>
      <c r="H53" s="70" t="n"/>
      <c r="I53" s="71" t="n"/>
      <c r="J53" s="72">
        <f>IFERROR(IF(OR($B53="",$G53="",$H53=""),"",MAX(0,MOD($H53-$G53,1)*24-IF($I53="",0,$I53)*24)),"")</f>
        <v/>
      </c>
      <c r="K53" s="73" t="n"/>
      <c r="L53" s="74">
        <f>IFERROR(IF($F53="","",IF(INDEX('Parâmetros'!$H$13:$H$17,MATCH($F53,'Parâmetros'!$G$13:$G$17,0))=0,"",INDEX('Parâmetros'!$H$13:$H$17,MATCH($F53,'Parâmetros'!$G$13:$G$17,0)))),"")</f>
        <v/>
      </c>
      <c r="M53" s="75">
        <f>IFERROR(IF(OR($J53="",$K53=""),"",$J53*$K53),"")</f>
        <v/>
      </c>
      <c r="N53" s="75">
        <f>IFERROR(IF(OR($M53="",$L53=""),"",$M53*($L53-1)),"")</f>
        <v/>
      </c>
      <c r="O53" s="75">
        <f>IFERROR(IF(OR($M53="",$L53=""),"",$M53*$L53),"")</f>
        <v/>
      </c>
      <c r="P53" s="76" t="n"/>
      <c r="Q53" s="75">
        <f>IFERROR(IF(OR($O53="",$P53=""),"",$O53*$P53),"")</f>
        <v/>
      </c>
      <c r="R53" s="76" t="n"/>
      <c r="S53" s="75">
        <f>IFERROR(IF(OR($O53="",$R53=""),"",$O53*$R53),"")</f>
        <v/>
      </c>
      <c r="T53" s="73" t="n"/>
      <c r="U53" s="75">
        <f>IFERROR(IF(OR($O53="",$P53="",$R53=""),"",$O53-$Q53-$S53-IF($T53="",0,$T53)),"")</f>
        <v/>
      </c>
      <c r="V53" s="76" t="n"/>
      <c r="W53" s="75">
        <f>IFERROR(IF(OR($O53="",$V53=""),"",$O53*(1+$V53)),"")</f>
        <v/>
      </c>
      <c r="X53" s="32" t="n"/>
      <c r="Y53" s="13">
        <f>IFERROR(IF(AND($A53="",$B53="",$C53="",$D53="",$E53="",$F53="",$G53="",$H53="",$I53="",$K53="",$P53="",$R53="",$T53="",$V53="",$X53=""),"",IF(OR($A53="",$B53="",$C53="",$D53="",$E53="",$F53="",$G53="",$H53="",$K53=""),"Dados obrigatórios em falta",IF($J53&lt;=0,"Rever horas ou pausa",IF($L53="","Configurar multiplicador",IF(OR($P53="",$R53="",$V53=""),"Descontos/encargos por confirmar","Pronto a validar"))))),"Erro a rever")</f>
        <v/>
      </c>
    </row>
    <row r="54">
      <c r="A54" s="30" t="n"/>
      <c r="B54" s="69" t="n"/>
      <c r="C54" s="32" t="n"/>
      <c r="D54" s="32" t="n"/>
      <c r="E54" s="30" t="n"/>
      <c r="F54" s="32" t="n"/>
      <c r="G54" s="70" t="n"/>
      <c r="H54" s="70" t="n"/>
      <c r="I54" s="71" t="n"/>
      <c r="J54" s="77">
        <f>IFERROR(IF(OR($B54="",$G54="",$H54=""),"",MAX(0,MOD($H54-$G54,1)*24-IF($I54="",0,$I54)*24)),"")</f>
        <v/>
      </c>
      <c r="K54" s="73" t="n"/>
      <c r="L54" s="78">
        <f>IFERROR(IF($F54="","",IF(INDEX('Parâmetros'!$H$13:$H$17,MATCH($F54,'Parâmetros'!$G$13:$G$17,0))=0,"",INDEX('Parâmetros'!$H$13:$H$17,MATCH($F54,'Parâmetros'!$G$13:$G$17,0)))),"")</f>
        <v/>
      </c>
      <c r="M54" s="79">
        <f>IFERROR(IF(OR($J54="",$K54=""),"",$J54*$K54),"")</f>
        <v/>
      </c>
      <c r="N54" s="79">
        <f>IFERROR(IF(OR($M54="",$L54=""),"",$M54*($L54-1)),"")</f>
        <v/>
      </c>
      <c r="O54" s="79">
        <f>IFERROR(IF(OR($M54="",$L54=""),"",$M54*$L54),"")</f>
        <v/>
      </c>
      <c r="P54" s="76" t="n"/>
      <c r="Q54" s="79">
        <f>IFERROR(IF(OR($O54="",$P54=""),"",$O54*$P54),"")</f>
        <v/>
      </c>
      <c r="R54" s="76" t="n"/>
      <c r="S54" s="79">
        <f>IFERROR(IF(OR($O54="",$R54=""),"",$O54*$R54),"")</f>
        <v/>
      </c>
      <c r="T54" s="73" t="n"/>
      <c r="U54" s="79">
        <f>IFERROR(IF(OR($O54="",$P54="",$R54=""),"",$O54-$Q54-$S54-IF($T54="",0,$T54)),"")</f>
        <v/>
      </c>
      <c r="V54" s="76" t="n"/>
      <c r="W54" s="79">
        <f>IFERROR(IF(OR($O54="",$V54=""),"",$O54*(1+$V54)),"")</f>
        <v/>
      </c>
      <c r="X54" s="32" t="n"/>
      <c r="Y54" s="16">
        <f>IFERROR(IF(AND($A54="",$B54="",$C54="",$D54="",$E54="",$F54="",$G54="",$H54="",$I54="",$K54="",$P54="",$R54="",$T54="",$V54="",$X54=""),"",IF(OR($A54="",$B54="",$C54="",$D54="",$E54="",$F54="",$G54="",$H54="",$K54=""),"Dados obrigatórios em falta",IF($J54&lt;=0,"Rever horas ou pausa",IF($L54="","Configurar multiplicador",IF(OR($P54="",$R54="",$V54=""),"Descontos/encargos por confirmar","Pronto a validar"))))),"Erro a rever")</f>
        <v/>
      </c>
    </row>
    <row r="55">
      <c r="A55" s="30" t="n"/>
      <c r="B55" s="69" t="n"/>
      <c r="C55" s="32" t="n"/>
      <c r="D55" s="32" t="n"/>
      <c r="E55" s="30" t="n"/>
      <c r="F55" s="32" t="n"/>
      <c r="G55" s="70" t="n"/>
      <c r="H55" s="70" t="n"/>
      <c r="I55" s="71" t="n"/>
      <c r="J55" s="72">
        <f>IFERROR(IF(OR($B55="",$G55="",$H55=""),"",MAX(0,MOD($H55-$G55,1)*24-IF($I55="",0,$I55)*24)),"")</f>
        <v/>
      </c>
      <c r="K55" s="73" t="n"/>
      <c r="L55" s="74">
        <f>IFERROR(IF($F55="","",IF(INDEX('Parâmetros'!$H$13:$H$17,MATCH($F55,'Parâmetros'!$G$13:$G$17,0))=0,"",INDEX('Parâmetros'!$H$13:$H$17,MATCH($F55,'Parâmetros'!$G$13:$G$17,0)))),"")</f>
        <v/>
      </c>
      <c r="M55" s="75">
        <f>IFERROR(IF(OR($J55="",$K55=""),"",$J55*$K55),"")</f>
        <v/>
      </c>
      <c r="N55" s="75">
        <f>IFERROR(IF(OR($M55="",$L55=""),"",$M55*($L55-1)),"")</f>
        <v/>
      </c>
      <c r="O55" s="75">
        <f>IFERROR(IF(OR($M55="",$L55=""),"",$M55*$L55),"")</f>
        <v/>
      </c>
      <c r="P55" s="76" t="n"/>
      <c r="Q55" s="75">
        <f>IFERROR(IF(OR($O55="",$P55=""),"",$O55*$P55),"")</f>
        <v/>
      </c>
      <c r="R55" s="76" t="n"/>
      <c r="S55" s="75">
        <f>IFERROR(IF(OR($O55="",$R55=""),"",$O55*$R55),"")</f>
        <v/>
      </c>
      <c r="T55" s="73" t="n"/>
      <c r="U55" s="75">
        <f>IFERROR(IF(OR($O55="",$P55="",$R55=""),"",$O55-$Q55-$S55-IF($T55="",0,$T55)),"")</f>
        <v/>
      </c>
      <c r="V55" s="76" t="n"/>
      <c r="W55" s="75">
        <f>IFERROR(IF(OR($O55="",$V55=""),"",$O55*(1+$V55)),"")</f>
        <v/>
      </c>
      <c r="X55" s="32" t="n"/>
      <c r="Y55" s="13">
        <f>IFERROR(IF(AND($A55="",$B55="",$C55="",$D55="",$E55="",$F55="",$G55="",$H55="",$I55="",$K55="",$P55="",$R55="",$T55="",$V55="",$X55=""),"",IF(OR($A55="",$B55="",$C55="",$D55="",$E55="",$F55="",$G55="",$H55="",$K55=""),"Dados obrigatórios em falta",IF($J55&lt;=0,"Rever horas ou pausa",IF($L55="","Configurar multiplicador",IF(OR($P55="",$R55="",$V55=""),"Descontos/encargos por confirmar","Pronto a validar"))))),"Erro a rever")</f>
        <v/>
      </c>
    </row>
    <row r="56">
      <c r="A56" s="30" t="n"/>
      <c r="B56" s="69" t="n"/>
      <c r="C56" s="32" t="n"/>
      <c r="D56" s="32" t="n"/>
      <c r="E56" s="30" t="n"/>
      <c r="F56" s="32" t="n"/>
      <c r="G56" s="70" t="n"/>
      <c r="H56" s="70" t="n"/>
      <c r="I56" s="71" t="n"/>
      <c r="J56" s="77">
        <f>IFERROR(IF(OR($B56="",$G56="",$H56=""),"",MAX(0,MOD($H56-$G56,1)*24-IF($I56="",0,$I56)*24)),"")</f>
        <v/>
      </c>
      <c r="K56" s="73" t="n"/>
      <c r="L56" s="78">
        <f>IFERROR(IF($F56="","",IF(INDEX('Parâmetros'!$H$13:$H$17,MATCH($F56,'Parâmetros'!$G$13:$G$17,0))=0,"",INDEX('Parâmetros'!$H$13:$H$17,MATCH($F56,'Parâmetros'!$G$13:$G$17,0)))),"")</f>
        <v/>
      </c>
      <c r="M56" s="79">
        <f>IFERROR(IF(OR($J56="",$K56=""),"",$J56*$K56),"")</f>
        <v/>
      </c>
      <c r="N56" s="79">
        <f>IFERROR(IF(OR($M56="",$L56=""),"",$M56*($L56-1)),"")</f>
        <v/>
      </c>
      <c r="O56" s="79">
        <f>IFERROR(IF(OR($M56="",$L56=""),"",$M56*$L56),"")</f>
        <v/>
      </c>
      <c r="P56" s="76" t="n"/>
      <c r="Q56" s="79">
        <f>IFERROR(IF(OR($O56="",$P56=""),"",$O56*$P56),"")</f>
        <v/>
      </c>
      <c r="R56" s="76" t="n"/>
      <c r="S56" s="79">
        <f>IFERROR(IF(OR($O56="",$R56=""),"",$O56*$R56),"")</f>
        <v/>
      </c>
      <c r="T56" s="73" t="n"/>
      <c r="U56" s="79">
        <f>IFERROR(IF(OR($O56="",$P56="",$R56=""),"",$O56-$Q56-$S56-IF($T56="",0,$T56)),"")</f>
        <v/>
      </c>
      <c r="V56" s="76" t="n"/>
      <c r="W56" s="79">
        <f>IFERROR(IF(OR($O56="",$V56=""),"",$O56*(1+$V56)),"")</f>
        <v/>
      </c>
      <c r="X56" s="32" t="n"/>
      <c r="Y56" s="16">
        <f>IFERROR(IF(AND($A56="",$B56="",$C56="",$D56="",$E56="",$F56="",$G56="",$H56="",$I56="",$K56="",$P56="",$R56="",$T56="",$V56="",$X56=""),"",IF(OR($A56="",$B56="",$C56="",$D56="",$E56="",$F56="",$G56="",$H56="",$K56=""),"Dados obrigatórios em falta",IF($J56&lt;=0,"Rever horas ou pausa",IF($L56="","Configurar multiplicador",IF(OR($P56="",$R56="",$V56=""),"Descontos/encargos por confirmar","Pronto a validar"))))),"Erro a rever")</f>
        <v/>
      </c>
    </row>
    <row r="57">
      <c r="A57" s="30" t="n"/>
      <c r="B57" s="69" t="n"/>
      <c r="C57" s="32" t="n"/>
      <c r="D57" s="32" t="n"/>
      <c r="E57" s="30" t="n"/>
      <c r="F57" s="32" t="n"/>
      <c r="G57" s="70" t="n"/>
      <c r="H57" s="70" t="n"/>
      <c r="I57" s="71" t="n"/>
      <c r="J57" s="72">
        <f>IFERROR(IF(OR($B57="",$G57="",$H57=""),"",MAX(0,MOD($H57-$G57,1)*24-IF($I57="",0,$I57)*24)),"")</f>
        <v/>
      </c>
      <c r="K57" s="73" t="n"/>
      <c r="L57" s="74">
        <f>IFERROR(IF($F57="","",IF(INDEX('Parâmetros'!$H$13:$H$17,MATCH($F57,'Parâmetros'!$G$13:$G$17,0))=0,"",INDEX('Parâmetros'!$H$13:$H$17,MATCH($F57,'Parâmetros'!$G$13:$G$17,0)))),"")</f>
        <v/>
      </c>
      <c r="M57" s="75">
        <f>IFERROR(IF(OR($J57="",$K57=""),"",$J57*$K57),"")</f>
        <v/>
      </c>
      <c r="N57" s="75">
        <f>IFERROR(IF(OR($M57="",$L57=""),"",$M57*($L57-1)),"")</f>
        <v/>
      </c>
      <c r="O57" s="75">
        <f>IFERROR(IF(OR($M57="",$L57=""),"",$M57*$L57),"")</f>
        <v/>
      </c>
      <c r="P57" s="76" t="n"/>
      <c r="Q57" s="75">
        <f>IFERROR(IF(OR($O57="",$P57=""),"",$O57*$P57),"")</f>
        <v/>
      </c>
      <c r="R57" s="76" t="n"/>
      <c r="S57" s="75">
        <f>IFERROR(IF(OR($O57="",$R57=""),"",$O57*$R57),"")</f>
        <v/>
      </c>
      <c r="T57" s="73" t="n"/>
      <c r="U57" s="75">
        <f>IFERROR(IF(OR($O57="",$P57="",$R57=""),"",$O57-$Q57-$S57-IF($T57="",0,$T57)),"")</f>
        <v/>
      </c>
      <c r="V57" s="76" t="n"/>
      <c r="W57" s="75">
        <f>IFERROR(IF(OR($O57="",$V57=""),"",$O57*(1+$V57)),"")</f>
        <v/>
      </c>
      <c r="X57" s="32" t="n"/>
      <c r="Y57" s="13">
        <f>IFERROR(IF(AND($A57="",$B57="",$C57="",$D57="",$E57="",$F57="",$G57="",$H57="",$I57="",$K57="",$P57="",$R57="",$T57="",$V57="",$X57=""),"",IF(OR($A57="",$B57="",$C57="",$D57="",$E57="",$F57="",$G57="",$H57="",$K57=""),"Dados obrigatórios em falta",IF($J57&lt;=0,"Rever horas ou pausa",IF($L57="","Configurar multiplicador",IF(OR($P57="",$R57="",$V57=""),"Descontos/encargos por confirmar","Pronto a validar"))))),"Erro a rever")</f>
        <v/>
      </c>
    </row>
    <row r="58">
      <c r="A58" s="30" t="n"/>
      <c r="B58" s="69" t="n"/>
      <c r="C58" s="32" t="n"/>
      <c r="D58" s="32" t="n"/>
      <c r="E58" s="30" t="n"/>
      <c r="F58" s="32" t="n"/>
      <c r="G58" s="70" t="n"/>
      <c r="H58" s="70" t="n"/>
      <c r="I58" s="71" t="n"/>
      <c r="J58" s="77">
        <f>IFERROR(IF(OR($B58="",$G58="",$H58=""),"",MAX(0,MOD($H58-$G58,1)*24-IF($I58="",0,$I58)*24)),"")</f>
        <v/>
      </c>
      <c r="K58" s="73" t="n"/>
      <c r="L58" s="78">
        <f>IFERROR(IF($F58="","",IF(INDEX('Parâmetros'!$H$13:$H$17,MATCH($F58,'Parâmetros'!$G$13:$G$17,0))=0,"",INDEX('Parâmetros'!$H$13:$H$17,MATCH($F58,'Parâmetros'!$G$13:$G$17,0)))),"")</f>
        <v/>
      </c>
      <c r="M58" s="79">
        <f>IFERROR(IF(OR($J58="",$K58=""),"",$J58*$K58),"")</f>
        <v/>
      </c>
      <c r="N58" s="79">
        <f>IFERROR(IF(OR($M58="",$L58=""),"",$M58*($L58-1)),"")</f>
        <v/>
      </c>
      <c r="O58" s="79">
        <f>IFERROR(IF(OR($M58="",$L58=""),"",$M58*$L58),"")</f>
        <v/>
      </c>
      <c r="P58" s="76" t="n"/>
      <c r="Q58" s="79">
        <f>IFERROR(IF(OR($O58="",$P58=""),"",$O58*$P58),"")</f>
        <v/>
      </c>
      <c r="R58" s="76" t="n"/>
      <c r="S58" s="79">
        <f>IFERROR(IF(OR($O58="",$R58=""),"",$O58*$R58),"")</f>
        <v/>
      </c>
      <c r="T58" s="73" t="n"/>
      <c r="U58" s="79">
        <f>IFERROR(IF(OR($O58="",$P58="",$R58=""),"",$O58-$Q58-$S58-IF($T58="",0,$T58)),"")</f>
        <v/>
      </c>
      <c r="V58" s="76" t="n"/>
      <c r="W58" s="79">
        <f>IFERROR(IF(OR($O58="",$V58=""),"",$O58*(1+$V58)),"")</f>
        <v/>
      </c>
      <c r="X58" s="32" t="n"/>
      <c r="Y58" s="16">
        <f>IFERROR(IF(AND($A58="",$B58="",$C58="",$D58="",$E58="",$F58="",$G58="",$H58="",$I58="",$K58="",$P58="",$R58="",$T58="",$V58="",$X58=""),"",IF(OR($A58="",$B58="",$C58="",$D58="",$E58="",$F58="",$G58="",$H58="",$K58=""),"Dados obrigatórios em falta",IF($J58&lt;=0,"Rever horas ou pausa",IF($L58="","Configurar multiplicador",IF(OR($P58="",$R58="",$V58=""),"Descontos/encargos por confirmar","Pronto a validar"))))),"Erro a rever")</f>
        <v/>
      </c>
    </row>
    <row r="59">
      <c r="A59" s="30" t="n"/>
      <c r="B59" s="69" t="n"/>
      <c r="C59" s="32" t="n"/>
      <c r="D59" s="32" t="n"/>
      <c r="E59" s="30" t="n"/>
      <c r="F59" s="32" t="n"/>
      <c r="G59" s="70" t="n"/>
      <c r="H59" s="70" t="n"/>
      <c r="I59" s="71" t="n"/>
      <c r="J59" s="72">
        <f>IFERROR(IF(OR($B59="",$G59="",$H59=""),"",MAX(0,MOD($H59-$G59,1)*24-IF($I59="",0,$I59)*24)),"")</f>
        <v/>
      </c>
      <c r="K59" s="73" t="n"/>
      <c r="L59" s="74">
        <f>IFERROR(IF($F59="","",IF(INDEX('Parâmetros'!$H$13:$H$17,MATCH($F59,'Parâmetros'!$G$13:$G$17,0))=0,"",INDEX('Parâmetros'!$H$13:$H$17,MATCH($F59,'Parâmetros'!$G$13:$G$17,0)))),"")</f>
        <v/>
      </c>
      <c r="M59" s="75">
        <f>IFERROR(IF(OR($J59="",$K59=""),"",$J59*$K59),"")</f>
        <v/>
      </c>
      <c r="N59" s="75">
        <f>IFERROR(IF(OR($M59="",$L59=""),"",$M59*($L59-1)),"")</f>
        <v/>
      </c>
      <c r="O59" s="75">
        <f>IFERROR(IF(OR($M59="",$L59=""),"",$M59*$L59),"")</f>
        <v/>
      </c>
      <c r="P59" s="76" t="n"/>
      <c r="Q59" s="75">
        <f>IFERROR(IF(OR($O59="",$P59=""),"",$O59*$P59),"")</f>
        <v/>
      </c>
      <c r="R59" s="76" t="n"/>
      <c r="S59" s="75">
        <f>IFERROR(IF(OR($O59="",$R59=""),"",$O59*$R59),"")</f>
        <v/>
      </c>
      <c r="T59" s="73" t="n"/>
      <c r="U59" s="75">
        <f>IFERROR(IF(OR($O59="",$P59="",$R59=""),"",$O59-$Q59-$S59-IF($T59="",0,$T59)),"")</f>
        <v/>
      </c>
      <c r="V59" s="76" t="n"/>
      <c r="W59" s="75">
        <f>IFERROR(IF(OR($O59="",$V59=""),"",$O59*(1+$V59)),"")</f>
        <v/>
      </c>
      <c r="X59" s="32" t="n"/>
      <c r="Y59" s="13">
        <f>IFERROR(IF(AND($A59="",$B59="",$C59="",$D59="",$E59="",$F59="",$G59="",$H59="",$I59="",$K59="",$P59="",$R59="",$T59="",$V59="",$X59=""),"",IF(OR($A59="",$B59="",$C59="",$D59="",$E59="",$F59="",$G59="",$H59="",$K59=""),"Dados obrigatórios em falta",IF($J59&lt;=0,"Rever horas ou pausa",IF($L59="","Configurar multiplicador",IF(OR($P59="",$R59="",$V59=""),"Descontos/encargos por confirmar","Pronto a validar"))))),"Erro a rever")</f>
        <v/>
      </c>
    </row>
    <row r="60">
      <c r="A60" s="30" t="n"/>
      <c r="B60" s="69" t="n"/>
      <c r="C60" s="32" t="n"/>
      <c r="D60" s="32" t="n"/>
      <c r="E60" s="30" t="n"/>
      <c r="F60" s="32" t="n"/>
      <c r="G60" s="70" t="n"/>
      <c r="H60" s="70" t="n"/>
      <c r="I60" s="71" t="n"/>
      <c r="J60" s="77">
        <f>IFERROR(IF(OR($B60="",$G60="",$H60=""),"",MAX(0,MOD($H60-$G60,1)*24-IF($I60="",0,$I60)*24)),"")</f>
        <v/>
      </c>
      <c r="K60" s="73" t="n"/>
      <c r="L60" s="78">
        <f>IFERROR(IF($F60="","",IF(INDEX('Parâmetros'!$H$13:$H$17,MATCH($F60,'Parâmetros'!$G$13:$G$17,0))=0,"",INDEX('Parâmetros'!$H$13:$H$17,MATCH($F60,'Parâmetros'!$G$13:$G$17,0)))),"")</f>
        <v/>
      </c>
      <c r="M60" s="79">
        <f>IFERROR(IF(OR($J60="",$K60=""),"",$J60*$K60),"")</f>
        <v/>
      </c>
      <c r="N60" s="79">
        <f>IFERROR(IF(OR($M60="",$L60=""),"",$M60*($L60-1)),"")</f>
        <v/>
      </c>
      <c r="O60" s="79">
        <f>IFERROR(IF(OR($M60="",$L60=""),"",$M60*$L60),"")</f>
        <v/>
      </c>
      <c r="P60" s="76" t="n"/>
      <c r="Q60" s="79">
        <f>IFERROR(IF(OR($O60="",$P60=""),"",$O60*$P60),"")</f>
        <v/>
      </c>
      <c r="R60" s="76" t="n"/>
      <c r="S60" s="79">
        <f>IFERROR(IF(OR($O60="",$R60=""),"",$O60*$R60),"")</f>
        <v/>
      </c>
      <c r="T60" s="73" t="n"/>
      <c r="U60" s="79">
        <f>IFERROR(IF(OR($O60="",$P60="",$R60=""),"",$O60-$Q60-$S60-IF($T60="",0,$T60)),"")</f>
        <v/>
      </c>
      <c r="V60" s="76" t="n"/>
      <c r="W60" s="79">
        <f>IFERROR(IF(OR($O60="",$V60=""),"",$O60*(1+$V60)),"")</f>
        <v/>
      </c>
      <c r="X60" s="32" t="n"/>
      <c r="Y60" s="16">
        <f>IFERROR(IF(AND($A60="",$B60="",$C60="",$D60="",$E60="",$F60="",$G60="",$H60="",$I60="",$K60="",$P60="",$R60="",$T60="",$V60="",$X60=""),"",IF(OR($A60="",$B60="",$C60="",$D60="",$E60="",$F60="",$G60="",$H60="",$K60=""),"Dados obrigatórios em falta",IF($J60&lt;=0,"Rever horas ou pausa",IF($L60="","Configurar multiplicador",IF(OR($P60="",$R60="",$V60=""),"Descontos/encargos por confirmar","Pronto a validar"))))),"Erro a rever")</f>
        <v/>
      </c>
    </row>
    <row r="61">
      <c r="A61" s="30" t="n"/>
      <c r="B61" s="69" t="n"/>
      <c r="C61" s="32" t="n"/>
      <c r="D61" s="32" t="n"/>
      <c r="E61" s="30" t="n"/>
      <c r="F61" s="32" t="n"/>
      <c r="G61" s="70" t="n"/>
      <c r="H61" s="70" t="n"/>
      <c r="I61" s="71" t="n"/>
      <c r="J61" s="72">
        <f>IFERROR(IF(OR($B61="",$G61="",$H61=""),"",MAX(0,MOD($H61-$G61,1)*24-IF($I61="",0,$I61)*24)),"")</f>
        <v/>
      </c>
      <c r="K61" s="73" t="n"/>
      <c r="L61" s="74">
        <f>IFERROR(IF($F61="","",IF(INDEX('Parâmetros'!$H$13:$H$17,MATCH($F61,'Parâmetros'!$G$13:$G$17,0))=0,"",INDEX('Parâmetros'!$H$13:$H$17,MATCH($F61,'Parâmetros'!$G$13:$G$17,0)))),"")</f>
        <v/>
      </c>
      <c r="M61" s="75">
        <f>IFERROR(IF(OR($J61="",$K61=""),"",$J61*$K61),"")</f>
        <v/>
      </c>
      <c r="N61" s="75">
        <f>IFERROR(IF(OR($M61="",$L61=""),"",$M61*($L61-1)),"")</f>
        <v/>
      </c>
      <c r="O61" s="75">
        <f>IFERROR(IF(OR($M61="",$L61=""),"",$M61*$L61),"")</f>
        <v/>
      </c>
      <c r="P61" s="76" t="n"/>
      <c r="Q61" s="75">
        <f>IFERROR(IF(OR($O61="",$P61=""),"",$O61*$P61),"")</f>
        <v/>
      </c>
      <c r="R61" s="76" t="n"/>
      <c r="S61" s="75">
        <f>IFERROR(IF(OR($O61="",$R61=""),"",$O61*$R61),"")</f>
        <v/>
      </c>
      <c r="T61" s="73" t="n"/>
      <c r="U61" s="75">
        <f>IFERROR(IF(OR($O61="",$P61="",$R61=""),"",$O61-$Q61-$S61-IF($T61="",0,$T61)),"")</f>
        <v/>
      </c>
      <c r="V61" s="76" t="n"/>
      <c r="W61" s="75">
        <f>IFERROR(IF(OR($O61="",$V61=""),"",$O61*(1+$V61)),"")</f>
        <v/>
      </c>
      <c r="X61" s="32" t="n"/>
      <c r="Y61" s="13">
        <f>IFERROR(IF(AND($A61="",$B61="",$C61="",$D61="",$E61="",$F61="",$G61="",$H61="",$I61="",$K61="",$P61="",$R61="",$T61="",$V61="",$X61=""),"",IF(OR($A61="",$B61="",$C61="",$D61="",$E61="",$F61="",$G61="",$H61="",$K61=""),"Dados obrigatórios em falta",IF($J61&lt;=0,"Rever horas ou pausa",IF($L61="","Configurar multiplicador",IF(OR($P61="",$R61="",$V61=""),"Descontos/encargos por confirmar","Pronto a validar"))))),"Erro a rever")</f>
        <v/>
      </c>
    </row>
    <row r="62">
      <c r="A62" s="30" t="n"/>
      <c r="B62" s="69" t="n"/>
      <c r="C62" s="32" t="n"/>
      <c r="D62" s="32" t="n"/>
      <c r="E62" s="30" t="n"/>
      <c r="F62" s="32" t="n"/>
      <c r="G62" s="70" t="n"/>
      <c r="H62" s="70" t="n"/>
      <c r="I62" s="71" t="n"/>
      <c r="J62" s="77">
        <f>IFERROR(IF(OR($B62="",$G62="",$H62=""),"",MAX(0,MOD($H62-$G62,1)*24-IF($I62="",0,$I62)*24)),"")</f>
        <v/>
      </c>
      <c r="K62" s="73" t="n"/>
      <c r="L62" s="78">
        <f>IFERROR(IF($F62="","",IF(INDEX('Parâmetros'!$H$13:$H$17,MATCH($F62,'Parâmetros'!$G$13:$G$17,0))=0,"",INDEX('Parâmetros'!$H$13:$H$17,MATCH($F62,'Parâmetros'!$G$13:$G$17,0)))),"")</f>
        <v/>
      </c>
      <c r="M62" s="79">
        <f>IFERROR(IF(OR($J62="",$K62=""),"",$J62*$K62),"")</f>
        <v/>
      </c>
      <c r="N62" s="79">
        <f>IFERROR(IF(OR($M62="",$L62=""),"",$M62*($L62-1)),"")</f>
        <v/>
      </c>
      <c r="O62" s="79">
        <f>IFERROR(IF(OR($M62="",$L62=""),"",$M62*$L62),"")</f>
        <v/>
      </c>
      <c r="P62" s="76" t="n"/>
      <c r="Q62" s="79">
        <f>IFERROR(IF(OR($O62="",$P62=""),"",$O62*$P62),"")</f>
        <v/>
      </c>
      <c r="R62" s="76" t="n"/>
      <c r="S62" s="79">
        <f>IFERROR(IF(OR($O62="",$R62=""),"",$O62*$R62),"")</f>
        <v/>
      </c>
      <c r="T62" s="73" t="n"/>
      <c r="U62" s="79">
        <f>IFERROR(IF(OR($O62="",$P62="",$R62=""),"",$O62-$Q62-$S62-IF($T62="",0,$T62)),"")</f>
        <v/>
      </c>
      <c r="V62" s="76" t="n"/>
      <c r="W62" s="79">
        <f>IFERROR(IF(OR($O62="",$V62=""),"",$O62*(1+$V62)),"")</f>
        <v/>
      </c>
      <c r="X62" s="32" t="n"/>
      <c r="Y62" s="16">
        <f>IFERROR(IF(AND($A62="",$B62="",$C62="",$D62="",$E62="",$F62="",$G62="",$H62="",$I62="",$K62="",$P62="",$R62="",$T62="",$V62="",$X62=""),"",IF(OR($A62="",$B62="",$C62="",$D62="",$E62="",$F62="",$G62="",$H62="",$K62=""),"Dados obrigatórios em falta",IF($J62&lt;=0,"Rever horas ou pausa",IF($L62="","Configurar multiplicador",IF(OR($P62="",$R62="",$V62=""),"Descontos/encargos por confirmar","Pronto a validar"))))),"Erro a rever")</f>
        <v/>
      </c>
    </row>
    <row r="63">
      <c r="A63" s="30" t="n"/>
      <c r="B63" s="69" t="n"/>
      <c r="C63" s="32" t="n"/>
      <c r="D63" s="32" t="n"/>
      <c r="E63" s="30" t="n"/>
      <c r="F63" s="32" t="n"/>
      <c r="G63" s="70" t="n"/>
      <c r="H63" s="70" t="n"/>
      <c r="I63" s="71" t="n"/>
      <c r="J63" s="72">
        <f>IFERROR(IF(OR($B63="",$G63="",$H63=""),"",MAX(0,MOD($H63-$G63,1)*24-IF($I63="",0,$I63)*24)),"")</f>
        <v/>
      </c>
      <c r="K63" s="73" t="n"/>
      <c r="L63" s="74">
        <f>IFERROR(IF($F63="","",IF(INDEX('Parâmetros'!$H$13:$H$17,MATCH($F63,'Parâmetros'!$G$13:$G$17,0))=0,"",INDEX('Parâmetros'!$H$13:$H$17,MATCH($F63,'Parâmetros'!$G$13:$G$17,0)))),"")</f>
        <v/>
      </c>
      <c r="M63" s="75">
        <f>IFERROR(IF(OR($J63="",$K63=""),"",$J63*$K63),"")</f>
        <v/>
      </c>
      <c r="N63" s="75">
        <f>IFERROR(IF(OR($M63="",$L63=""),"",$M63*($L63-1)),"")</f>
        <v/>
      </c>
      <c r="O63" s="75">
        <f>IFERROR(IF(OR($M63="",$L63=""),"",$M63*$L63),"")</f>
        <v/>
      </c>
      <c r="P63" s="76" t="n"/>
      <c r="Q63" s="75">
        <f>IFERROR(IF(OR($O63="",$P63=""),"",$O63*$P63),"")</f>
        <v/>
      </c>
      <c r="R63" s="76" t="n"/>
      <c r="S63" s="75">
        <f>IFERROR(IF(OR($O63="",$R63=""),"",$O63*$R63),"")</f>
        <v/>
      </c>
      <c r="T63" s="73" t="n"/>
      <c r="U63" s="75">
        <f>IFERROR(IF(OR($O63="",$P63="",$R63=""),"",$O63-$Q63-$S63-IF($T63="",0,$T63)),"")</f>
        <v/>
      </c>
      <c r="V63" s="76" t="n"/>
      <c r="W63" s="75">
        <f>IFERROR(IF(OR($O63="",$V63=""),"",$O63*(1+$V63)),"")</f>
        <v/>
      </c>
      <c r="X63" s="32" t="n"/>
      <c r="Y63" s="13">
        <f>IFERROR(IF(AND($A63="",$B63="",$C63="",$D63="",$E63="",$F63="",$G63="",$H63="",$I63="",$K63="",$P63="",$R63="",$T63="",$V63="",$X63=""),"",IF(OR($A63="",$B63="",$C63="",$D63="",$E63="",$F63="",$G63="",$H63="",$K63=""),"Dados obrigatórios em falta",IF($J63&lt;=0,"Rever horas ou pausa",IF($L63="","Configurar multiplicador",IF(OR($P63="",$R63="",$V63=""),"Descontos/encargos por confirmar","Pronto a validar"))))),"Erro a rever")</f>
        <v/>
      </c>
    </row>
    <row r="64">
      <c r="A64" s="30" t="n"/>
      <c r="B64" s="69" t="n"/>
      <c r="C64" s="32" t="n"/>
      <c r="D64" s="32" t="n"/>
      <c r="E64" s="30" t="n"/>
      <c r="F64" s="32" t="n"/>
      <c r="G64" s="70" t="n"/>
      <c r="H64" s="70" t="n"/>
      <c r="I64" s="71" t="n"/>
      <c r="J64" s="77">
        <f>IFERROR(IF(OR($B64="",$G64="",$H64=""),"",MAX(0,MOD($H64-$G64,1)*24-IF($I64="",0,$I64)*24)),"")</f>
        <v/>
      </c>
      <c r="K64" s="73" t="n"/>
      <c r="L64" s="78">
        <f>IFERROR(IF($F64="","",IF(INDEX('Parâmetros'!$H$13:$H$17,MATCH($F64,'Parâmetros'!$G$13:$G$17,0))=0,"",INDEX('Parâmetros'!$H$13:$H$17,MATCH($F64,'Parâmetros'!$G$13:$G$17,0)))),"")</f>
        <v/>
      </c>
      <c r="M64" s="79">
        <f>IFERROR(IF(OR($J64="",$K64=""),"",$J64*$K64),"")</f>
        <v/>
      </c>
      <c r="N64" s="79">
        <f>IFERROR(IF(OR($M64="",$L64=""),"",$M64*($L64-1)),"")</f>
        <v/>
      </c>
      <c r="O64" s="79">
        <f>IFERROR(IF(OR($M64="",$L64=""),"",$M64*$L64),"")</f>
        <v/>
      </c>
      <c r="P64" s="76" t="n"/>
      <c r="Q64" s="79">
        <f>IFERROR(IF(OR($O64="",$P64=""),"",$O64*$P64),"")</f>
        <v/>
      </c>
      <c r="R64" s="76" t="n"/>
      <c r="S64" s="79">
        <f>IFERROR(IF(OR($O64="",$R64=""),"",$O64*$R64),"")</f>
        <v/>
      </c>
      <c r="T64" s="73" t="n"/>
      <c r="U64" s="79">
        <f>IFERROR(IF(OR($O64="",$P64="",$R64=""),"",$O64-$Q64-$S64-IF($T64="",0,$T64)),"")</f>
        <v/>
      </c>
      <c r="V64" s="76" t="n"/>
      <c r="W64" s="79">
        <f>IFERROR(IF(OR($O64="",$V64=""),"",$O64*(1+$V64)),"")</f>
        <v/>
      </c>
      <c r="X64" s="32" t="n"/>
      <c r="Y64" s="16">
        <f>IFERROR(IF(AND($A64="",$B64="",$C64="",$D64="",$E64="",$F64="",$G64="",$H64="",$I64="",$K64="",$P64="",$R64="",$T64="",$V64="",$X64=""),"",IF(OR($A64="",$B64="",$C64="",$D64="",$E64="",$F64="",$G64="",$H64="",$K64=""),"Dados obrigatórios em falta",IF($J64&lt;=0,"Rever horas ou pausa",IF($L64="","Configurar multiplicador",IF(OR($P64="",$R64="",$V64=""),"Descontos/encargos por confirmar","Pronto a validar"))))),"Erro a rever")</f>
        <v/>
      </c>
    </row>
    <row r="65">
      <c r="A65" s="30" t="n"/>
      <c r="B65" s="69" t="n"/>
      <c r="C65" s="32" t="n"/>
      <c r="D65" s="32" t="n"/>
      <c r="E65" s="30" t="n"/>
      <c r="F65" s="32" t="n"/>
      <c r="G65" s="70" t="n"/>
      <c r="H65" s="70" t="n"/>
      <c r="I65" s="71" t="n"/>
      <c r="J65" s="72">
        <f>IFERROR(IF(OR($B65="",$G65="",$H65=""),"",MAX(0,MOD($H65-$G65,1)*24-IF($I65="",0,$I65)*24)),"")</f>
        <v/>
      </c>
      <c r="K65" s="73" t="n"/>
      <c r="L65" s="74">
        <f>IFERROR(IF($F65="","",IF(INDEX('Parâmetros'!$H$13:$H$17,MATCH($F65,'Parâmetros'!$G$13:$G$17,0))=0,"",INDEX('Parâmetros'!$H$13:$H$17,MATCH($F65,'Parâmetros'!$G$13:$G$17,0)))),"")</f>
        <v/>
      </c>
      <c r="M65" s="75">
        <f>IFERROR(IF(OR($J65="",$K65=""),"",$J65*$K65),"")</f>
        <v/>
      </c>
      <c r="N65" s="75">
        <f>IFERROR(IF(OR($M65="",$L65=""),"",$M65*($L65-1)),"")</f>
        <v/>
      </c>
      <c r="O65" s="75">
        <f>IFERROR(IF(OR($M65="",$L65=""),"",$M65*$L65),"")</f>
        <v/>
      </c>
      <c r="P65" s="76" t="n"/>
      <c r="Q65" s="75">
        <f>IFERROR(IF(OR($O65="",$P65=""),"",$O65*$P65),"")</f>
        <v/>
      </c>
      <c r="R65" s="76" t="n"/>
      <c r="S65" s="75">
        <f>IFERROR(IF(OR($O65="",$R65=""),"",$O65*$R65),"")</f>
        <v/>
      </c>
      <c r="T65" s="73" t="n"/>
      <c r="U65" s="75">
        <f>IFERROR(IF(OR($O65="",$P65="",$R65=""),"",$O65-$Q65-$S65-IF($T65="",0,$T65)),"")</f>
        <v/>
      </c>
      <c r="V65" s="76" t="n"/>
      <c r="W65" s="75">
        <f>IFERROR(IF(OR($O65="",$V65=""),"",$O65*(1+$V65)),"")</f>
        <v/>
      </c>
      <c r="X65" s="32" t="n"/>
      <c r="Y65" s="13">
        <f>IFERROR(IF(AND($A65="",$B65="",$C65="",$D65="",$E65="",$F65="",$G65="",$H65="",$I65="",$K65="",$P65="",$R65="",$T65="",$V65="",$X65=""),"",IF(OR($A65="",$B65="",$C65="",$D65="",$E65="",$F65="",$G65="",$H65="",$K65=""),"Dados obrigatórios em falta",IF($J65&lt;=0,"Rever horas ou pausa",IF($L65="","Configurar multiplicador",IF(OR($P65="",$R65="",$V65=""),"Descontos/encargos por confirmar","Pronto a validar"))))),"Erro a rever")</f>
        <v/>
      </c>
    </row>
    <row r="66">
      <c r="A66" s="30" t="n"/>
      <c r="B66" s="69" t="n"/>
      <c r="C66" s="32" t="n"/>
      <c r="D66" s="32" t="n"/>
      <c r="E66" s="30" t="n"/>
      <c r="F66" s="32" t="n"/>
      <c r="G66" s="70" t="n"/>
      <c r="H66" s="70" t="n"/>
      <c r="I66" s="71" t="n"/>
      <c r="J66" s="77">
        <f>IFERROR(IF(OR($B66="",$G66="",$H66=""),"",MAX(0,MOD($H66-$G66,1)*24-IF($I66="",0,$I66)*24)),"")</f>
        <v/>
      </c>
      <c r="K66" s="73" t="n"/>
      <c r="L66" s="78">
        <f>IFERROR(IF($F66="","",IF(INDEX('Parâmetros'!$H$13:$H$17,MATCH($F66,'Parâmetros'!$G$13:$G$17,0))=0,"",INDEX('Parâmetros'!$H$13:$H$17,MATCH($F66,'Parâmetros'!$G$13:$G$17,0)))),"")</f>
        <v/>
      </c>
      <c r="M66" s="79">
        <f>IFERROR(IF(OR($J66="",$K66=""),"",$J66*$K66),"")</f>
        <v/>
      </c>
      <c r="N66" s="79">
        <f>IFERROR(IF(OR($M66="",$L66=""),"",$M66*($L66-1)),"")</f>
        <v/>
      </c>
      <c r="O66" s="79">
        <f>IFERROR(IF(OR($M66="",$L66=""),"",$M66*$L66),"")</f>
        <v/>
      </c>
      <c r="P66" s="76" t="n"/>
      <c r="Q66" s="79">
        <f>IFERROR(IF(OR($O66="",$P66=""),"",$O66*$P66),"")</f>
        <v/>
      </c>
      <c r="R66" s="76" t="n"/>
      <c r="S66" s="79">
        <f>IFERROR(IF(OR($O66="",$R66=""),"",$O66*$R66),"")</f>
        <v/>
      </c>
      <c r="T66" s="73" t="n"/>
      <c r="U66" s="79">
        <f>IFERROR(IF(OR($O66="",$P66="",$R66=""),"",$O66-$Q66-$S66-IF($T66="",0,$T66)),"")</f>
        <v/>
      </c>
      <c r="V66" s="76" t="n"/>
      <c r="W66" s="79">
        <f>IFERROR(IF(OR($O66="",$V66=""),"",$O66*(1+$V66)),"")</f>
        <v/>
      </c>
      <c r="X66" s="32" t="n"/>
      <c r="Y66" s="16">
        <f>IFERROR(IF(AND($A66="",$B66="",$C66="",$D66="",$E66="",$F66="",$G66="",$H66="",$I66="",$K66="",$P66="",$R66="",$T66="",$V66="",$X66=""),"",IF(OR($A66="",$B66="",$C66="",$D66="",$E66="",$F66="",$G66="",$H66="",$K66=""),"Dados obrigatórios em falta",IF($J66&lt;=0,"Rever horas ou pausa",IF($L66="","Configurar multiplicador",IF(OR($P66="",$R66="",$V66=""),"Descontos/encargos por confirmar","Pronto a validar"))))),"Erro a rever")</f>
        <v/>
      </c>
    </row>
    <row r="67">
      <c r="A67" s="30" t="n"/>
      <c r="B67" s="69" t="n"/>
      <c r="C67" s="32" t="n"/>
      <c r="D67" s="32" t="n"/>
      <c r="E67" s="30" t="n"/>
      <c r="F67" s="32" t="n"/>
      <c r="G67" s="70" t="n"/>
      <c r="H67" s="70" t="n"/>
      <c r="I67" s="71" t="n"/>
      <c r="J67" s="72">
        <f>IFERROR(IF(OR($B67="",$G67="",$H67=""),"",MAX(0,MOD($H67-$G67,1)*24-IF($I67="",0,$I67)*24)),"")</f>
        <v/>
      </c>
      <c r="K67" s="73" t="n"/>
      <c r="L67" s="74">
        <f>IFERROR(IF($F67="","",IF(INDEX('Parâmetros'!$H$13:$H$17,MATCH($F67,'Parâmetros'!$G$13:$G$17,0))=0,"",INDEX('Parâmetros'!$H$13:$H$17,MATCH($F67,'Parâmetros'!$G$13:$G$17,0)))),"")</f>
        <v/>
      </c>
      <c r="M67" s="75">
        <f>IFERROR(IF(OR($J67="",$K67=""),"",$J67*$K67),"")</f>
        <v/>
      </c>
      <c r="N67" s="75">
        <f>IFERROR(IF(OR($M67="",$L67=""),"",$M67*($L67-1)),"")</f>
        <v/>
      </c>
      <c r="O67" s="75">
        <f>IFERROR(IF(OR($M67="",$L67=""),"",$M67*$L67),"")</f>
        <v/>
      </c>
      <c r="P67" s="76" t="n"/>
      <c r="Q67" s="75">
        <f>IFERROR(IF(OR($O67="",$P67=""),"",$O67*$P67),"")</f>
        <v/>
      </c>
      <c r="R67" s="76" t="n"/>
      <c r="S67" s="75">
        <f>IFERROR(IF(OR($O67="",$R67=""),"",$O67*$R67),"")</f>
        <v/>
      </c>
      <c r="T67" s="73" t="n"/>
      <c r="U67" s="75">
        <f>IFERROR(IF(OR($O67="",$P67="",$R67=""),"",$O67-$Q67-$S67-IF($T67="",0,$T67)),"")</f>
        <v/>
      </c>
      <c r="V67" s="76" t="n"/>
      <c r="W67" s="75">
        <f>IFERROR(IF(OR($O67="",$V67=""),"",$O67*(1+$V67)),"")</f>
        <v/>
      </c>
      <c r="X67" s="32" t="n"/>
      <c r="Y67" s="13">
        <f>IFERROR(IF(AND($A67="",$B67="",$C67="",$D67="",$E67="",$F67="",$G67="",$H67="",$I67="",$K67="",$P67="",$R67="",$T67="",$V67="",$X67=""),"",IF(OR($A67="",$B67="",$C67="",$D67="",$E67="",$F67="",$G67="",$H67="",$K67=""),"Dados obrigatórios em falta",IF($J67&lt;=0,"Rever horas ou pausa",IF($L67="","Configurar multiplicador",IF(OR($P67="",$R67="",$V67=""),"Descontos/encargos por confirmar","Pronto a validar"))))),"Erro a rever")</f>
        <v/>
      </c>
    </row>
    <row r="68">
      <c r="A68" s="30" t="n"/>
      <c r="B68" s="69" t="n"/>
      <c r="C68" s="32" t="n"/>
      <c r="D68" s="32" t="n"/>
      <c r="E68" s="30" t="n"/>
      <c r="F68" s="32" t="n"/>
      <c r="G68" s="70" t="n"/>
      <c r="H68" s="70" t="n"/>
      <c r="I68" s="71" t="n"/>
      <c r="J68" s="77">
        <f>IFERROR(IF(OR($B68="",$G68="",$H68=""),"",MAX(0,MOD($H68-$G68,1)*24-IF($I68="",0,$I68)*24)),"")</f>
        <v/>
      </c>
      <c r="K68" s="73" t="n"/>
      <c r="L68" s="78">
        <f>IFERROR(IF($F68="","",IF(INDEX('Parâmetros'!$H$13:$H$17,MATCH($F68,'Parâmetros'!$G$13:$G$17,0))=0,"",INDEX('Parâmetros'!$H$13:$H$17,MATCH($F68,'Parâmetros'!$G$13:$G$17,0)))),"")</f>
        <v/>
      </c>
      <c r="M68" s="79">
        <f>IFERROR(IF(OR($J68="",$K68=""),"",$J68*$K68),"")</f>
        <v/>
      </c>
      <c r="N68" s="79">
        <f>IFERROR(IF(OR($M68="",$L68=""),"",$M68*($L68-1)),"")</f>
        <v/>
      </c>
      <c r="O68" s="79">
        <f>IFERROR(IF(OR($M68="",$L68=""),"",$M68*$L68),"")</f>
        <v/>
      </c>
      <c r="P68" s="76" t="n"/>
      <c r="Q68" s="79">
        <f>IFERROR(IF(OR($O68="",$P68=""),"",$O68*$P68),"")</f>
        <v/>
      </c>
      <c r="R68" s="76" t="n"/>
      <c r="S68" s="79">
        <f>IFERROR(IF(OR($O68="",$R68=""),"",$O68*$R68),"")</f>
        <v/>
      </c>
      <c r="T68" s="73" t="n"/>
      <c r="U68" s="79">
        <f>IFERROR(IF(OR($O68="",$P68="",$R68=""),"",$O68-$Q68-$S68-IF($T68="",0,$T68)),"")</f>
        <v/>
      </c>
      <c r="V68" s="76" t="n"/>
      <c r="W68" s="79">
        <f>IFERROR(IF(OR($O68="",$V68=""),"",$O68*(1+$V68)),"")</f>
        <v/>
      </c>
      <c r="X68" s="32" t="n"/>
      <c r="Y68" s="16">
        <f>IFERROR(IF(AND($A68="",$B68="",$C68="",$D68="",$E68="",$F68="",$G68="",$H68="",$I68="",$K68="",$P68="",$R68="",$T68="",$V68="",$X68=""),"",IF(OR($A68="",$B68="",$C68="",$D68="",$E68="",$F68="",$G68="",$H68="",$K68=""),"Dados obrigatórios em falta",IF($J68&lt;=0,"Rever horas ou pausa",IF($L68="","Configurar multiplicador",IF(OR($P68="",$R68="",$V68=""),"Descontos/encargos por confirmar","Pronto a validar"))))),"Erro a rever")</f>
        <v/>
      </c>
    </row>
    <row r="69">
      <c r="A69" s="30" t="n"/>
      <c r="B69" s="69" t="n"/>
      <c r="C69" s="32" t="n"/>
      <c r="D69" s="32" t="n"/>
      <c r="E69" s="30" t="n"/>
      <c r="F69" s="32" t="n"/>
      <c r="G69" s="70" t="n"/>
      <c r="H69" s="70" t="n"/>
      <c r="I69" s="71" t="n"/>
      <c r="J69" s="72">
        <f>IFERROR(IF(OR($B69="",$G69="",$H69=""),"",MAX(0,MOD($H69-$G69,1)*24-IF($I69="",0,$I69)*24)),"")</f>
        <v/>
      </c>
      <c r="K69" s="73" t="n"/>
      <c r="L69" s="74">
        <f>IFERROR(IF($F69="","",IF(INDEX('Parâmetros'!$H$13:$H$17,MATCH($F69,'Parâmetros'!$G$13:$G$17,0))=0,"",INDEX('Parâmetros'!$H$13:$H$17,MATCH($F69,'Parâmetros'!$G$13:$G$17,0)))),"")</f>
        <v/>
      </c>
      <c r="M69" s="75">
        <f>IFERROR(IF(OR($J69="",$K69=""),"",$J69*$K69),"")</f>
        <v/>
      </c>
      <c r="N69" s="75">
        <f>IFERROR(IF(OR($M69="",$L69=""),"",$M69*($L69-1)),"")</f>
        <v/>
      </c>
      <c r="O69" s="75">
        <f>IFERROR(IF(OR($M69="",$L69=""),"",$M69*$L69),"")</f>
        <v/>
      </c>
      <c r="P69" s="76" t="n"/>
      <c r="Q69" s="75">
        <f>IFERROR(IF(OR($O69="",$P69=""),"",$O69*$P69),"")</f>
        <v/>
      </c>
      <c r="R69" s="76" t="n"/>
      <c r="S69" s="75">
        <f>IFERROR(IF(OR($O69="",$R69=""),"",$O69*$R69),"")</f>
        <v/>
      </c>
      <c r="T69" s="73" t="n"/>
      <c r="U69" s="75">
        <f>IFERROR(IF(OR($O69="",$P69="",$R69=""),"",$O69-$Q69-$S69-IF($T69="",0,$T69)),"")</f>
        <v/>
      </c>
      <c r="V69" s="76" t="n"/>
      <c r="W69" s="75">
        <f>IFERROR(IF(OR($O69="",$V69=""),"",$O69*(1+$V69)),"")</f>
        <v/>
      </c>
      <c r="X69" s="32" t="n"/>
      <c r="Y69" s="13">
        <f>IFERROR(IF(AND($A69="",$B69="",$C69="",$D69="",$E69="",$F69="",$G69="",$H69="",$I69="",$K69="",$P69="",$R69="",$T69="",$V69="",$X69=""),"",IF(OR($A69="",$B69="",$C69="",$D69="",$E69="",$F69="",$G69="",$H69="",$K69=""),"Dados obrigatórios em falta",IF($J69&lt;=0,"Rever horas ou pausa",IF($L69="","Configurar multiplicador",IF(OR($P69="",$R69="",$V69=""),"Descontos/encargos por confirmar","Pronto a validar"))))),"Erro a rever")</f>
        <v/>
      </c>
    </row>
    <row r="70">
      <c r="A70" s="30" t="n"/>
      <c r="B70" s="69" t="n"/>
      <c r="C70" s="32" t="n"/>
      <c r="D70" s="32" t="n"/>
      <c r="E70" s="30" t="n"/>
      <c r="F70" s="32" t="n"/>
      <c r="G70" s="70" t="n"/>
      <c r="H70" s="70" t="n"/>
      <c r="I70" s="71" t="n"/>
      <c r="J70" s="77">
        <f>IFERROR(IF(OR($B70="",$G70="",$H70=""),"",MAX(0,MOD($H70-$G70,1)*24-IF($I70="",0,$I70)*24)),"")</f>
        <v/>
      </c>
      <c r="K70" s="73" t="n"/>
      <c r="L70" s="78">
        <f>IFERROR(IF($F70="","",IF(INDEX('Parâmetros'!$H$13:$H$17,MATCH($F70,'Parâmetros'!$G$13:$G$17,0))=0,"",INDEX('Parâmetros'!$H$13:$H$17,MATCH($F70,'Parâmetros'!$G$13:$G$17,0)))),"")</f>
        <v/>
      </c>
      <c r="M70" s="79">
        <f>IFERROR(IF(OR($J70="",$K70=""),"",$J70*$K70),"")</f>
        <v/>
      </c>
      <c r="N70" s="79">
        <f>IFERROR(IF(OR($M70="",$L70=""),"",$M70*($L70-1)),"")</f>
        <v/>
      </c>
      <c r="O70" s="79">
        <f>IFERROR(IF(OR($M70="",$L70=""),"",$M70*$L70),"")</f>
        <v/>
      </c>
      <c r="P70" s="76" t="n"/>
      <c r="Q70" s="79">
        <f>IFERROR(IF(OR($O70="",$P70=""),"",$O70*$P70),"")</f>
        <v/>
      </c>
      <c r="R70" s="76" t="n"/>
      <c r="S70" s="79">
        <f>IFERROR(IF(OR($O70="",$R70=""),"",$O70*$R70),"")</f>
        <v/>
      </c>
      <c r="T70" s="73" t="n"/>
      <c r="U70" s="79">
        <f>IFERROR(IF(OR($O70="",$P70="",$R70=""),"",$O70-$Q70-$S70-IF($T70="",0,$T70)),"")</f>
        <v/>
      </c>
      <c r="V70" s="76" t="n"/>
      <c r="W70" s="79">
        <f>IFERROR(IF(OR($O70="",$V70=""),"",$O70*(1+$V70)),"")</f>
        <v/>
      </c>
      <c r="X70" s="32" t="n"/>
      <c r="Y70" s="16">
        <f>IFERROR(IF(AND($A70="",$B70="",$C70="",$D70="",$E70="",$F70="",$G70="",$H70="",$I70="",$K70="",$P70="",$R70="",$T70="",$V70="",$X70=""),"",IF(OR($A70="",$B70="",$C70="",$D70="",$E70="",$F70="",$G70="",$H70="",$K70=""),"Dados obrigatórios em falta",IF($J70&lt;=0,"Rever horas ou pausa",IF($L70="","Configurar multiplicador",IF(OR($P70="",$R70="",$V70=""),"Descontos/encargos por confirmar","Pronto a validar"))))),"Erro a rever")</f>
        <v/>
      </c>
    </row>
    <row r="71">
      <c r="A71" s="30" t="n"/>
      <c r="B71" s="69" t="n"/>
      <c r="C71" s="32" t="n"/>
      <c r="D71" s="32" t="n"/>
      <c r="E71" s="30" t="n"/>
      <c r="F71" s="32" t="n"/>
      <c r="G71" s="70" t="n"/>
      <c r="H71" s="70" t="n"/>
      <c r="I71" s="71" t="n"/>
      <c r="J71" s="72">
        <f>IFERROR(IF(OR($B71="",$G71="",$H71=""),"",MAX(0,MOD($H71-$G71,1)*24-IF($I71="",0,$I71)*24)),"")</f>
        <v/>
      </c>
      <c r="K71" s="73" t="n"/>
      <c r="L71" s="74">
        <f>IFERROR(IF($F71="","",IF(INDEX('Parâmetros'!$H$13:$H$17,MATCH($F71,'Parâmetros'!$G$13:$G$17,0))=0,"",INDEX('Parâmetros'!$H$13:$H$17,MATCH($F71,'Parâmetros'!$G$13:$G$17,0)))),"")</f>
        <v/>
      </c>
      <c r="M71" s="75">
        <f>IFERROR(IF(OR($J71="",$K71=""),"",$J71*$K71),"")</f>
        <v/>
      </c>
      <c r="N71" s="75">
        <f>IFERROR(IF(OR($M71="",$L71=""),"",$M71*($L71-1)),"")</f>
        <v/>
      </c>
      <c r="O71" s="75">
        <f>IFERROR(IF(OR($M71="",$L71=""),"",$M71*$L71),"")</f>
        <v/>
      </c>
      <c r="P71" s="76" t="n"/>
      <c r="Q71" s="75">
        <f>IFERROR(IF(OR($O71="",$P71=""),"",$O71*$P71),"")</f>
        <v/>
      </c>
      <c r="R71" s="76" t="n"/>
      <c r="S71" s="75">
        <f>IFERROR(IF(OR($O71="",$R71=""),"",$O71*$R71),"")</f>
        <v/>
      </c>
      <c r="T71" s="73" t="n"/>
      <c r="U71" s="75">
        <f>IFERROR(IF(OR($O71="",$P71="",$R71=""),"",$O71-$Q71-$S71-IF($T71="",0,$T71)),"")</f>
        <v/>
      </c>
      <c r="V71" s="76" t="n"/>
      <c r="W71" s="75">
        <f>IFERROR(IF(OR($O71="",$V71=""),"",$O71*(1+$V71)),"")</f>
        <v/>
      </c>
      <c r="X71" s="32" t="n"/>
      <c r="Y71" s="13">
        <f>IFERROR(IF(AND($A71="",$B71="",$C71="",$D71="",$E71="",$F71="",$G71="",$H71="",$I71="",$K71="",$P71="",$R71="",$T71="",$V71="",$X71=""),"",IF(OR($A71="",$B71="",$C71="",$D71="",$E71="",$F71="",$G71="",$H71="",$K71=""),"Dados obrigatórios em falta",IF($J71&lt;=0,"Rever horas ou pausa",IF($L71="","Configurar multiplicador",IF(OR($P71="",$R71="",$V71=""),"Descontos/encargos por confirmar","Pronto a validar"))))),"Erro a rever")</f>
        <v/>
      </c>
    </row>
    <row r="72">
      <c r="A72" s="30" t="n"/>
      <c r="B72" s="69" t="n"/>
      <c r="C72" s="32" t="n"/>
      <c r="D72" s="32" t="n"/>
      <c r="E72" s="30" t="n"/>
      <c r="F72" s="32" t="n"/>
      <c r="G72" s="70" t="n"/>
      <c r="H72" s="70" t="n"/>
      <c r="I72" s="71" t="n"/>
      <c r="J72" s="77">
        <f>IFERROR(IF(OR($B72="",$G72="",$H72=""),"",MAX(0,MOD($H72-$G72,1)*24-IF($I72="",0,$I72)*24)),"")</f>
        <v/>
      </c>
      <c r="K72" s="73" t="n"/>
      <c r="L72" s="78">
        <f>IFERROR(IF($F72="","",IF(INDEX('Parâmetros'!$H$13:$H$17,MATCH($F72,'Parâmetros'!$G$13:$G$17,0))=0,"",INDEX('Parâmetros'!$H$13:$H$17,MATCH($F72,'Parâmetros'!$G$13:$G$17,0)))),"")</f>
        <v/>
      </c>
      <c r="M72" s="79">
        <f>IFERROR(IF(OR($J72="",$K72=""),"",$J72*$K72),"")</f>
        <v/>
      </c>
      <c r="N72" s="79">
        <f>IFERROR(IF(OR($M72="",$L72=""),"",$M72*($L72-1)),"")</f>
        <v/>
      </c>
      <c r="O72" s="79">
        <f>IFERROR(IF(OR($M72="",$L72=""),"",$M72*$L72),"")</f>
        <v/>
      </c>
      <c r="P72" s="76" t="n"/>
      <c r="Q72" s="79">
        <f>IFERROR(IF(OR($O72="",$P72=""),"",$O72*$P72),"")</f>
        <v/>
      </c>
      <c r="R72" s="76" t="n"/>
      <c r="S72" s="79">
        <f>IFERROR(IF(OR($O72="",$R72=""),"",$O72*$R72),"")</f>
        <v/>
      </c>
      <c r="T72" s="73" t="n"/>
      <c r="U72" s="79">
        <f>IFERROR(IF(OR($O72="",$P72="",$R72=""),"",$O72-$Q72-$S72-IF($T72="",0,$T72)),"")</f>
        <v/>
      </c>
      <c r="V72" s="76" t="n"/>
      <c r="W72" s="79">
        <f>IFERROR(IF(OR($O72="",$V72=""),"",$O72*(1+$V72)),"")</f>
        <v/>
      </c>
      <c r="X72" s="32" t="n"/>
      <c r="Y72" s="16">
        <f>IFERROR(IF(AND($A72="",$B72="",$C72="",$D72="",$E72="",$F72="",$G72="",$H72="",$I72="",$K72="",$P72="",$R72="",$T72="",$V72="",$X72=""),"",IF(OR($A72="",$B72="",$C72="",$D72="",$E72="",$F72="",$G72="",$H72="",$K72=""),"Dados obrigatórios em falta",IF($J72&lt;=0,"Rever horas ou pausa",IF($L72="","Configurar multiplicador",IF(OR($P72="",$R72="",$V72=""),"Descontos/encargos por confirmar","Pronto a validar"))))),"Erro a rever")</f>
        <v/>
      </c>
    </row>
    <row r="73">
      <c r="A73" s="30" t="n"/>
      <c r="B73" s="69" t="n"/>
      <c r="C73" s="32" t="n"/>
      <c r="D73" s="32" t="n"/>
      <c r="E73" s="30" t="n"/>
      <c r="F73" s="32" t="n"/>
      <c r="G73" s="70" t="n"/>
      <c r="H73" s="70" t="n"/>
      <c r="I73" s="71" t="n"/>
      <c r="J73" s="72">
        <f>IFERROR(IF(OR($B73="",$G73="",$H73=""),"",MAX(0,MOD($H73-$G73,1)*24-IF($I73="",0,$I73)*24)),"")</f>
        <v/>
      </c>
      <c r="K73" s="73" t="n"/>
      <c r="L73" s="74">
        <f>IFERROR(IF($F73="","",IF(INDEX('Parâmetros'!$H$13:$H$17,MATCH($F73,'Parâmetros'!$G$13:$G$17,0))=0,"",INDEX('Parâmetros'!$H$13:$H$17,MATCH($F73,'Parâmetros'!$G$13:$G$17,0)))),"")</f>
        <v/>
      </c>
      <c r="M73" s="75">
        <f>IFERROR(IF(OR($J73="",$K73=""),"",$J73*$K73),"")</f>
        <v/>
      </c>
      <c r="N73" s="75">
        <f>IFERROR(IF(OR($M73="",$L73=""),"",$M73*($L73-1)),"")</f>
        <v/>
      </c>
      <c r="O73" s="75">
        <f>IFERROR(IF(OR($M73="",$L73=""),"",$M73*$L73),"")</f>
        <v/>
      </c>
      <c r="P73" s="76" t="n"/>
      <c r="Q73" s="75">
        <f>IFERROR(IF(OR($O73="",$P73=""),"",$O73*$P73),"")</f>
        <v/>
      </c>
      <c r="R73" s="76" t="n"/>
      <c r="S73" s="75">
        <f>IFERROR(IF(OR($O73="",$R73=""),"",$O73*$R73),"")</f>
        <v/>
      </c>
      <c r="T73" s="73" t="n"/>
      <c r="U73" s="75">
        <f>IFERROR(IF(OR($O73="",$P73="",$R73=""),"",$O73-$Q73-$S73-IF($T73="",0,$T73)),"")</f>
        <v/>
      </c>
      <c r="V73" s="76" t="n"/>
      <c r="W73" s="75">
        <f>IFERROR(IF(OR($O73="",$V73=""),"",$O73*(1+$V73)),"")</f>
        <v/>
      </c>
      <c r="X73" s="32" t="n"/>
      <c r="Y73" s="13">
        <f>IFERROR(IF(AND($A73="",$B73="",$C73="",$D73="",$E73="",$F73="",$G73="",$H73="",$I73="",$K73="",$P73="",$R73="",$T73="",$V73="",$X73=""),"",IF(OR($A73="",$B73="",$C73="",$D73="",$E73="",$F73="",$G73="",$H73="",$K73=""),"Dados obrigatórios em falta",IF($J73&lt;=0,"Rever horas ou pausa",IF($L73="","Configurar multiplicador",IF(OR($P73="",$R73="",$V73=""),"Descontos/encargos por confirmar","Pronto a validar"))))),"Erro a rever")</f>
        <v/>
      </c>
    </row>
    <row r="74">
      <c r="A74" s="30" t="n"/>
      <c r="B74" s="69" t="n"/>
      <c r="C74" s="32" t="n"/>
      <c r="D74" s="32" t="n"/>
      <c r="E74" s="30" t="n"/>
      <c r="F74" s="32" t="n"/>
      <c r="G74" s="70" t="n"/>
      <c r="H74" s="70" t="n"/>
      <c r="I74" s="71" t="n"/>
      <c r="J74" s="77">
        <f>IFERROR(IF(OR($B74="",$G74="",$H74=""),"",MAX(0,MOD($H74-$G74,1)*24-IF($I74="",0,$I74)*24)),"")</f>
        <v/>
      </c>
      <c r="K74" s="73" t="n"/>
      <c r="L74" s="78">
        <f>IFERROR(IF($F74="","",IF(INDEX('Parâmetros'!$H$13:$H$17,MATCH($F74,'Parâmetros'!$G$13:$G$17,0))=0,"",INDEX('Parâmetros'!$H$13:$H$17,MATCH($F74,'Parâmetros'!$G$13:$G$17,0)))),"")</f>
        <v/>
      </c>
      <c r="M74" s="79">
        <f>IFERROR(IF(OR($J74="",$K74=""),"",$J74*$K74),"")</f>
        <v/>
      </c>
      <c r="N74" s="79">
        <f>IFERROR(IF(OR($M74="",$L74=""),"",$M74*($L74-1)),"")</f>
        <v/>
      </c>
      <c r="O74" s="79">
        <f>IFERROR(IF(OR($M74="",$L74=""),"",$M74*$L74),"")</f>
        <v/>
      </c>
      <c r="P74" s="76" t="n"/>
      <c r="Q74" s="79">
        <f>IFERROR(IF(OR($O74="",$P74=""),"",$O74*$P74),"")</f>
        <v/>
      </c>
      <c r="R74" s="76" t="n"/>
      <c r="S74" s="79">
        <f>IFERROR(IF(OR($O74="",$R74=""),"",$O74*$R74),"")</f>
        <v/>
      </c>
      <c r="T74" s="73" t="n"/>
      <c r="U74" s="79">
        <f>IFERROR(IF(OR($O74="",$P74="",$R74=""),"",$O74-$Q74-$S74-IF($T74="",0,$T74)),"")</f>
        <v/>
      </c>
      <c r="V74" s="76" t="n"/>
      <c r="W74" s="79">
        <f>IFERROR(IF(OR($O74="",$V74=""),"",$O74*(1+$V74)),"")</f>
        <v/>
      </c>
      <c r="X74" s="32" t="n"/>
      <c r="Y74" s="16">
        <f>IFERROR(IF(AND($A74="",$B74="",$C74="",$D74="",$E74="",$F74="",$G74="",$H74="",$I74="",$K74="",$P74="",$R74="",$T74="",$V74="",$X74=""),"",IF(OR($A74="",$B74="",$C74="",$D74="",$E74="",$F74="",$G74="",$H74="",$K74=""),"Dados obrigatórios em falta",IF($J74&lt;=0,"Rever horas ou pausa",IF($L74="","Configurar multiplicador",IF(OR($P74="",$R74="",$V74=""),"Descontos/encargos por confirmar","Pronto a validar"))))),"Erro a rever")</f>
        <v/>
      </c>
    </row>
    <row r="75">
      <c r="A75" s="30" t="n"/>
      <c r="B75" s="69" t="n"/>
      <c r="C75" s="32" t="n"/>
      <c r="D75" s="32" t="n"/>
      <c r="E75" s="30" t="n"/>
      <c r="F75" s="32" t="n"/>
      <c r="G75" s="70" t="n"/>
      <c r="H75" s="70" t="n"/>
      <c r="I75" s="71" t="n"/>
      <c r="J75" s="72">
        <f>IFERROR(IF(OR($B75="",$G75="",$H75=""),"",MAX(0,MOD($H75-$G75,1)*24-IF($I75="",0,$I75)*24)),"")</f>
        <v/>
      </c>
      <c r="K75" s="73" t="n"/>
      <c r="L75" s="74">
        <f>IFERROR(IF($F75="","",IF(INDEX('Parâmetros'!$H$13:$H$17,MATCH($F75,'Parâmetros'!$G$13:$G$17,0))=0,"",INDEX('Parâmetros'!$H$13:$H$17,MATCH($F75,'Parâmetros'!$G$13:$G$17,0)))),"")</f>
        <v/>
      </c>
      <c r="M75" s="75">
        <f>IFERROR(IF(OR($J75="",$K75=""),"",$J75*$K75),"")</f>
        <v/>
      </c>
      <c r="N75" s="75">
        <f>IFERROR(IF(OR($M75="",$L75=""),"",$M75*($L75-1)),"")</f>
        <v/>
      </c>
      <c r="O75" s="75">
        <f>IFERROR(IF(OR($M75="",$L75=""),"",$M75*$L75),"")</f>
        <v/>
      </c>
      <c r="P75" s="76" t="n"/>
      <c r="Q75" s="75">
        <f>IFERROR(IF(OR($O75="",$P75=""),"",$O75*$P75),"")</f>
        <v/>
      </c>
      <c r="R75" s="76" t="n"/>
      <c r="S75" s="75">
        <f>IFERROR(IF(OR($O75="",$R75=""),"",$O75*$R75),"")</f>
        <v/>
      </c>
      <c r="T75" s="73" t="n"/>
      <c r="U75" s="75">
        <f>IFERROR(IF(OR($O75="",$P75="",$R75=""),"",$O75-$Q75-$S75-IF($T75="",0,$T75)),"")</f>
        <v/>
      </c>
      <c r="V75" s="76" t="n"/>
      <c r="W75" s="75">
        <f>IFERROR(IF(OR($O75="",$V75=""),"",$O75*(1+$V75)),"")</f>
        <v/>
      </c>
      <c r="X75" s="32" t="n"/>
      <c r="Y75" s="13">
        <f>IFERROR(IF(AND($A75="",$B75="",$C75="",$D75="",$E75="",$F75="",$G75="",$H75="",$I75="",$K75="",$P75="",$R75="",$T75="",$V75="",$X75=""),"",IF(OR($A75="",$B75="",$C75="",$D75="",$E75="",$F75="",$G75="",$H75="",$K75=""),"Dados obrigatórios em falta",IF($J75&lt;=0,"Rever horas ou pausa",IF($L75="","Configurar multiplicador",IF(OR($P75="",$R75="",$V75=""),"Descontos/encargos por confirmar","Pronto a validar"))))),"Erro a rever")</f>
        <v/>
      </c>
    </row>
    <row r="76">
      <c r="A76" s="30" t="n"/>
      <c r="B76" s="69" t="n"/>
      <c r="C76" s="32" t="n"/>
      <c r="D76" s="32" t="n"/>
      <c r="E76" s="30" t="n"/>
      <c r="F76" s="32" t="n"/>
      <c r="G76" s="70" t="n"/>
      <c r="H76" s="70" t="n"/>
      <c r="I76" s="71" t="n"/>
      <c r="J76" s="77">
        <f>IFERROR(IF(OR($B76="",$G76="",$H76=""),"",MAX(0,MOD($H76-$G76,1)*24-IF($I76="",0,$I76)*24)),"")</f>
        <v/>
      </c>
      <c r="K76" s="73" t="n"/>
      <c r="L76" s="78">
        <f>IFERROR(IF($F76="","",IF(INDEX('Parâmetros'!$H$13:$H$17,MATCH($F76,'Parâmetros'!$G$13:$G$17,0))=0,"",INDEX('Parâmetros'!$H$13:$H$17,MATCH($F76,'Parâmetros'!$G$13:$G$17,0)))),"")</f>
        <v/>
      </c>
      <c r="M76" s="79">
        <f>IFERROR(IF(OR($J76="",$K76=""),"",$J76*$K76),"")</f>
        <v/>
      </c>
      <c r="N76" s="79">
        <f>IFERROR(IF(OR($M76="",$L76=""),"",$M76*($L76-1)),"")</f>
        <v/>
      </c>
      <c r="O76" s="79">
        <f>IFERROR(IF(OR($M76="",$L76=""),"",$M76*$L76),"")</f>
        <v/>
      </c>
      <c r="P76" s="76" t="n"/>
      <c r="Q76" s="79">
        <f>IFERROR(IF(OR($O76="",$P76=""),"",$O76*$P76),"")</f>
        <v/>
      </c>
      <c r="R76" s="76" t="n"/>
      <c r="S76" s="79">
        <f>IFERROR(IF(OR($O76="",$R76=""),"",$O76*$R76),"")</f>
        <v/>
      </c>
      <c r="T76" s="73" t="n"/>
      <c r="U76" s="79">
        <f>IFERROR(IF(OR($O76="",$P76="",$R76=""),"",$O76-$Q76-$S76-IF($T76="",0,$T76)),"")</f>
        <v/>
      </c>
      <c r="V76" s="76" t="n"/>
      <c r="W76" s="79">
        <f>IFERROR(IF(OR($O76="",$V76=""),"",$O76*(1+$V76)),"")</f>
        <v/>
      </c>
      <c r="X76" s="32" t="n"/>
      <c r="Y76" s="16">
        <f>IFERROR(IF(AND($A76="",$B76="",$C76="",$D76="",$E76="",$F76="",$G76="",$H76="",$I76="",$K76="",$P76="",$R76="",$T76="",$V76="",$X76=""),"",IF(OR($A76="",$B76="",$C76="",$D76="",$E76="",$F76="",$G76="",$H76="",$K76=""),"Dados obrigatórios em falta",IF($J76&lt;=0,"Rever horas ou pausa",IF($L76="","Configurar multiplicador",IF(OR($P76="",$R76="",$V76=""),"Descontos/encargos por confirmar","Pronto a validar"))))),"Erro a rever")</f>
        <v/>
      </c>
    </row>
    <row r="77">
      <c r="A77" s="30" t="n"/>
      <c r="B77" s="69" t="n"/>
      <c r="C77" s="32" t="n"/>
      <c r="D77" s="32" t="n"/>
      <c r="E77" s="30" t="n"/>
      <c r="F77" s="32" t="n"/>
      <c r="G77" s="70" t="n"/>
      <c r="H77" s="70" t="n"/>
      <c r="I77" s="71" t="n"/>
      <c r="J77" s="72">
        <f>IFERROR(IF(OR($B77="",$G77="",$H77=""),"",MAX(0,MOD($H77-$G77,1)*24-IF($I77="",0,$I77)*24)),"")</f>
        <v/>
      </c>
      <c r="K77" s="73" t="n"/>
      <c r="L77" s="74">
        <f>IFERROR(IF($F77="","",IF(INDEX('Parâmetros'!$H$13:$H$17,MATCH($F77,'Parâmetros'!$G$13:$G$17,0))=0,"",INDEX('Parâmetros'!$H$13:$H$17,MATCH($F77,'Parâmetros'!$G$13:$G$17,0)))),"")</f>
        <v/>
      </c>
      <c r="M77" s="75">
        <f>IFERROR(IF(OR($J77="",$K77=""),"",$J77*$K77),"")</f>
        <v/>
      </c>
      <c r="N77" s="75">
        <f>IFERROR(IF(OR($M77="",$L77=""),"",$M77*($L77-1)),"")</f>
        <v/>
      </c>
      <c r="O77" s="75">
        <f>IFERROR(IF(OR($M77="",$L77=""),"",$M77*$L77),"")</f>
        <v/>
      </c>
      <c r="P77" s="76" t="n"/>
      <c r="Q77" s="75">
        <f>IFERROR(IF(OR($O77="",$P77=""),"",$O77*$P77),"")</f>
        <v/>
      </c>
      <c r="R77" s="76" t="n"/>
      <c r="S77" s="75">
        <f>IFERROR(IF(OR($O77="",$R77=""),"",$O77*$R77),"")</f>
        <v/>
      </c>
      <c r="T77" s="73" t="n"/>
      <c r="U77" s="75">
        <f>IFERROR(IF(OR($O77="",$P77="",$R77=""),"",$O77-$Q77-$S77-IF($T77="",0,$T77)),"")</f>
        <v/>
      </c>
      <c r="V77" s="76" t="n"/>
      <c r="W77" s="75">
        <f>IFERROR(IF(OR($O77="",$V77=""),"",$O77*(1+$V77)),"")</f>
        <v/>
      </c>
      <c r="X77" s="32" t="n"/>
      <c r="Y77" s="13">
        <f>IFERROR(IF(AND($A77="",$B77="",$C77="",$D77="",$E77="",$F77="",$G77="",$H77="",$I77="",$K77="",$P77="",$R77="",$T77="",$V77="",$X77=""),"",IF(OR($A77="",$B77="",$C77="",$D77="",$E77="",$F77="",$G77="",$H77="",$K77=""),"Dados obrigatórios em falta",IF($J77&lt;=0,"Rever horas ou pausa",IF($L77="","Configurar multiplicador",IF(OR($P77="",$R77="",$V77=""),"Descontos/encargos por confirmar","Pronto a validar"))))),"Erro a rever")</f>
        <v/>
      </c>
    </row>
    <row r="78">
      <c r="A78" s="30" t="n"/>
      <c r="B78" s="69" t="n"/>
      <c r="C78" s="32" t="n"/>
      <c r="D78" s="32" t="n"/>
      <c r="E78" s="30" t="n"/>
      <c r="F78" s="32" t="n"/>
      <c r="G78" s="70" t="n"/>
      <c r="H78" s="70" t="n"/>
      <c r="I78" s="71" t="n"/>
      <c r="J78" s="77">
        <f>IFERROR(IF(OR($B78="",$G78="",$H78=""),"",MAX(0,MOD($H78-$G78,1)*24-IF($I78="",0,$I78)*24)),"")</f>
        <v/>
      </c>
      <c r="K78" s="73" t="n"/>
      <c r="L78" s="78">
        <f>IFERROR(IF($F78="","",IF(INDEX('Parâmetros'!$H$13:$H$17,MATCH($F78,'Parâmetros'!$G$13:$G$17,0))=0,"",INDEX('Parâmetros'!$H$13:$H$17,MATCH($F78,'Parâmetros'!$G$13:$G$17,0)))),"")</f>
        <v/>
      </c>
      <c r="M78" s="79">
        <f>IFERROR(IF(OR($J78="",$K78=""),"",$J78*$K78),"")</f>
        <v/>
      </c>
      <c r="N78" s="79">
        <f>IFERROR(IF(OR($M78="",$L78=""),"",$M78*($L78-1)),"")</f>
        <v/>
      </c>
      <c r="O78" s="79">
        <f>IFERROR(IF(OR($M78="",$L78=""),"",$M78*$L78),"")</f>
        <v/>
      </c>
      <c r="P78" s="76" t="n"/>
      <c r="Q78" s="79">
        <f>IFERROR(IF(OR($O78="",$P78=""),"",$O78*$P78),"")</f>
        <v/>
      </c>
      <c r="R78" s="76" t="n"/>
      <c r="S78" s="79">
        <f>IFERROR(IF(OR($O78="",$R78=""),"",$O78*$R78),"")</f>
        <v/>
      </c>
      <c r="T78" s="73" t="n"/>
      <c r="U78" s="79">
        <f>IFERROR(IF(OR($O78="",$P78="",$R78=""),"",$O78-$Q78-$S78-IF($T78="",0,$T78)),"")</f>
        <v/>
      </c>
      <c r="V78" s="76" t="n"/>
      <c r="W78" s="79">
        <f>IFERROR(IF(OR($O78="",$V78=""),"",$O78*(1+$V78)),"")</f>
        <v/>
      </c>
      <c r="X78" s="32" t="n"/>
      <c r="Y78" s="16">
        <f>IFERROR(IF(AND($A78="",$B78="",$C78="",$D78="",$E78="",$F78="",$G78="",$H78="",$I78="",$K78="",$P78="",$R78="",$T78="",$V78="",$X78=""),"",IF(OR($A78="",$B78="",$C78="",$D78="",$E78="",$F78="",$G78="",$H78="",$K78=""),"Dados obrigatórios em falta",IF($J78&lt;=0,"Rever horas ou pausa",IF($L78="","Configurar multiplicador",IF(OR($P78="",$R78="",$V78=""),"Descontos/encargos por confirmar","Pronto a validar"))))),"Erro a rever")</f>
        <v/>
      </c>
    </row>
    <row r="79">
      <c r="A79" s="30" t="n"/>
      <c r="B79" s="69" t="n"/>
      <c r="C79" s="32" t="n"/>
      <c r="D79" s="32" t="n"/>
      <c r="E79" s="30" t="n"/>
      <c r="F79" s="32" t="n"/>
      <c r="G79" s="70" t="n"/>
      <c r="H79" s="70" t="n"/>
      <c r="I79" s="71" t="n"/>
      <c r="J79" s="72">
        <f>IFERROR(IF(OR($B79="",$G79="",$H79=""),"",MAX(0,MOD($H79-$G79,1)*24-IF($I79="",0,$I79)*24)),"")</f>
        <v/>
      </c>
      <c r="K79" s="73" t="n"/>
      <c r="L79" s="74">
        <f>IFERROR(IF($F79="","",IF(INDEX('Parâmetros'!$H$13:$H$17,MATCH($F79,'Parâmetros'!$G$13:$G$17,0))=0,"",INDEX('Parâmetros'!$H$13:$H$17,MATCH($F79,'Parâmetros'!$G$13:$G$17,0)))),"")</f>
        <v/>
      </c>
      <c r="M79" s="75">
        <f>IFERROR(IF(OR($J79="",$K79=""),"",$J79*$K79),"")</f>
        <v/>
      </c>
      <c r="N79" s="75">
        <f>IFERROR(IF(OR($M79="",$L79=""),"",$M79*($L79-1)),"")</f>
        <v/>
      </c>
      <c r="O79" s="75">
        <f>IFERROR(IF(OR($M79="",$L79=""),"",$M79*$L79),"")</f>
        <v/>
      </c>
      <c r="P79" s="76" t="n"/>
      <c r="Q79" s="75">
        <f>IFERROR(IF(OR($O79="",$P79=""),"",$O79*$P79),"")</f>
        <v/>
      </c>
      <c r="R79" s="76" t="n"/>
      <c r="S79" s="75">
        <f>IFERROR(IF(OR($O79="",$R79=""),"",$O79*$R79),"")</f>
        <v/>
      </c>
      <c r="T79" s="73" t="n"/>
      <c r="U79" s="75">
        <f>IFERROR(IF(OR($O79="",$P79="",$R79=""),"",$O79-$Q79-$S79-IF($T79="",0,$T79)),"")</f>
        <v/>
      </c>
      <c r="V79" s="76" t="n"/>
      <c r="W79" s="75">
        <f>IFERROR(IF(OR($O79="",$V79=""),"",$O79*(1+$V79)),"")</f>
        <v/>
      </c>
      <c r="X79" s="32" t="n"/>
      <c r="Y79" s="13">
        <f>IFERROR(IF(AND($A79="",$B79="",$C79="",$D79="",$E79="",$F79="",$G79="",$H79="",$I79="",$K79="",$P79="",$R79="",$T79="",$V79="",$X79=""),"",IF(OR($A79="",$B79="",$C79="",$D79="",$E79="",$F79="",$G79="",$H79="",$K79=""),"Dados obrigatórios em falta",IF($J79&lt;=0,"Rever horas ou pausa",IF($L79="","Configurar multiplicador",IF(OR($P79="",$R79="",$V79=""),"Descontos/encargos por confirmar","Pronto a validar"))))),"Erro a rever")</f>
        <v/>
      </c>
    </row>
    <row r="80">
      <c r="A80" s="30" t="n"/>
      <c r="B80" s="69" t="n"/>
      <c r="C80" s="32" t="n"/>
      <c r="D80" s="32" t="n"/>
      <c r="E80" s="30" t="n"/>
      <c r="F80" s="32" t="n"/>
      <c r="G80" s="70" t="n"/>
      <c r="H80" s="70" t="n"/>
      <c r="I80" s="71" t="n"/>
      <c r="J80" s="77">
        <f>IFERROR(IF(OR($B80="",$G80="",$H80=""),"",MAX(0,MOD($H80-$G80,1)*24-IF($I80="",0,$I80)*24)),"")</f>
        <v/>
      </c>
      <c r="K80" s="73" t="n"/>
      <c r="L80" s="78">
        <f>IFERROR(IF($F80="","",IF(INDEX('Parâmetros'!$H$13:$H$17,MATCH($F80,'Parâmetros'!$G$13:$G$17,0))=0,"",INDEX('Parâmetros'!$H$13:$H$17,MATCH($F80,'Parâmetros'!$G$13:$G$17,0)))),"")</f>
        <v/>
      </c>
      <c r="M80" s="79">
        <f>IFERROR(IF(OR($J80="",$K80=""),"",$J80*$K80),"")</f>
        <v/>
      </c>
      <c r="N80" s="79">
        <f>IFERROR(IF(OR($M80="",$L80=""),"",$M80*($L80-1)),"")</f>
        <v/>
      </c>
      <c r="O80" s="79">
        <f>IFERROR(IF(OR($M80="",$L80=""),"",$M80*$L80),"")</f>
        <v/>
      </c>
      <c r="P80" s="76" t="n"/>
      <c r="Q80" s="79">
        <f>IFERROR(IF(OR($O80="",$P80=""),"",$O80*$P80),"")</f>
        <v/>
      </c>
      <c r="R80" s="76" t="n"/>
      <c r="S80" s="79">
        <f>IFERROR(IF(OR($O80="",$R80=""),"",$O80*$R80),"")</f>
        <v/>
      </c>
      <c r="T80" s="73" t="n"/>
      <c r="U80" s="79">
        <f>IFERROR(IF(OR($O80="",$P80="",$R80=""),"",$O80-$Q80-$S80-IF($T80="",0,$T80)),"")</f>
        <v/>
      </c>
      <c r="V80" s="76" t="n"/>
      <c r="W80" s="79">
        <f>IFERROR(IF(OR($O80="",$V80=""),"",$O80*(1+$V80)),"")</f>
        <v/>
      </c>
      <c r="X80" s="32" t="n"/>
      <c r="Y80" s="16">
        <f>IFERROR(IF(AND($A80="",$B80="",$C80="",$D80="",$E80="",$F80="",$G80="",$H80="",$I80="",$K80="",$P80="",$R80="",$T80="",$V80="",$X80=""),"",IF(OR($A80="",$B80="",$C80="",$D80="",$E80="",$F80="",$G80="",$H80="",$K80=""),"Dados obrigatórios em falta",IF($J80&lt;=0,"Rever horas ou pausa",IF($L80="","Configurar multiplicador",IF(OR($P80="",$R80="",$V80=""),"Descontos/encargos por confirmar","Pronto a validar"))))),"Erro a rever")</f>
        <v/>
      </c>
    </row>
    <row r="81">
      <c r="A81" s="30" t="n"/>
      <c r="B81" s="69" t="n"/>
      <c r="C81" s="32" t="n"/>
      <c r="D81" s="32" t="n"/>
      <c r="E81" s="30" t="n"/>
      <c r="F81" s="32" t="n"/>
      <c r="G81" s="70" t="n"/>
      <c r="H81" s="70" t="n"/>
      <c r="I81" s="71" t="n"/>
      <c r="J81" s="72">
        <f>IFERROR(IF(OR($B81="",$G81="",$H81=""),"",MAX(0,MOD($H81-$G81,1)*24-IF($I81="",0,$I81)*24)),"")</f>
        <v/>
      </c>
      <c r="K81" s="73" t="n"/>
      <c r="L81" s="74">
        <f>IFERROR(IF($F81="","",IF(INDEX('Parâmetros'!$H$13:$H$17,MATCH($F81,'Parâmetros'!$G$13:$G$17,0))=0,"",INDEX('Parâmetros'!$H$13:$H$17,MATCH($F81,'Parâmetros'!$G$13:$G$17,0)))),"")</f>
        <v/>
      </c>
      <c r="M81" s="75">
        <f>IFERROR(IF(OR($J81="",$K81=""),"",$J81*$K81),"")</f>
        <v/>
      </c>
      <c r="N81" s="75">
        <f>IFERROR(IF(OR($M81="",$L81=""),"",$M81*($L81-1)),"")</f>
        <v/>
      </c>
      <c r="O81" s="75">
        <f>IFERROR(IF(OR($M81="",$L81=""),"",$M81*$L81),"")</f>
        <v/>
      </c>
      <c r="P81" s="76" t="n"/>
      <c r="Q81" s="75">
        <f>IFERROR(IF(OR($O81="",$P81=""),"",$O81*$P81),"")</f>
        <v/>
      </c>
      <c r="R81" s="76" t="n"/>
      <c r="S81" s="75">
        <f>IFERROR(IF(OR($O81="",$R81=""),"",$O81*$R81),"")</f>
        <v/>
      </c>
      <c r="T81" s="73" t="n"/>
      <c r="U81" s="75">
        <f>IFERROR(IF(OR($O81="",$P81="",$R81=""),"",$O81-$Q81-$S81-IF($T81="",0,$T81)),"")</f>
        <v/>
      </c>
      <c r="V81" s="76" t="n"/>
      <c r="W81" s="75">
        <f>IFERROR(IF(OR($O81="",$V81=""),"",$O81*(1+$V81)),"")</f>
        <v/>
      </c>
      <c r="X81" s="32" t="n"/>
      <c r="Y81" s="13">
        <f>IFERROR(IF(AND($A81="",$B81="",$C81="",$D81="",$E81="",$F81="",$G81="",$H81="",$I81="",$K81="",$P81="",$R81="",$T81="",$V81="",$X81=""),"",IF(OR($A81="",$B81="",$C81="",$D81="",$E81="",$F81="",$G81="",$H81="",$K81=""),"Dados obrigatórios em falta",IF($J81&lt;=0,"Rever horas ou pausa",IF($L81="","Configurar multiplicador",IF(OR($P81="",$R81="",$V81=""),"Descontos/encargos por confirmar","Pronto a validar"))))),"Erro a rever")</f>
        <v/>
      </c>
    </row>
    <row r="82">
      <c r="A82" s="30" t="n"/>
      <c r="B82" s="69" t="n"/>
      <c r="C82" s="32" t="n"/>
      <c r="D82" s="32" t="n"/>
      <c r="E82" s="30" t="n"/>
      <c r="F82" s="32" t="n"/>
      <c r="G82" s="70" t="n"/>
      <c r="H82" s="70" t="n"/>
      <c r="I82" s="71" t="n"/>
      <c r="J82" s="77">
        <f>IFERROR(IF(OR($B82="",$G82="",$H82=""),"",MAX(0,MOD($H82-$G82,1)*24-IF($I82="",0,$I82)*24)),"")</f>
        <v/>
      </c>
      <c r="K82" s="73" t="n"/>
      <c r="L82" s="78">
        <f>IFERROR(IF($F82="","",IF(INDEX('Parâmetros'!$H$13:$H$17,MATCH($F82,'Parâmetros'!$G$13:$G$17,0))=0,"",INDEX('Parâmetros'!$H$13:$H$17,MATCH($F82,'Parâmetros'!$G$13:$G$17,0)))),"")</f>
        <v/>
      </c>
      <c r="M82" s="79">
        <f>IFERROR(IF(OR($J82="",$K82=""),"",$J82*$K82),"")</f>
        <v/>
      </c>
      <c r="N82" s="79">
        <f>IFERROR(IF(OR($M82="",$L82=""),"",$M82*($L82-1)),"")</f>
        <v/>
      </c>
      <c r="O82" s="79">
        <f>IFERROR(IF(OR($M82="",$L82=""),"",$M82*$L82),"")</f>
        <v/>
      </c>
      <c r="P82" s="76" t="n"/>
      <c r="Q82" s="79">
        <f>IFERROR(IF(OR($O82="",$P82=""),"",$O82*$P82),"")</f>
        <v/>
      </c>
      <c r="R82" s="76" t="n"/>
      <c r="S82" s="79">
        <f>IFERROR(IF(OR($O82="",$R82=""),"",$O82*$R82),"")</f>
        <v/>
      </c>
      <c r="T82" s="73" t="n"/>
      <c r="U82" s="79">
        <f>IFERROR(IF(OR($O82="",$P82="",$R82=""),"",$O82-$Q82-$S82-IF($T82="",0,$T82)),"")</f>
        <v/>
      </c>
      <c r="V82" s="76" t="n"/>
      <c r="W82" s="79">
        <f>IFERROR(IF(OR($O82="",$V82=""),"",$O82*(1+$V82)),"")</f>
        <v/>
      </c>
      <c r="X82" s="32" t="n"/>
      <c r="Y82" s="16">
        <f>IFERROR(IF(AND($A82="",$B82="",$C82="",$D82="",$E82="",$F82="",$G82="",$H82="",$I82="",$K82="",$P82="",$R82="",$T82="",$V82="",$X82=""),"",IF(OR($A82="",$B82="",$C82="",$D82="",$E82="",$F82="",$G82="",$H82="",$K82=""),"Dados obrigatórios em falta",IF($J82&lt;=0,"Rever horas ou pausa",IF($L82="","Configurar multiplicador",IF(OR($P82="",$R82="",$V82=""),"Descontos/encargos por confirmar","Pronto a validar"))))),"Erro a rever")</f>
        <v/>
      </c>
    </row>
    <row r="83">
      <c r="A83" s="30" t="n"/>
      <c r="B83" s="69" t="n"/>
      <c r="C83" s="32" t="n"/>
      <c r="D83" s="32" t="n"/>
      <c r="E83" s="30" t="n"/>
      <c r="F83" s="32" t="n"/>
      <c r="G83" s="70" t="n"/>
      <c r="H83" s="70" t="n"/>
      <c r="I83" s="71" t="n"/>
      <c r="J83" s="72">
        <f>IFERROR(IF(OR($B83="",$G83="",$H83=""),"",MAX(0,MOD($H83-$G83,1)*24-IF($I83="",0,$I83)*24)),"")</f>
        <v/>
      </c>
      <c r="K83" s="73" t="n"/>
      <c r="L83" s="74">
        <f>IFERROR(IF($F83="","",IF(INDEX('Parâmetros'!$H$13:$H$17,MATCH($F83,'Parâmetros'!$G$13:$G$17,0))=0,"",INDEX('Parâmetros'!$H$13:$H$17,MATCH($F83,'Parâmetros'!$G$13:$G$17,0)))),"")</f>
        <v/>
      </c>
      <c r="M83" s="75">
        <f>IFERROR(IF(OR($J83="",$K83=""),"",$J83*$K83),"")</f>
        <v/>
      </c>
      <c r="N83" s="75">
        <f>IFERROR(IF(OR($M83="",$L83=""),"",$M83*($L83-1)),"")</f>
        <v/>
      </c>
      <c r="O83" s="75">
        <f>IFERROR(IF(OR($M83="",$L83=""),"",$M83*$L83),"")</f>
        <v/>
      </c>
      <c r="P83" s="76" t="n"/>
      <c r="Q83" s="75">
        <f>IFERROR(IF(OR($O83="",$P83=""),"",$O83*$P83),"")</f>
        <v/>
      </c>
      <c r="R83" s="76" t="n"/>
      <c r="S83" s="75">
        <f>IFERROR(IF(OR($O83="",$R83=""),"",$O83*$R83),"")</f>
        <v/>
      </c>
      <c r="T83" s="73" t="n"/>
      <c r="U83" s="75">
        <f>IFERROR(IF(OR($O83="",$P83="",$R83=""),"",$O83-$Q83-$S83-IF($T83="",0,$T83)),"")</f>
        <v/>
      </c>
      <c r="V83" s="76" t="n"/>
      <c r="W83" s="75">
        <f>IFERROR(IF(OR($O83="",$V83=""),"",$O83*(1+$V83)),"")</f>
        <v/>
      </c>
      <c r="X83" s="32" t="n"/>
      <c r="Y83" s="13">
        <f>IFERROR(IF(AND($A83="",$B83="",$C83="",$D83="",$E83="",$F83="",$G83="",$H83="",$I83="",$K83="",$P83="",$R83="",$T83="",$V83="",$X83=""),"",IF(OR($A83="",$B83="",$C83="",$D83="",$E83="",$F83="",$G83="",$H83="",$K83=""),"Dados obrigatórios em falta",IF($J83&lt;=0,"Rever horas ou pausa",IF($L83="","Configurar multiplicador",IF(OR($P83="",$R83="",$V83=""),"Descontos/encargos por confirmar","Pronto a validar"))))),"Erro a rever")</f>
        <v/>
      </c>
    </row>
    <row r="84">
      <c r="A84" s="30" t="n"/>
      <c r="B84" s="69" t="n"/>
      <c r="C84" s="32" t="n"/>
      <c r="D84" s="32" t="n"/>
      <c r="E84" s="30" t="n"/>
      <c r="F84" s="32" t="n"/>
      <c r="G84" s="70" t="n"/>
      <c r="H84" s="70" t="n"/>
      <c r="I84" s="71" t="n"/>
      <c r="J84" s="77">
        <f>IFERROR(IF(OR($B84="",$G84="",$H84=""),"",MAX(0,MOD($H84-$G84,1)*24-IF($I84="",0,$I84)*24)),"")</f>
        <v/>
      </c>
      <c r="K84" s="73" t="n"/>
      <c r="L84" s="78">
        <f>IFERROR(IF($F84="","",IF(INDEX('Parâmetros'!$H$13:$H$17,MATCH($F84,'Parâmetros'!$G$13:$G$17,0))=0,"",INDEX('Parâmetros'!$H$13:$H$17,MATCH($F84,'Parâmetros'!$G$13:$G$17,0)))),"")</f>
        <v/>
      </c>
      <c r="M84" s="79">
        <f>IFERROR(IF(OR($J84="",$K84=""),"",$J84*$K84),"")</f>
        <v/>
      </c>
      <c r="N84" s="79">
        <f>IFERROR(IF(OR($M84="",$L84=""),"",$M84*($L84-1)),"")</f>
        <v/>
      </c>
      <c r="O84" s="79">
        <f>IFERROR(IF(OR($M84="",$L84=""),"",$M84*$L84),"")</f>
        <v/>
      </c>
      <c r="P84" s="76" t="n"/>
      <c r="Q84" s="79">
        <f>IFERROR(IF(OR($O84="",$P84=""),"",$O84*$P84),"")</f>
        <v/>
      </c>
      <c r="R84" s="76" t="n"/>
      <c r="S84" s="79">
        <f>IFERROR(IF(OR($O84="",$R84=""),"",$O84*$R84),"")</f>
        <v/>
      </c>
      <c r="T84" s="73" t="n"/>
      <c r="U84" s="79">
        <f>IFERROR(IF(OR($O84="",$P84="",$R84=""),"",$O84-$Q84-$S84-IF($T84="",0,$T84)),"")</f>
        <v/>
      </c>
      <c r="V84" s="76" t="n"/>
      <c r="W84" s="79">
        <f>IFERROR(IF(OR($O84="",$V84=""),"",$O84*(1+$V84)),"")</f>
        <v/>
      </c>
      <c r="X84" s="32" t="n"/>
      <c r="Y84" s="16">
        <f>IFERROR(IF(AND($A84="",$B84="",$C84="",$D84="",$E84="",$F84="",$G84="",$H84="",$I84="",$K84="",$P84="",$R84="",$T84="",$V84="",$X84=""),"",IF(OR($A84="",$B84="",$C84="",$D84="",$E84="",$F84="",$G84="",$H84="",$K84=""),"Dados obrigatórios em falta",IF($J84&lt;=0,"Rever horas ou pausa",IF($L84="","Configurar multiplicador",IF(OR($P84="",$R84="",$V84=""),"Descontos/encargos por confirmar","Pronto a validar"))))),"Erro a rever")</f>
        <v/>
      </c>
    </row>
    <row r="85">
      <c r="A85" s="30" t="n"/>
      <c r="B85" s="69" t="n"/>
      <c r="C85" s="32" t="n"/>
      <c r="D85" s="32" t="n"/>
      <c r="E85" s="30" t="n"/>
      <c r="F85" s="32" t="n"/>
      <c r="G85" s="70" t="n"/>
      <c r="H85" s="70" t="n"/>
      <c r="I85" s="71" t="n"/>
      <c r="J85" s="72">
        <f>IFERROR(IF(OR($B85="",$G85="",$H85=""),"",MAX(0,MOD($H85-$G85,1)*24-IF($I85="",0,$I85)*24)),"")</f>
        <v/>
      </c>
      <c r="K85" s="73" t="n"/>
      <c r="L85" s="74">
        <f>IFERROR(IF($F85="","",IF(INDEX('Parâmetros'!$H$13:$H$17,MATCH($F85,'Parâmetros'!$G$13:$G$17,0))=0,"",INDEX('Parâmetros'!$H$13:$H$17,MATCH($F85,'Parâmetros'!$G$13:$G$17,0)))),"")</f>
        <v/>
      </c>
      <c r="M85" s="75">
        <f>IFERROR(IF(OR($J85="",$K85=""),"",$J85*$K85),"")</f>
        <v/>
      </c>
      <c r="N85" s="75">
        <f>IFERROR(IF(OR($M85="",$L85=""),"",$M85*($L85-1)),"")</f>
        <v/>
      </c>
      <c r="O85" s="75">
        <f>IFERROR(IF(OR($M85="",$L85=""),"",$M85*$L85),"")</f>
        <v/>
      </c>
      <c r="P85" s="76" t="n"/>
      <c r="Q85" s="75">
        <f>IFERROR(IF(OR($O85="",$P85=""),"",$O85*$P85),"")</f>
        <v/>
      </c>
      <c r="R85" s="76" t="n"/>
      <c r="S85" s="75">
        <f>IFERROR(IF(OR($O85="",$R85=""),"",$O85*$R85),"")</f>
        <v/>
      </c>
      <c r="T85" s="73" t="n"/>
      <c r="U85" s="75">
        <f>IFERROR(IF(OR($O85="",$P85="",$R85=""),"",$O85-$Q85-$S85-IF($T85="",0,$T85)),"")</f>
        <v/>
      </c>
      <c r="V85" s="76" t="n"/>
      <c r="W85" s="75">
        <f>IFERROR(IF(OR($O85="",$V85=""),"",$O85*(1+$V85)),"")</f>
        <v/>
      </c>
      <c r="X85" s="32" t="n"/>
      <c r="Y85" s="13">
        <f>IFERROR(IF(AND($A85="",$B85="",$C85="",$D85="",$E85="",$F85="",$G85="",$H85="",$I85="",$K85="",$P85="",$R85="",$T85="",$V85="",$X85=""),"",IF(OR($A85="",$B85="",$C85="",$D85="",$E85="",$F85="",$G85="",$H85="",$K85=""),"Dados obrigatórios em falta",IF($J85&lt;=0,"Rever horas ou pausa",IF($L85="","Configurar multiplicador",IF(OR($P85="",$R85="",$V85=""),"Descontos/encargos por confirmar","Pronto a validar"))))),"Erro a rever")</f>
        <v/>
      </c>
    </row>
    <row r="86">
      <c r="A86" s="30" t="n"/>
      <c r="B86" s="69" t="n"/>
      <c r="C86" s="32" t="n"/>
      <c r="D86" s="32" t="n"/>
      <c r="E86" s="30" t="n"/>
      <c r="F86" s="32" t="n"/>
      <c r="G86" s="70" t="n"/>
      <c r="H86" s="70" t="n"/>
      <c r="I86" s="71" t="n"/>
      <c r="J86" s="77">
        <f>IFERROR(IF(OR($B86="",$G86="",$H86=""),"",MAX(0,MOD($H86-$G86,1)*24-IF($I86="",0,$I86)*24)),"")</f>
        <v/>
      </c>
      <c r="K86" s="73" t="n"/>
      <c r="L86" s="78">
        <f>IFERROR(IF($F86="","",IF(INDEX('Parâmetros'!$H$13:$H$17,MATCH($F86,'Parâmetros'!$G$13:$G$17,0))=0,"",INDEX('Parâmetros'!$H$13:$H$17,MATCH($F86,'Parâmetros'!$G$13:$G$17,0)))),"")</f>
        <v/>
      </c>
      <c r="M86" s="79">
        <f>IFERROR(IF(OR($J86="",$K86=""),"",$J86*$K86),"")</f>
        <v/>
      </c>
      <c r="N86" s="79">
        <f>IFERROR(IF(OR($M86="",$L86=""),"",$M86*($L86-1)),"")</f>
        <v/>
      </c>
      <c r="O86" s="79">
        <f>IFERROR(IF(OR($M86="",$L86=""),"",$M86*$L86),"")</f>
        <v/>
      </c>
      <c r="P86" s="76" t="n"/>
      <c r="Q86" s="79">
        <f>IFERROR(IF(OR($O86="",$P86=""),"",$O86*$P86),"")</f>
        <v/>
      </c>
      <c r="R86" s="76" t="n"/>
      <c r="S86" s="79">
        <f>IFERROR(IF(OR($O86="",$R86=""),"",$O86*$R86),"")</f>
        <v/>
      </c>
      <c r="T86" s="73" t="n"/>
      <c r="U86" s="79">
        <f>IFERROR(IF(OR($O86="",$P86="",$R86=""),"",$O86-$Q86-$S86-IF($T86="",0,$T86)),"")</f>
        <v/>
      </c>
      <c r="V86" s="76" t="n"/>
      <c r="W86" s="79">
        <f>IFERROR(IF(OR($O86="",$V86=""),"",$O86*(1+$V86)),"")</f>
        <v/>
      </c>
      <c r="X86" s="32" t="n"/>
      <c r="Y86" s="16">
        <f>IFERROR(IF(AND($A86="",$B86="",$C86="",$D86="",$E86="",$F86="",$G86="",$H86="",$I86="",$K86="",$P86="",$R86="",$T86="",$V86="",$X86=""),"",IF(OR($A86="",$B86="",$C86="",$D86="",$E86="",$F86="",$G86="",$H86="",$K86=""),"Dados obrigatórios em falta",IF($J86&lt;=0,"Rever horas ou pausa",IF($L86="","Configurar multiplicador",IF(OR($P86="",$R86="",$V86=""),"Descontos/encargos por confirmar","Pronto a validar"))))),"Erro a rever")</f>
        <v/>
      </c>
    </row>
    <row r="87">
      <c r="A87" s="30" t="n"/>
      <c r="B87" s="69" t="n"/>
      <c r="C87" s="32" t="n"/>
      <c r="D87" s="32" t="n"/>
      <c r="E87" s="30" t="n"/>
      <c r="F87" s="32" t="n"/>
      <c r="G87" s="70" t="n"/>
      <c r="H87" s="70" t="n"/>
      <c r="I87" s="71" t="n"/>
      <c r="J87" s="72">
        <f>IFERROR(IF(OR($B87="",$G87="",$H87=""),"",MAX(0,MOD($H87-$G87,1)*24-IF($I87="",0,$I87)*24)),"")</f>
        <v/>
      </c>
      <c r="K87" s="73" t="n"/>
      <c r="L87" s="74">
        <f>IFERROR(IF($F87="","",IF(INDEX('Parâmetros'!$H$13:$H$17,MATCH($F87,'Parâmetros'!$G$13:$G$17,0))=0,"",INDEX('Parâmetros'!$H$13:$H$17,MATCH($F87,'Parâmetros'!$G$13:$G$17,0)))),"")</f>
        <v/>
      </c>
      <c r="M87" s="75">
        <f>IFERROR(IF(OR($J87="",$K87=""),"",$J87*$K87),"")</f>
        <v/>
      </c>
      <c r="N87" s="75">
        <f>IFERROR(IF(OR($M87="",$L87=""),"",$M87*($L87-1)),"")</f>
        <v/>
      </c>
      <c r="O87" s="75">
        <f>IFERROR(IF(OR($M87="",$L87=""),"",$M87*$L87),"")</f>
        <v/>
      </c>
      <c r="P87" s="76" t="n"/>
      <c r="Q87" s="75">
        <f>IFERROR(IF(OR($O87="",$P87=""),"",$O87*$P87),"")</f>
        <v/>
      </c>
      <c r="R87" s="76" t="n"/>
      <c r="S87" s="75">
        <f>IFERROR(IF(OR($O87="",$R87=""),"",$O87*$R87),"")</f>
        <v/>
      </c>
      <c r="T87" s="73" t="n"/>
      <c r="U87" s="75">
        <f>IFERROR(IF(OR($O87="",$P87="",$R87=""),"",$O87-$Q87-$S87-IF($T87="",0,$T87)),"")</f>
        <v/>
      </c>
      <c r="V87" s="76" t="n"/>
      <c r="W87" s="75">
        <f>IFERROR(IF(OR($O87="",$V87=""),"",$O87*(1+$V87)),"")</f>
        <v/>
      </c>
      <c r="X87" s="32" t="n"/>
      <c r="Y87" s="13">
        <f>IFERROR(IF(AND($A87="",$B87="",$C87="",$D87="",$E87="",$F87="",$G87="",$H87="",$I87="",$K87="",$P87="",$R87="",$T87="",$V87="",$X87=""),"",IF(OR($A87="",$B87="",$C87="",$D87="",$E87="",$F87="",$G87="",$H87="",$K87=""),"Dados obrigatórios em falta",IF($J87&lt;=0,"Rever horas ou pausa",IF($L87="","Configurar multiplicador",IF(OR($P87="",$R87="",$V87=""),"Descontos/encargos por confirmar","Pronto a validar"))))),"Erro a rever")</f>
        <v/>
      </c>
    </row>
    <row r="88">
      <c r="A88" s="30" t="n"/>
      <c r="B88" s="69" t="n"/>
      <c r="C88" s="32" t="n"/>
      <c r="D88" s="32" t="n"/>
      <c r="E88" s="30" t="n"/>
      <c r="F88" s="32" t="n"/>
      <c r="G88" s="70" t="n"/>
      <c r="H88" s="70" t="n"/>
      <c r="I88" s="71" t="n"/>
      <c r="J88" s="77">
        <f>IFERROR(IF(OR($B88="",$G88="",$H88=""),"",MAX(0,MOD($H88-$G88,1)*24-IF($I88="",0,$I88)*24)),"")</f>
        <v/>
      </c>
      <c r="K88" s="73" t="n"/>
      <c r="L88" s="78">
        <f>IFERROR(IF($F88="","",IF(INDEX('Parâmetros'!$H$13:$H$17,MATCH($F88,'Parâmetros'!$G$13:$G$17,0))=0,"",INDEX('Parâmetros'!$H$13:$H$17,MATCH($F88,'Parâmetros'!$G$13:$G$17,0)))),"")</f>
        <v/>
      </c>
      <c r="M88" s="79">
        <f>IFERROR(IF(OR($J88="",$K88=""),"",$J88*$K88),"")</f>
        <v/>
      </c>
      <c r="N88" s="79">
        <f>IFERROR(IF(OR($M88="",$L88=""),"",$M88*($L88-1)),"")</f>
        <v/>
      </c>
      <c r="O88" s="79">
        <f>IFERROR(IF(OR($M88="",$L88=""),"",$M88*$L88),"")</f>
        <v/>
      </c>
      <c r="P88" s="76" t="n"/>
      <c r="Q88" s="79">
        <f>IFERROR(IF(OR($O88="",$P88=""),"",$O88*$P88),"")</f>
        <v/>
      </c>
      <c r="R88" s="76" t="n"/>
      <c r="S88" s="79">
        <f>IFERROR(IF(OR($O88="",$R88=""),"",$O88*$R88),"")</f>
        <v/>
      </c>
      <c r="T88" s="73" t="n"/>
      <c r="U88" s="79">
        <f>IFERROR(IF(OR($O88="",$P88="",$R88=""),"",$O88-$Q88-$S88-IF($T88="",0,$T88)),"")</f>
        <v/>
      </c>
      <c r="V88" s="76" t="n"/>
      <c r="W88" s="79">
        <f>IFERROR(IF(OR($O88="",$V88=""),"",$O88*(1+$V88)),"")</f>
        <v/>
      </c>
      <c r="X88" s="32" t="n"/>
      <c r="Y88" s="16">
        <f>IFERROR(IF(AND($A88="",$B88="",$C88="",$D88="",$E88="",$F88="",$G88="",$H88="",$I88="",$K88="",$P88="",$R88="",$T88="",$V88="",$X88=""),"",IF(OR($A88="",$B88="",$C88="",$D88="",$E88="",$F88="",$G88="",$H88="",$K88=""),"Dados obrigatórios em falta",IF($J88&lt;=0,"Rever horas ou pausa",IF($L88="","Configurar multiplicador",IF(OR($P88="",$R88="",$V88=""),"Descontos/encargos por confirmar","Pronto a validar"))))),"Erro a rever")</f>
        <v/>
      </c>
    </row>
    <row r="89">
      <c r="A89" s="30" t="n"/>
      <c r="B89" s="69" t="n"/>
      <c r="C89" s="32" t="n"/>
      <c r="D89" s="32" t="n"/>
      <c r="E89" s="30" t="n"/>
      <c r="F89" s="32" t="n"/>
      <c r="G89" s="70" t="n"/>
      <c r="H89" s="70" t="n"/>
      <c r="I89" s="71" t="n"/>
      <c r="J89" s="72">
        <f>IFERROR(IF(OR($B89="",$G89="",$H89=""),"",MAX(0,MOD($H89-$G89,1)*24-IF($I89="",0,$I89)*24)),"")</f>
        <v/>
      </c>
      <c r="K89" s="73" t="n"/>
      <c r="L89" s="74">
        <f>IFERROR(IF($F89="","",IF(INDEX('Parâmetros'!$H$13:$H$17,MATCH($F89,'Parâmetros'!$G$13:$G$17,0))=0,"",INDEX('Parâmetros'!$H$13:$H$17,MATCH($F89,'Parâmetros'!$G$13:$G$17,0)))),"")</f>
        <v/>
      </c>
      <c r="M89" s="75">
        <f>IFERROR(IF(OR($J89="",$K89=""),"",$J89*$K89),"")</f>
        <v/>
      </c>
      <c r="N89" s="75">
        <f>IFERROR(IF(OR($M89="",$L89=""),"",$M89*($L89-1)),"")</f>
        <v/>
      </c>
      <c r="O89" s="75">
        <f>IFERROR(IF(OR($M89="",$L89=""),"",$M89*$L89),"")</f>
        <v/>
      </c>
      <c r="P89" s="76" t="n"/>
      <c r="Q89" s="75">
        <f>IFERROR(IF(OR($O89="",$P89=""),"",$O89*$P89),"")</f>
        <v/>
      </c>
      <c r="R89" s="76" t="n"/>
      <c r="S89" s="75">
        <f>IFERROR(IF(OR($O89="",$R89=""),"",$O89*$R89),"")</f>
        <v/>
      </c>
      <c r="T89" s="73" t="n"/>
      <c r="U89" s="75">
        <f>IFERROR(IF(OR($O89="",$P89="",$R89=""),"",$O89-$Q89-$S89-IF($T89="",0,$T89)),"")</f>
        <v/>
      </c>
      <c r="V89" s="76" t="n"/>
      <c r="W89" s="75">
        <f>IFERROR(IF(OR($O89="",$V89=""),"",$O89*(1+$V89)),"")</f>
        <v/>
      </c>
      <c r="X89" s="32" t="n"/>
      <c r="Y89" s="13">
        <f>IFERROR(IF(AND($A89="",$B89="",$C89="",$D89="",$E89="",$F89="",$G89="",$H89="",$I89="",$K89="",$P89="",$R89="",$T89="",$V89="",$X89=""),"",IF(OR($A89="",$B89="",$C89="",$D89="",$E89="",$F89="",$G89="",$H89="",$K89=""),"Dados obrigatórios em falta",IF($J89&lt;=0,"Rever horas ou pausa",IF($L89="","Configurar multiplicador",IF(OR($P89="",$R89="",$V89=""),"Descontos/encargos por confirmar","Pronto a validar"))))),"Erro a rever")</f>
        <v/>
      </c>
    </row>
    <row r="90">
      <c r="A90" s="30" t="n"/>
      <c r="B90" s="69" t="n"/>
      <c r="C90" s="32" t="n"/>
      <c r="D90" s="32" t="n"/>
      <c r="E90" s="30" t="n"/>
      <c r="F90" s="32" t="n"/>
      <c r="G90" s="70" t="n"/>
      <c r="H90" s="70" t="n"/>
      <c r="I90" s="71" t="n"/>
      <c r="J90" s="77">
        <f>IFERROR(IF(OR($B90="",$G90="",$H90=""),"",MAX(0,MOD($H90-$G90,1)*24-IF($I90="",0,$I90)*24)),"")</f>
        <v/>
      </c>
      <c r="K90" s="73" t="n"/>
      <c r="L90" s="78">
        <f>IFERROR(IF($F90="","",IF(INDEX('Parâmetros'!$H$13:$H$17,MATCH($F90,'Parâmetros'!$G$13:$G$17,0))=0,"",INDEX('Parâmetros'!$H$13:$H$17,MATCH($F90,'Parâmetros'!$G$13:$G$17,0)))),"")</f>
        <v/>
      </c>
      <c r="M90" s="79">
        <f>IFERROR(IF(OR($J90="",$K90=""),"",$J90*$K90),"")</f>
        <v/>
      </c>
      <c r="N90" s="79">
        <f>IFERROR(IF(OR($M90="",$L90=""),"",$M90*($L90-1)),"")</f>
        <v/>
      </c>
      <c r="O90" s="79">
        <f>IFERROR(IF(OR($M90="",$L90=""),"",$M90*$L90),"")</f>
        <v/>
      </c>
      <c r="P90" s="76" t="n"/>
      <c r="Q90" s="79">
        <f>IFERROR(IF(OR($O90="",$P90=""),"",$O90*$P90),"")</f>
        <v/>
      </c>
      <c r="R90" s="76" t="n"/>
      <c r="S90" s="79">
        <f>IFERROR(IF(OR($O90="",$R90=""),"",$O90*$R90),"")</f>
        <v/>
      </c>
      <c r="T90" s="73" t="n"/>
      <c r="U90" s="79">
        <f>IFERROR(IF(OR($O90="",$P90="",$R90=""),"",$O90-$Q90-$S90-IF($T90="",0,$T90)),"")</f>
        <v/>
      </c>
      <c r="V90" s="76" t="n"/>
      <c r="W90" s="79">
        <f>IFERROR(IF(OR($O90="",$V90=""),"",$O90*(1+$V90)),"")</f>
        <v/>
      </c>
      <c r="X90" s="32" t="n"/>
      <c r="Y90" s="16">
        <f>IFERROR(IF(AND($A90="",$B90="",$C90="",$D90="",$E90="",$F90="",$G90="",$H90="",$I90="",$K90="",$P90="",$R90="",$T90="",$V90="",$X90=""),"",IF(OR($A90="",$B90="",$C90="",$D90="",$E90="",$F90="",$G90="",$H90="",$K90=""),"Dados obrigatórios em falta",IF($J90&lt;=0,"Rever horas ou pausa",IF($L90="","Configurar multiplicador",IF(OR($P90="",$R90="",$V90=""),"Descontos/encargos por confirmar","Pronto a validar"))))),"Erro a rever")</f>
        <v/>
      </c>
    </row>
    <row r="91">
      <c r="A91" s="30" t="n"/>
      <c r="B91" s="69" t="n"/>
      <c r="C91" s="32" t="n"/>
      <c r="D91" s="32" t="n"/>
      <c r="E91" s="30" t="n"/>
      <c r="F91" s="32" t="n"/>
      <c r="G91" s="70" t="n"/>
      <c r="H91" s="70" t="n"/>
      <c r="I91" s="71" t="n"/>
      <c r="J91" s="72">
        <f>IFERROR(IF(OR($B91="",$G91="",$H91=""),"",MAX(0,MOD($H91-$G91,1)*24-IF($I91="",0,$I91)*24)),"")</f>
        <v/>
      </c>
      <c r="K91" s="73" t="n"/>
      <c r="L91" s="74">
        <f>IFERROR(IF($F91="","",IF(INDEX('Parâmetros'!$H$13:$H$17,MATCH($F91,'Parâmetros'!$G$13:$G$17,0))=0,"",INDEX('Parâmetros'!$H$13:$H$17,MATCH($F91,'Parâmetros'!$G$13:$G$17,0)))),"")</f>
        <v/>
      </c>
      <c r="M91" s="75">
        <f>IFERROR(IF(OR($J91="",$K91=""),"",$J91*$K91),"")</f>
        <v/>
      </c>
      <c r="N91" s="75">
        <f>IFERROR(IF(OR($M91="",$L91=""),"",$M91*($L91-1)),"")</f>
        <v/>
      </c>
      <c r="O91" s="75">
        <f>IFERROR(IF(OR($M91="",$L91=""),"",$M91*$L91),"")</f>
        <v/>
      </c>
      <c r="P91" s="76" t="n"/>
      <c r="Q91" s="75">
        <f>IFERROR(IF(OR($O91="",$P91=""),"",$O91*$P91),"")</f>
        <v/>
      </c>
      <c r="R91" s="76" t="n"/>
      <c r="S91" s="75">
        <f>IFERROR(IF(OR($O91="",$R91=""),"",$O91*$R91),"")</f>
        <v/>
      </c>
      <c r="T91" s="73" t="n"/>
      <c r="U91" s="75">
        <f>IFERROR(IF(OR($O91="",$P91="",$R91=""),"",$O91-$Q91-$S91-IF($T91="",0,$T91)),"")</f>
        <v/>
      </c>
      <c r="V91" s="76" t="n"/>
      <c r="W91" s="75">
        <f>IFERROR(IF(OR($O91="",$V91=""),"",$O91*(1+$V91)),"")</f>
        <v/>
      </c>
      <c r="X91" s="32" t="n"/>
      <c r="Y91" s="13">
        <f>IFERROR(IF(AND($A91="",$B91="",$C91="",$D91="",$E91="",$F91="",$G91="",$H91="",$I91="",$K91="",$P91="",$R91="",$T91="",$V91="",$X91=""),"",IF(OR($A91="",$B91="",$C91="",$D91="",$E91="",$F91="",$G91="",$H91="",$K91=""),"Dados obrigatórios em falta",IF($J91&lt;=0,"Rever horas ou pausa",IF($L91="","Configurar multiplicador",IF(OR($P91="",$R91="",$V91=""),"Descontos/encargos por confirmar","Pronto a validar"))))),"Erro a rever")</f>
        <v/>
      </c>
    </row>
    <row r="92">
      <c r="A92" s="30" t="n"/>
      <c r="B92" s="69" t="n"/>
      <c r="C92" s="32" t="n"/>
      <c r="D92" s="32" t="n"/>
      <c r="E92" s="30" t="n"/>
      <c r="F92" s="32" t="n"/>
      <c r="G92" s="70" t="n"/>
      <c r="H92" s="70" t="n"/>
      <c r="I92" s="71" t="n"/>
      <c r="J92" s="77">
        <f>IFERROR(IF(OR($B92="",$G92="",$H92=""),"",MAX(0,MOD($H92-$G92,1)*24-IF($I92="",0,$I92)*24)),"")</f>
        <v/>
      </c>
      <c r="K92" s="73" t="n"/>
      <c r="L92" s="78">
        <f>IFERROR(IF($F92="","",IF(INDEX('Parâmetros'!$H$13:$H$17,MATCH($F92,'Parâmetros'!$G$13:$G$17,0))=0,"",INDEX('Parâmetros'!$H$13:$H$17,MATCH($F92,'Parâmetros'!$G$13:$G$17,0)))),"")</f>
        <v/>
      </c>
      <c r="M92" s="79">
        <f>IFERROR(IF(OR($J92="",$K92=""),"",$J92*$K92),"")</f>
        <v/>
      </c>
      <c r="N92" s="79">
        <f>IFERROR(IF(OR($M92="",$L92=""),"",$M92*($L92-1)),"")</f>
        <v/>
      </c>
      <c r="O92" s="79">
        <f>IFERROR(IF(OR($M92="",$L92=""),"",$M92*$L92),"")</f>
        <v/>
      </c>
      <c r="P92" s="76" t="n"/>
      <c r="Q92" s="79">
        <f>IFERROR(IF(OR($O92="",$P92=""),"",$O92*$P92),"")</f>
        <v/>
      </c>
      <c r="R92" s="76" t="n"/>
      <c r="S92" s="79">
        <f>IFERROR(IF(OR($O92="",$R92=""),"",$O92*$R92),"")</f>
        <v/>
      </c>
      <c r="T92" s="73" t="n"/>
      <c r="U92" s="79">
        <f>IFERROR(IF(OR($O92="",$P92="",$R92=""),"",$O92-$Q92-$S92-IF($T92="",0,$T92)),"")</f>
        <v/>
      </c>
      <c r="V92" s="76" t="n"/>
      <c r="W92" s="79">
        <f>IFERROR(IF(OR($O92="",$V92=""),"",$O92*(1+$V92)),"")</f>
        <v/>
      </c>
      <c r="X92" s="32" t="n"/>
      <c r="Y92" s="16">
        <f>IFERROR(IF(AND($A92="",$B92="",$C92="",$D92="",$E92="",$F92="",$G92="",$H92="",$I92="",$K92="",$P92="",$R92="",$T92="",$V92="",$X92=""),"",IF(OR($A92="",$B92="",$C92="",$D92="",$E92="",$F92="",$G92="",$H92="",$K92=""),"Dados obrigatórios em falta",IF($J92&lt;=0,"Rever horas ou pausa",IF($L92="","Configurar multiplicador",IF(OR($P92="",$R92="",$V92=""),"Descontos/encargos por confirmar","Pronto a validar"))))),"Erro a rever")</f>
        <v/>
      </c>
    </row>
    <row r="93">
      <c r="A93" s="30" t="n"/>
      <c r="B93" s="69" t="n"/>
      <c r="C93" s="32" t="n"/>
      <c r="D93" s="32" t="n"/>
      <c r="E93" s="30" t="n"/>
      <c r="F93" s="32" t="n"/>
      <c r="G93" s="70" t="n"/>
      <c r="H93" s="70" t="n"/>
      <c r="I93" s="71" t="n"/>
      <c r="J93" s="72">
        <f>IFERROR(IF(OR($B93="",$G93="",$H93=""),"",MAX(0,MOD($H93-$G93,1)*24-IF($I93="",0,$I93)*24)),"")</f>
        <v/>
      </c>
      <c r="K93" s="73" t="n"/>
      <c r="L93" s="74">
        <f>IFERROR(IF($F93="","",IF(INDEX('Parâmetros'!$H$13:$H$17,MATCH($F93,'Parâmetros'!$G$13:$G$17,0))=0,"",INDEX('Parâmetros'!$H$13:$H$17,MATCH($F93,'Parâmetros'!$G$13:$G$17,0)))),"")</f>
        <v/>
      </c>
      <c r="M93" s="75">
        <f>IFERROR(IF(OR($J93="",$K93=""),"",$J93*$K93),"")</f>
        <v/>
      </c>
      <c r="N93" s="75">
        <f>IFERROR(IF(OR($M93="",$L93=""),"",$M93*($L93-1)),"")</f>
        <v/>
      </c>
      <c r="O93" s="75">
        <f>IFERROR(IF(OR($M93="",$L93=""),"",$M93*$L93),"")</f>
        <v/>
      </c>
      <c r="P93" s="76" t="n"/>
      <c r="Q93" s="75">
        <f>IFERROR(IF(OR($O93="",$P93=""),"",$O93*$P93),"")</f>
        <v/>
      </c>
      <c r="R93" s="76" t="n"/>
      <c r="S93" s="75">
        <f>IFERROR(IF(OR($O93="",$R93=""),"",$O93*$R93),"")</f>
        <v/>
      </c>
      <c r="T93" s="73" t="n"/>
      <c r="U93" s="75">
        <f>IFERROR(IF(OR($O93="",$P93="",$R93=""),"",$O93-$Q93-$S93-IF($T93="",0,$T93)),"")</f>
        <v/>
      </c>
      <c r="V93" s="76" t="n"/>
      <c r="W93" s="75">
        <f>IFERROR(IF(OR($O93="",$V93=""),"",$O93*(1+$V93)),"")</f>
        <v/>
      </c>
      <c r="X93" s="32" t="n"/>
      <c r="Y93" s="13">
        <f>IFERROR(IF(AND($A93="",$B93="",$C93="",$D93="",$E93="",$F93="",$G93="",$H93="",$I93="",$K93="",$P93="",$R93="",$T93="",$V93="",$X93=""),"",IF(OR($A93="",$B93="",$C93="",$D93="",$E93="",$F93="",$G93="",$H93="",$K93=""),"Dados obrigatórios em falta",IF($J93&lt;=0,"Rever horas ou pausa",IF($L93="","Configurar multiplicador",IF(OR($P93="",$R93="",$V93=""),"Descontos/encargos por confirmar","Pronto a validar"))))),"Erro a rever")</f>
        <v/>
      </c>
    </row>
    <row r="94">
      <c r="A94" s="30" t="n"/>
      <c r="B94" s="69" t="n"/>
      <c r="C94" s="32" t="n"/>
      <c r="D94" s="32" t="n"/>
      <c r="E94" s="30" t="n"/>
      <c r="F94" s="32" t="n"/>
      <c r="G94" s="70" t="n"/>
      <c r="H94" s="70" t="n"/>
      <c r="I94" s="71" t="n"/>
      <c r="J94" s="77">
        <f>IFERROR(IF(OR($B94="",$G94="",$H94=""),"",MAX(0,MOD($H94-$G94,1)*24-IF($I94="",0,$I94)*24)),"")</f>
        <v/>
      </c>
      <c r="K94" s="73" t="n"/>
      <c r="L94" s="78">
        <f>IFERROR(IF($F94="","",IF(INDEX('Parâmetros'!$H$13:$H$17,MATCH($F94,'Parâmetros'!$G$13:$G$17,0))=0,"",INDEX('Parâmetros'!$H$13:$H$17,MATCH($F94,'Parâmetros'!$G$13:$G$17,0)))),"")</f>
        <v/>
      </c>
      <c r="M94" s="79">
        <f>IFERROR(IF(OR($J94="",$K94=""),"",$J94*$K94),"")</f>
        <v/>
      </c>
      <c r="N94" s="79">
        <f>IFERROR(IF(OR($M94="",$L94=""),"",$M94*($L94-1)),"")</f>
        <v/>
      </c>
      <c r="O94" s="79">
        <f>IFERROR(IF(OR($M94="",$L94=""),"",$M94*$L94),"")</f>
        <v/>
      </c>
      <c r="P94" s="76" t="n"/>
      <c r="Q94" s="79">
        <f>IFERROR(IF(OR($O94="",$P94=""),"",$O94*$P94),"")</f>
        <v/>
      </c>
      <c r="R94" s="76" t="n"/>
      <c r="S94" s="79">
        <f>IFERROR(IF(OR($O94="",$R94=""),"",$O94*$R94),"")</f>
        <v/>
      </c>
      <c r="T94" s="73" t="n"/>
      <c r="U94" s="79">
        <f>IFERROR(IF(OR($O94="",$P94="",$R94=""),"",$O94-$Q94-$S94-IF($T94="",0,$T94)),"")</f>
        <v/>
      </c>
      <c r="V94" s="76" t="n"/>
      <c r="W94" s="79">
        <f>IFERROR(IF(OR($O94="",$V94=""),"",$O94*(1+$V94)),"")</f>
        <v/>
      </c>
      <c r="X94" s="32" t="n"/>
      <c r="Y94" s="16">
        <f>IFERROR(IF(AND($A94="",$B94="",$C94="",$D94="",$E94="",$F94="",$G94="",$H94="",$I94="",$K94="",$P94="",$R94="",$T94="",$V94="",$X94=""),"",IF(OR($A94="",$B94="",$C94="",$D94="",$E94="",$F94="",$G94="",$H94="",$K94=""),"Dados obrigatórios em falta",IF($J94&lt;=0,"Rever horas ou pausa",IF($L94="","Configurar multiplicador",IF(OR($P94="",$R94="",$V94=""),"Descontos/encargos por confirmar","Pronto a validar"))))),"Erro a rever")</f>
        <v/>
      </c>
    </row>
    <row r="95">
      <c r="A95" s="30" t="n"/>
      <c r="B95" s="69" t="n"/>
      <c r="C95" s="32" t="n"/>
      <c r="D95" s="32" t="n"/>
      <c r="E95" s="30" t="n"/>
      <c r="F95" s="32" t="n"/>
      <c r="G95" s="70" t="n"/>
      <c r="H95" s="70" t="n"/>
      <c r="I95" s="71" t="n"/>
      <c r="J95" s="72">
        <f>IFERROR(IF(OR($B95="",$G95="",$H95=""),"",MAX(0,MOD($H95-$G95,1)*24-IF($I95="",0,$I95)*24)),"")</f>
        <v/>
      </c>
      <c r="K95" s="73" t="n"/>
      <c r="L95" s="74">
        <f>IFERROR(IF($F95="","",IF(INDEX('Parâmetros'!$H$13:$H$17,MATCH($F95,'Parâmetros'!$G$13:$G$17,0))=0,"",INDEX('Parâmetros'!$H$13:$H$17,MATCH($F95,'Parâmetros'!$G$13:$G$17,0)))),"")</f>
        <v/>
      </c>
      <c r="M95" s="75">
        <f>IFERROR(IF(OR($J95="",$K95=""),"",$J95*$K95),"")</f>
        <v/>
      </c>
      <c r="N95" s="75">
        <f>IFERROR(IF(OR($M95="",$L95=""),"",$M95*($L95-1)),"")</f>
        <v/>
      </c>
      <c r="O95" s="75">
        <f>IFERROR(IF(OR($M95="",$L95=""),"",$M95*$L95),"")</f>
        <v/>
      </c>
      <c r="P95" s="76" t="n"/>
      <c r="Q95" s="75">
        <f>IFERROR(IF(OR($O95="",$P95=""),"",$O95*$P95),"")</f>
        <v/>
      </c>
      <c r="R95" s="76" t="n"/>
      <c r="S95" s="75">
        <f>IFERROR(IF(OR($O95="",$R95=""),"",$O95*$R95),"")</f>
        <v/>
      </c>
      <c r="T95" s="73" t="n"/>
      <c r="U95" s="75">
        <f>IFERROR(IF(OR($O95="",$P95="",$R95=""),"",$O95-$Q95-$S95-IF($T95="",0,$T95)),"")</f>
        <v/>
      </c>
      <c r="V95" s="76" t="n"/>
      <c r="W95" s="75">
        <f>IFERROR(IF(OR($O95="",$V95=""),"",$O95*(1+$V95)),"")</f>
        <v/>
      </c>
      <c r="X95" s="32" t="n"/>
      <c r="Y95" s="13">
        <f>IFERROR(IF(AND($A95="",$B95="",$C95="",$D95="",$E95="",$F95="",$G95="",$H95="",$I95="",$K95="",$P95="",$R95="",$T95="",$V95="",$X95=""),"",IF(OR($A95="",$B95="",$C95="",$D95="",$E95="",$F95="",$G95="",$H95="",$K95=""),"Dados obrigatórios em falta",IF($J95&lt;=0,"Rever horas ou pausa",IF($L95="","Configurar multiplicador",IF(OR($P95="",$R95="",$V95=""),"Descontos/encargos por confirmar","Pronto a validar"))))),"Erro a rever")</f>
        <v/>
      </c>
    </row>
    <row r="96">
      <c r="A96" s="30" t="n"/>
      <c r="B96" s="69" t="n"/>
      <c r="C96" s="32" t="n"/>
      <c r="D96" s="32" t="n"/>
      <c r="E96" s="30" t="n"/>
      <c r="F96" s="32" t="n"/>
      <c r="G96" s="70" t="n"/>
      <c r="H96" s="70" t="n"/>
      <c r="I96" s="71" t="n"/>
      <c r="J96" s="77">
        <f>IFERROR(IF(OR($B96="",$G96="",$H96=""),"",MAX(0,MOD($H96-$G96,1)*24-IF($I96="",0,$I96)*24)),"")</f>
        <v/>
      </c>
      <c r="K96" s="73" t="n"/>
      <c r="L96" s="78">
        <f>IFERROR(IF($F96="","",IF(INDEX('Parâmetros'!$H$13:$H$17,MATCH($F96,'Parâmetros'!$G$13:$G$17,0))=0,"",INDEX('Parâmetros'!$H$13:$H$17,MATCH($F96,'Parâmetros'!$G$13:$G$17,0)))),"")</f>
        <v/>
      </c>
      <c r="M96" s="79">
        <f>IFERROR(IF(OR($J96="",$K96=""),"",$J96*$K96),"")</f>
        <v/>
      </c>
      <c r="N96" s="79">
        <f>IFERROR(IF(OR($M96="",$L96=""),"",$M96*($L96-1)),"")</f>
        <v/>
      </c>
      <c r="O96" s="79">
        <f>IFERROR(IF(OR($M96="",$L96=""),"",$M96*$L96),"")</f>
        <v/>
      </c>
      <c r="P96" s="76" t="n"/>
      <c r="Q96" s="79">
        <f>IFERROR(IF(OR($O96="",$P96=""),"",$O96*$P96),"")</f>
        <v/>
      </c>
      <c r="R96" s="76" t="n"/>
      <c r="S96" s="79">
        <f>IFERROR(IF(OR($O96="",$R96=""),"",$O96*$R96),"")</f>
        <v/>
      </c>
      <c r="T96" s="73" t="n"/>
      <c r="U96" s="79">
        <f>IFERROR(IF(OR($O96="",$P96="",$R96=""),"",$O96-$Q96-$S96-IF($T96="",0,$T96)),"")</f>
        <v/>
      </c>
      <c r="V96" s="76" t="n"/>
      <c r="W96" s="79">
        <f>IFERROR(IF(OR($O96="",$V96=""),"",$O96*(1+$V96)),"")</f>
        <v/>
      </c>
      <c r="X96" s="32" t="n"/>
      <c r="Y96" s="16">
        <f>IFERROR(IF(AND($A96="",$B96="",$C96="",$D96="",$E96="",$F96="",$G96="",$H96="",$I96="",$K96="",$P96="",$R96="",$T96="",$V96="",$X96=""),"",IF(OR($A96="",$B96="",$C96="",$D96="",$E96="",$F96="",$G96="",$H96="",$K96=""),"Dados obrigatórios em falta",IF($J96&lt;=0,"Rever horas ou pausa",IF($L96="","Configurar multiplicador",IF(OR($P96="",$R96="",$V96=""),"Descontos/encargos por confirmar","Pronto a validar"))))),"Erro a rever")</f>
        <v/>
      </c>
    </row>
    <row r="97">
      <c r="A97" s="30" t="n"/>
      <c r="B97" s="69" t="n"/>
      <c r="C97" s="32" t="n"/>
      <c r="D97" s="32" t="n"/>
      <c r="E97" s="30" t="n"/>
      <c r="F97" s="32" t="n"/>
      <c r="G97" s="70" t="n"/>
      <c r="H97" s="70" t="n"/>
      <c r="I97" s="71" t="n"/>
      <c r="J97" s="72">
        <f>IFERROR(IF(OR($B97="",$G97="",$H97=""),"",MAX(0,MOD($H97-$G97,1)*24-IF($I97="",0,$I97)*24)),"")</f>
        <v/>
      </c>
      <c r="K97" s="73" t="n"/>
      <c r="L97" s="74">
        <f>IFERROR(IF($F97="","",IF(INDEX('Parâmetros'!$H$13:$H$17,MATCH($F97,'Parâmetros'!$G$13:$G$17,0))=0,"",INDEX('Parâmetros'!$H$13:$H$17,MATCH($F97,'Parâmetros'!$G$13:$G$17,0)))),"")</f>
        <v/>
      </c>
      <c r="M97" s="75">
        <f>IFERROR(IF(OR($J97="",$K97=""),"",$J97*$K97),"")</f>
        <v/>
      </c>
      <c r="N97" s="75">
        <f>IFERROR(IF(OR($M97="",$L97=""),"",$M97*($L97-1)),"")</f>
        <v/>
      </c>
      <c r="O97" s="75">
        <f>IFERROR(IF(OR($M97="",$L97=""),"",$M97*$L97),"")</f>
        <v/>
      </c>
      <c r="P97" s="76" t="n"/>
      <c r="Q97" s="75">
        <f>IFERROR(IF(OR($O97="",$P97=""),"",$O97*$P97),"")</f>
        <v/>
      </c>
      <c r="R97" s="76" t="n"/>
      <c r="S97" s="75">
        <f>IFERROR(IF(OR($O97="",$R97=""),"",$O97*$R97),"")</f>
        <v/>
      </c>
      <c r="T97" s="73" t="n"/>
      <c r="U97" s="75">
        <f>IFERROR(IF(OR($O97="",$P97="",$R97=""),"",$O97-$Q97-$S97-IF($T97="",0,$T97)),"")</f>
        <v/>
      </c>
      <c r="V97" s="76" t="n"/>
      <c r="W97" s="75">
        <f>IFERROR(IF(OR($O97="",$V97=""),"",$O97*(1+$V97)),"")</f>
        <v/>
      </c>
      <c r="X97" s="32" t="n"/>
      <c r="Y97" s="13">
        <f>IFERROR(IF(AND($A97="",$B97="",$C97="",$D97="",$E97="",$F97="",$G97="",$H97="",$I97="",$K97="",$P97="",$R97="",$T97="",$V97="",$X97=""),"",IF(OR($A97="",$B97="",$C97="",$D97="",$E97="",$F97="",$G97="",$H97="",$K97=""),"Dados obrigatórios em falta",IF($J97&lt;=0,"Rever horas ou pausa",IF($L97="","Configurar multiplicador",IF(OR($P97="",$R97="",$V97=""),"Descontos/encargos por confirmar","Pronto a validar"))))),"Erro a rever")</f>
        <v/>
      </c>
    </row>
    <row r="98">
      <c r="A98" s="30" t="n"/>
      <c r="B98" s="69" t="n"/>
      <c r="C98" s="32" t="n"/>
      <c r="D98" s="32" t="n"/>
      <c r="E98" s="30" t="n"/>
      <c r="F98" s="32" t="n"/>
      <c r="G98" s="70" t="n"/>
      <c r="H98" s="70" t="n"/>
      <c r="I98" s="71" t="n"/>
      <c r="J98" s="77">
        <f>IFERROR(IF(OR($B98="",$G98="",$H98=""),"",MAX(0,MOD($H98-$G98,1)*24-IF($I98="",0,$I98)*24)),"")</f>
        <v/>
      </c>
      <c r="K98" s="73" t="n"/>
      <c r="L98" s="78">
        <f>IFERROR(IF($F98="","",IF(INDEX('Parâmetros'!$H$13:$H$17,MATCH($F98,'Parâmetros'!$G$13:$G$17,0))=0,"",INDEX('Parâmetros'!$H$13:$H$17,MATCH($F98,'Parâmetros'!$G$13:$G$17,0)))),"")</f>
        <v/>
      </c>
      <c r="M98" s="79">
        <f>IFERROR(IF(OR($J98="",$K98=""),"",$J98*$K98),"")</f>
        <v/>
      </c>
      <c r="N98" s="79">
        <f>IFERROR(IF(OR($M98="",$L98=""),"",$M98*($L98-1)),"")</f>
        <v/>
      </c>
      <c r="O98" s="79">
        <f>IFERROR(IF(OR($M98="",$L98=""),"",$M98*$L98),"")</f>
        <v/>
      </c>
      <c r="P98" s="76" t="n"/>
      <c r="Q98" s="79">
        <f>IFERROR(IF(OR($O98="",$P98=""),"",$O98*$P98),"")</f>
        <v/>
      </c>
      <c r="R98" s="76" t="n"/>
      <c r="S98" s="79">
        <f>IFERROR(IF(OR($O98="",$R98=""),"",$O98*$R98),"")</f>
        <v/>
      </c>
      <c r="T98" s="73" t="n"/>
      <c r="U98" s="79">
        <f>IFERROR(IF(OR($O98="",$P98="",$R98=""),"",$O98-$Q98-$S98-IF($T98="",0,$T98)),"")</f>
        <v/>
      </c>
      <c r="V98" s="76" t="n"/>
      <c r="W98" s="79">
        <f>IFERROR(IF(OR($O98="",$V98=""),"",$O98*(1+$V98)),"")</f>
        <v/>
      </c>
      <c r="X98" s="32" t="n"/>
      <c r="Y98" s="16">
        <f>IFERROR(IF(AND($A98="",$B98="",$C98="",$D98="",$E98="",$F98="",$G98="",$H98="",$I98="",$K98="",$P98="",$R98="",$T98="",$V98="",$X98=""),"",IF(OR($A98="",$B98="",$C98="",$D98="",$E98="",$F98="",$G98="",$H98="",$K98=""),"Dados obrigatórios em falta",IF($J98&lt;=0,"Rever horas ou pausa",IF($L98="","Configurar multiplicador",IF(OR($P98="",$R98="",$V98=""),"Descontos/encargos por confirmar","Pronto a validar"))))),"Erro a rever")</f>
        <v/>
      </c>
    </row>
    <row r="99">
      <c r="A99" s="30" t="n"/>
      <c r="B99" s="69" t="n"/>
      <c r="C99" s="32" t="n"/>
      <c r="D99" s="32" t="n"/>
      <c r="E99" s="30" t="n"/>
      <c r="F99" s="32" t="n"/>
      <c r="G99" s="70" t="n"/>
      <c r="H99" s="70" t="n"/>
      <c r="I99" s="71" t="n"/>
      <c r="J99" s="72">
        <f>IFERROR(IF(OR($B99="",$G99="",$H99=""),"",MAX(0,MOD($H99-$G99,1)*24-IF($I99="",0,$I99)*24)),"")</f>
        <v/>
      </c>
      <c r="K99" s="73" t="n"/>
      <c r="L99" s="74">
        <f>IFERROR(IF($F99="","",IF(INDEX('Parâmetros'!$H$13:$H$17,MATCH($F99,'Parâmetros'!$G$13:$G$17,0))=0,"",INDEX('Parâmetros'!$H$13:$H$17,MATCH($F99,'Parâmetros'!$G$13:$G$17,0)))),"")</f>
        <v/>
      </c>
      <c r="M99" s="75">
        <f>IFERROR(IF(OR($J99="",$K99=""),"",$J99*$K99),"")</f>
        <v/>
      </c>
      <c r="N99" s="75">
        <f>IFERROR(IF(OR($M99="",$L99=""),"",$M99*($L99-1)),"")</f>
        <v/>
      </c>
      <c r="O99" s="75">
        <f>IFERROR(IF(OR($M99="",$L99=""),"",$M99*$L99),"")</f>
        <v/>
      </c>
      <c r="P99" s="76" t="n"/>
      <c r="Q99" s="75">
        <f>IFERROR(IF(OR($O99="",$P99=""),"",$O99*$P99),"")</f>
        <v/>
      </c>
      <c r="R99" s="76" t="n"/>
      <c r="S99" s="75">
        <f>IFERROR(IF(OR($O99="",$R99=""),"",$O99*$R99),"")</f>
        <v/>
      </c>
      <c r="T99" s="73" t="n"/>
      <c r="U99" s="75">
        <f>IFERROR(IF(OR($O99="",$P99="",$R99=""),"",$O99-$Q99-$S99-IF($T99="",0,$T99)),"")</f>
        <v/>
      </c>
      <c r="V99" s="76" t="n"/>
      <c r="W99" s="75">
        <f>IFERROR(IF(OR($O99="",$V99=""),"",$O99*(1+$V99)),"")</f>
        <v/>
      </c>
      <c r="X99" s="32" t="n"/>
      <c r="Y99" s="13">
        <f>IFERROR(IF(AND($A99="",$B99="",$C99="",$D99="",$E99="",$F99="",$G99="",$H99="",$I99="",$K99="",$P99="",$R99="",$T99="",$V99="",$X99=""),"",IF(OR($A99="",$B99="",$C99="",$D99="",$E99="",$F99="",$G99="",$H99="",$K99=""),"Dados obrigatórios em falta",IF($J99&lt;=0,"Rever horas ou pausa",IF($L99="","Configurar multiplicador",IF(OR($P99="",$R99="",$V99=""),"Descontos/encargos por confirmar","Pronto a validar"))))),"Erro a rever")</f>
        <v/>
      </c>
    </row>
    <row r="100">
      <c r="A100" s="30" t="n"/>
      <c r="B100" s="69" t="n"/>
      <c r="C100" s="32" t="n"/>
      <c r="D100" s="32" t="n"/>
      <c r="E100" s="30" t="n"/>
      <c r="F100" s="32" t="n"/>
      <c r="G100" s="70" t="n"/>
      <c r="H100" s="70" t="n"/>
      <c r="I100" s="71" t="n"/>
      <c r="J100" s="77">
        <f>IFERROR(IF(OR($B100="",$G100="",$H100=""),"",MAX(0,MOD($H100-$G100,1)*24-IF($I100="",0,$I100)*24)),"")</f>
        <v/>
      </c>
      <c r="K100" s="73" t="n"/>
      <c r="L100" s="78">
        <f>IFERROR(IF($F100="","",IF(INDEX('Parâmetros'!$H$13:$H$17,MATCH($F100,'Parâmetros'!$G$13:$G$17,0))=0,"",INDEX('Parâmetros'!$H$13:$H$17,MATCH($F100,'Parâmetros'!$G$13:$G$17,0)))),"")</f>
        <v/>
      </c>
      <c r="M100" s="79">
        <f>IFERROR(IF(OR($J100="",$K100=""),"",$J100*$K100),"")</f>
        <v/>
      </c>
      <c r="N100" s="79">
        <f>IFERROR(IF(OR($M100="",$L100=""),"",$M100*($L100-1)),"")</f>
        <v/>
      </c>
      <c r="O100" s="79">
        <f>IFERROR(IF(OR($M100="",$L100=""),"",$M100*$L100),"")</f>
        <v/>
      </c>
      <c r="P100" s="76" t="n"/>
      <c r="Q100" s="79">
        <f>IFERROR(IF(OR($O100="",$P100=""),"",$O100*$P100),"")</f>
        <v/>
      </c>
      <c r="R100" s="76" t="n"/>
      <c r="S100" s="79">
        <f>IFERROR(IF(OR($O100="",$R100=""),"",$O100*$R100),"")</f>
        <v/>
      </c>
      <c r="T100" s="73" t="n"/>
      <c r="U100" s="79">
        <f>IFERROR(IF(OR($O100="",$P100="",$R100=""),"",$O100-$Q100-$S100-IF($T100="",0,$T100)),"")</f>
        <v/>
      </c>
      <c r="V100" s="76" t="n"/>
      <c r="W100" s="79">
        <f>IFERROR(IF(OR($O100="",$V100=""),"",$O100*(1+$V100)),"")</f>
        <v/>
      </c>
      <c r="X100" s="32" t="n"/>
      <c r="Y100" s="16">
        <f>IFERROR(IF(AND($A100="",$B100="",$C100="",$D100="",$E100="",$F100="",$G100="",$H100="",$I100="",$K100="",$P100="",$R100="",$T100="",$V100="",$X100=""),"",IF(OR($A100="",$B100="",$C100="",$D100="",$E100="",$F100="",$G100="",$H100="",$K100=""),"Dados obrigatórios em falta",IF($J100&lt;=0,"Rever horas ou pausa",IF($L100="","Configurar multiplicador",IF(OR($P100="",$R100="",$V100=""),"Descontos/encargos por confirmar","Pronto a validar"))))),"Erro a rever")</f>
        <v/>
      </c>
    </row>
    <row r="101">
      <c r="A101" s="30" t="n"/>
      <c r="B101" s="69" t="n"/>
      <c r="C101" s="32" t="n"/>
      <c r="D101" s="32" t="n"/>
      <c r="E101" s="30" t="n"/>
      <c r="F101" s="32" t="n"/>
      <c r="G101" s="70" t="n"/>
      <c r="H101" s="70" t="n"/>
      <c r="I101" s="71" t="n"/>
      <c r="J101" s="72">
        <f>IFERROR(IF(OR($B101="",$G101="",$H101=""),"",MAX(0,MOD($H101-$G101,1)*24-IF($I101="",0,$I101)*24)),"")</f>
        <v/>
      </c>
      <c r="K101" s="73" t="n"/>
      <c r="L101" s="74">
        <f>IFERROR(IF($F101="","",IF(INDEX('Parâmetros'!$H$13:$H$17,MATCH($F101,'Parâmetros'!$G$13:$G$17,0))=0,"",INDEX('Parâmetros'!$H$13:$H$17,MATCH($F101,'Parâmetros'!$G$13:$G$17,0)))),"")</f>
        <v/>
      </c>
      <c r="M101" s="75">
        <f>IFERROR(IF(OR($J101="",$K101=""),"",$J101*$K101),"")</f>
        <v/>
      </c>
      <c r="N101" s="75">
        <f>IFERROR(IF(OR($M101="",$L101=""),"",$M101*($L101-1)),"")</f>
        <v/>
      </c>
      <c r="O101" s="75">
        <f>IFERROR(IF(OR($M101="",$L101=""),"",$M101*$L101),"")</f>
        <v/>
      </c>
      <c r="P101" s="76" t="n"/>
      <c r="Q101" s="75">
        <f>IFERROR(IF(OR($O101="",$P101=""),"",$O101*$P101),"")</f>
        <v/>
      </c>
      <c r="R101" s="76" t="n"/>
      <c r="S101" s="75">
        <f>IFERROR(IF(OR($O101="",$R101=""),"",$O101*$R101),"")</f>
        <v/>
      </c>
      <c r="T101" s="73" t="n"/>
      <c r="U101" s="75">
        <f>IFERROR(IF(OR($O101="",$P101="",$R101=""),"",$O101-$Q101-$S101-IF($T101="",0,$T101)),"")</f>
        <v/>
      </c>
      <c r="V101" s="76" t="n"/>
      <c r="W101" s="75">
        <f>IFERROR(IF(OR($O101="",$V101=""),"",$O101*(1+$V101)),"")</f>
        <v/>
      </c>
      <c r="X101" s="32" t="n"/>
      <c r="Y101" s="13">
        <f>IFERROR(IF(AND($A101="",$B101="",$C101="",$D101="",$E101="",$F101="",$G101="",$H101="",$I101="",$K101="",$P101="",$R101="",$T101="",$V101="",$X101=""),"",IF(OR($A101="",$B101="",$C101="",$D101="",$E101="",$F101="",$G101="",$H101="",$K101=""),"Dados obrigatórios em falta",IF($J101&lt;=0,"Rever horas ou pausa",IF($L101="","Configurar multiplicador",IF(OR($P101="",$R101="",$V101=""),"Descontos/encargos por confirmar","Pronto a validar"))))),"Erro a rever")</f>
        <v/>
      </c>
    </row>
    <row r="102">
      <c r="A102" s="30" t="n"/>
      <c r="B102" s="69" t="n"/>
      <c r="C102" s="32" t="n"/>
      <c r="D102" s="32" t="n"/>
      <c r="E102" s="30" t="n"/>
      <c r="F102" s="32" t="n"/>
      <c r="G102" s="70" t="n"/>
      <c r="H102" s="70" t="n"/>
      <c r="I102" s="71" t="n"/>
      <c r="J102" s="77">
        <f>IFERROR(IF(OR($B102="",$G102="",$H102=""),"",MAX(0,MOD($H102-$G102,1)*24-IF($I102="",0,$I102)*24)),"")</f>
        <v/>
      </c>
      <c r="K102" s="73" t="n"/>
      <c r="L102" s="78">
        <f>IFERROR(IF($F102="","",IF(INDEX('Parâmetros'!$H$13:$H$17,MATCH($F102,'Parâmetros'!$G$13:$G$17,0))=0,"",INDEX('Parâmetros'!$H$13:$H$17,MATCH($F102,'Parâmetros'!$G$13:$G$17,0)))),"")</f>
        <v/>
      </c>
      <c r="M102" s="79">
        <f>IFERROR(IF(OR($J102="",$K102=""),"",$J102*$K102),"")</f>
        <v/>
      </c>
      <c r="N102" s="79">
        <f>IFERROR(IF(OR($M102="",$L102=""),"",$M102*($L102-1)),"")</f>
        <v/>
      </c>
      <c r="O102" s="79">
        <f>IFERROR(IF(OR($M102="",$L102=""),"",$M102*$L102),"")</f>
        <v/>
      </c>
      <c r="P102" s="76" t="n"/>
      <c r="Q102" s="79">
        <f>IFERROR(IF(OR($O102="",$P102=""),"",$O102*$P102),"")</f>
        <v/>
      </c>
      <c r="R102" s="76" t="n"/>
      <c r="S102" s="79">
        <f>IFERROR(IF(OR($O102="",$R102=""),"",$O102*$R102),"")</f>
        <v/>
      </c>
      <c r="T102" s="73" t="n"/>
      <c r="U102" s="79">
        <f>IFERROR(IF(OR($O102="",$P102="",$R102=""),"",$O102-$Q102-$S102-IF($T102="",0,$T102)),"")</f>
        <v/>
      </c>
      <c r="V102" s="76" t="n"/>
      <c r="W102" s="79">
        <f>IFERROR(IF(OR($O102="",$V102=""),"",$O102*(1+$V102)),"")</f>
        <v/>
      </c>
      <c r="X102" s="32" t="n"/>
      <c r="Y102" s="16">
        <f>IFERROR(IF(AND($A102="",$B102="",$C102="",$D102="",$E102="",$F102="",$G102="",$H102="",$I102="",$K102="",$P102="",$R102="",$T102="",$V102="",$X102=""),"",IF(OR($A102="",$B102="",$C102="",$D102="",$E102="",$F102="",$G102="",$H102="",$K102=""),"Dados obrigatórios em falta",IF($J102&lt;=0,"Rever horas ou pausa",IF($L102="","Configurar multiplicador",IF(OR($P102="",$R102="",$V102=""),"Descontos/encargos por confirmar","Pronto a validar"))))),"Erro a rever")</f>
        <v/>
      </c>
    </row>
    <row r="103">
      <c r="A103" s="30" t="n"/>
      <c r="B103" s="69" t="n"/>
      <c r="C103" s="32" t="n"/>
      <c r="D103" s="32" t="n"/>
      <c r="E103" s="30" t="n"/>
      <c r="F103" s="32" t="n"/>
      <c r="G103" s="70" t="n"/>
      <c r="H103" s="70" t="n"/>
      <c r="I103" s="71" t="n"/>
      <c r="J103" s="72">
        <f>IFERROR(IF(OR($B103="",$G103="",$H103=""),"",MAX(0,MOD($H103-$G103,1)*24-IF($I103="",0,$I103)*24)),"")</f>
        <v/>
      </c>
      <c r="K103" s="73" t="n"/>
      <c r="L103" s="74">
        <f>IFERROR(IF($F103="","",IF(INDEX('Parâmetros'!$H$13:$H$17,MATCH($F103,'Parâmetros'!$G$13:$G$17,0))=0,"",INDEX('Parâmetros'!$H$13:$H$17,MATCH($F103,'Parâmetros'!$G$13:$G$17,0)))),"")</f>
        <v/>
      </c>
      <c r="M103" s="75">
        <f>IFERROR(IF(OR($J103="",$K103=""),"",$J103*$K103),"")</f>
        <v/>
      </c>
      <c r="N103" s="75">
        <f>IFERROR(IF(OR($M103="",$L103=""),"",$M103*($L103-1)),"")</f>
        <v/>
      </c>
      <c r="O103" s="75">
        <f>IFERROR(IF(OR($M103="",$L103=""),"",$M103*$L103),"")</f>
        <v/>
      </c>
      <c r="P103" s="76" t="n"/>
      <c r="Q103" s="75">
        <f>IFERROR(IF(OR($O103="",$P103=""),"",$O103*$P103),"")</f>
        <v/>
      </c>
      <c r="R103" s="76" t="n"/>
      <c r="S103" s="75">
        <f>IFERROR(IF(OR($O103="",$R103=""),"",$O103*$R103),"")</f>
        <v/>
      </c>
      <c r="T103" s="73" t="n"/>
      <c r="U103" s="75">
        <f>IFERROR(IF(OR($O103="",$P103="",$R103=""),"",$O103-$Q103-$S103-IF($T103="",0,$T103)),"")</f>
        <v/>
      </c>
      <c r="V103" s="76" t="n"/>
      <c r="W103" s="75">
        <f>IFERROR(IF(OR($O103="",$V103=""),"",$O103*(1+$V103)),"")</f>
        <v/>
      </c>
      <c r="X103" s="32" t="n"/>
      <c r="Y103" s="13">
        <f>IFERROR(IF(AND($A103="",$B103="",$C103="",$D103="",$E103="",$F103="",$G103="",$H103="",$I103="",$K103="",$P103="",$R103="",$T103="",$V103="",$X103=""),"",IF(OR($A103="",$B103="",$C103="",$D103="",$E103="",$F103="",$G103="",$H103="",$K103=""),"Dados obrigatórios em falta",IF($J103&lt;=0,"Rever horas ou pausa",IF($L103="","Configurar multiplicador",IF(OR($P103="",$R103="",$V103=""),"Descontos/encargos por confirmar","Pronto a validar"))))),"Erro a rever")</f>
        <v/>
      </c>
    </row>
    <row r="104">
      <c r="A104" s="30" t="n"/>
      <c r="B104" s="69" t="n"/>
      <c r="C104" s="32" t="n"/>
      <c r="D104" s="32" t="n"/>
      <c r="E104" s="30" t="n"/>
      <c r="F104" s="32" t="n"/>
      <c r="G104" s="70" t="n"/>
      <c r="H104" s="70" t="n"/>
      <c r="I104" s="71" t="n"/>
      <c r="J104" s="77">
        <f>IFERROR(IF(OR($B104="",$G104="",$H104=""),"",MAX(0,MOD($H104-$G104,1)*24-IF($I104="",0,$I104)*24)),"")</f>
        <v/>
      </c>
      <c r="K104" s="73" t="n"/>
      <c r="L104" s="78">
        <f>IFERROR(IF($F104="","",IF(INDEX('Parâmetros'!$H$13:$H$17,MATCH($F104,'Parâmetros'!$G$13:$G$17,0))=0,"",INDEX('Parâmetros'!$H$13:$H$17,MATCH($F104,'Parâmetros'!$G$13:$G$17,0)))),"")</f>
        <v/>
      </c>
      <c r="M104" s="79">
        <f>IFERROR(IF(OR($J104="",$K104=""),"",$J104*$K104),"")</f>
        <v/>
      </c>
      <c r="N104" s="79">
        <f>IFERROR(IF(OR($M104="",$L104=""),"",$M104*($L104-1)),"")</f>
        <v/>
      </c>
      <c r="O104" s="79">
        <f>IFERROR(IF(OR($M104="",$L104=""),"",$M104*$L104),"")</f>
        <v/>
      </c>
      <c r="P104" s="76" t="n"/>
      <c r="Q104" s="79">
        <f>IFERROR(IF(OR($O104="",$P104=""),"",$O104*$P104),"")</f>
        <v/>
      </c>
      <c r="R104" s="76" t="n"/>
      <c r="S104" s="79">
        <f>IFERROR(IF(OR($O104="",$R104=""),"",$O104*$R104),"")</f>
        <v/>
      </c>
      <c r="T104" s="73" t="n"/>
      <c r="U104" s="79">
        <f>IFERROR(IF(OR($O104="",$P104="",$R104=""),"",$O104-$Q104-$S104-IF($T104="",0,$T104)),"")</f>
        <v/>
      </c>
      <c r="V104" s="76" t="n"/>
      <c r="W104" s="79">
        <f>IFERROR(IF(OR($O104="",$V104=""),"",$O104*(1+$V104)),"")</f>
        <v/>
      </c>
      <c r="X104" s="32" t="n"/>
      <c r="Y104" s="16">
        <f>IFERROR(IF(AND($A104="",$B104="",$C104="",$D104="",$E104="",$F104="",$G104="",$H104="",$I104="",$K104="",$P104="",$R104="",$T104="",$V104="",$X104=""),"",IF(OR($A104="",$B104="",$C104="",$D104="",$E104="",$F104="",$G104="",$H104="",$K104=""),"Dados obrigatórios em falta",IF($J104&lt;=0,"Rever horas ou pausa",IF($L104="","Configurar multiplicador",IF(OR($P104="",$R104="",$V104=""),"Descontos/encargos por confirmar","Pronto a validar"))))),"Erro a rever")</f>
        <v/>
      </c>
    </row>
    <row r="105">
      <c r="A105" s="30" t="n"/>
      <c r="B105" s="69" t="n"/>
      <c r="C105" s="32" t="n"/>
      <c r="D105" s="32" t="n"/>
      <c r="E105" s="30" t="n"/>
      <c r="F105" s="32" t="n"/>
      <c r="G105" s="70" t="n"/>
      <c r="H105" s="70" t="n"/>
      <c r="I105" s="71" t="n"/>
      <c r="J105" s="72">
        <f>IFERROR(IF(OR($B105="",$G105="",$H105=""),"",MAX(0,MOD($H105-$G105,1)*24-IF($I105="",0,$I105)*24)),"")</f>
        <v/>
      </c>
      <c r="K105" s="73" t="n"/>
      <c r="L105" s="74">
        <f>IFERROR(IF($F105="","",IF(INDEX('Parâmetros'!$H$13:$H$17,MATCH($F105,'Parâmetros'!$G$13:$G$17,0))=0,"",INDEX('Parâmetros'!$H$13:$H$17,MATCH($F105,'Parâmetros'!$G$13:$G$17,0)))),"")</f>
        <v/>
      </c>
      <c r="M105" s="75">
        <f>IFERROR(IF(OR($J105="",$K105=""),"",$J105*$K105),"")</f>
        <v/>
      </c>
      <c r="N105" s="75">
        <f>IFERROR(IF(OR($M105="",$L105=""),"",$M105*($L105-1)),"")</f>
        <v/>
      </c>
      <c r="O105" s="75">
        <f>IFERROR(IF(OR($M105="",$L105=""),"",$M105*$L105),"")</f>
        <v/>
      </c>
      <c r="P105" s="76" t="n"/>
      <c r="Q105" s="75">
        <f>IFERROR(IF(OR($O105="",$P105=""),"",$O105*$P105),"")</f>
        <v/>
      </c>
      <c r="R105" s="76" t="n"/>
      <c r="S105" s="75">
        <f>IFERROR(IF(OR($O105="",$R105=""),"",$O105*$R105),"")</f>
        <v/>
      </c>
      <c r="T105" s="73" t="n"/>
      <c r="U105" s="75">
        <f>IFERROR(IF(OR($O105="",$P105="",$R105=""),"",$O105-$Q105-$S105-IF($T105="",0,$T105)),"")</f>
        <v/>
      </c>
      <c r="V105" s="76" t="n"/>
      <c r="W105" s="75">
        <f>IFERROR(IF(OR($O105="",$V105=""),"",$O105*(1+$V105)),"")</f>
        <v/>
      </c>
      <c r="X105" s="32" t="n"/>
      <c r="Y105" s="13">
        <f>IFERROR(IF(AND($A105="",$B105="",$C105="",$D105="",$E105="",$F105="",$G105="",$H105="",$I105="",$K105="",$P105="",$R105="",$T105="",$V105="",$X105=""),"",IF(OR($A105="",$B105="",$C105="",$D105="",$E105="",$F105="",$G105="",$H105="",$K105=""),"Dados obrigatórios em falta",IF($J105&lt;=0,"Rever horas ou pausa",IF($L105="","Configurar multiplicador",IF(OR($P105="",$R105="",$V105=""),"Descontos/encargos por confirmar","Pronto a validar"))))),"Erro a rever")</f>
        <v/>
      </c>
    </row>
    <row r="106">
      <c r="A106" s="30" t="n"/>
      <c r="B106" s="69" t="n"/>
      <c r="C106" s="32" t="n"/>
      <c r="D106" s="32" t="n"/>
      <c r="E106" s="30" t="n"/>
      <c r="F106" s="32" t="n"/>
      <c r="G106" s="70" t="n"/>
      <c r="H106" s="70" t="n"/>
      <c r="I106" s="71" t="n"/>
      <c r="J106" s="77">
        <f>IFERROR(IF(OR($B106="",$G106="",$H106=""),"",MAX(0,MOD($H106-$G106,1)*24-IF($I106="",0,$I106)*24)),"")</f>
        <v/>
      </c>
      <c r="K106" s="73" t="n"/>
      <c r="L106" s="78">
        <f>IFERROR(IF($F106="","",IF(INDEX('Parâmetros'!$H$13:$H$17,MATCH($F106,'Parâmetros'!$G$13:$G$17,0))=0,"",INDEX('Parâmetros'!$H$13:$H$17,MATCH($F106,'Parâmetros'!$G$13:$G$17,0)))),"")</f>
        <v/>
      </c>
      <c r="M106" s="79">
        <f>IFERROR(IF(OR($J106="",$K106=""),"",$J106*$K106),"")</f>
        <v/>
      </c>
      <c r="N106" s="79">
        <f>IFERROR(IF(OR($M106="",$L106=""),"",$M106*($L106-1)),"")</f>
        <v/>
      </c>
      <c r="O106" s="79">
        <f>IFERROR(IF(OR($M106="",$L106=""),"",$M106*$L106),"")</f>
        <v/>
      </c>
      <c r="P106" s="76" t="n"/>
      <c r="Q106" s="79">
        <f>IFERROR(IF(OR($O106="",$P106=""),"",$O106*$P106),"")</f>
        <v/>
      </c>
      <c r="R106" s="76" t="n"/>
      <c r="S106" s="79">
        <f>IFERROR(IF(OR($O106="",$R106=""),"",$O106*$R106),"")</f>
        <v/>
      </c>
      <c r="T106" s="73" t="n"/>
      <c r="U106" s="79">
        <f>IFERROR(IF(OR($O106="",$P106="",$R106=""),"",$O106-$Q106-$S106-IF($T106="",0,$T106)),"")</f>
        <v/>
      </c>
      <c r="V106" s="76" t="n"/>
      <c r="W106" s="79">
        <f>IFERROR(IF(OR($O106="",$V106=""),"",$O106*(1+$V106)),"")</f>
        <v/>
      </c>
      <c r="X106" s="32" t="n"/>
      <c r="Y106" s="16">
        <f>IFERROR(IF(AND($A106="",$B106="",$C106="",$D106="",$E106="",$F106="",$G106="",$H106="",$I106="",$K106="",$P106="",$R106="",$T106="",$V106="",$X106=""),"",IF(OR($A106="",$B106="",$C106="",$D106="",$E106="",$F106="",$G106="",$H106="",$K106=""),"Dados obrigatórios em falta",IF($J106&lt;=0,"Rever horas ou pausa",IF($L106="","Configurar multiplicador",IF(OR($P106="",$R106="",$V106=""),"Descontos/encargos por confirmar","Pronto a validar"))))),"Erro a rever")</f>
        <v/>
      </c>
    </row>
  </sheetData>
  <autoFilter ref="A6:Y106"/>
  <conditionalFormatting sqref="Y7:Y106">
    <cfRule type="expression" priority="1" dxfId="0">
      <formula>$Y7="Pronto a validar"</formula>
    </cfRule>
    <cfRule type="expression" priority="2" dxfId="1">
      <formula>$Y7="Dados obrigatórios em falta"</formula>
    </cfRule>
    <cfRule type="expression" priority="3" dxfId="1">
      <formula>$Y7="Rever horas ou pausa"</formula>
    </cfRule>
    <cfRule type="expression" priority="4" dxfId="2">
      <formula>$Y7="Configurar multiplicador"</formula>
    </cfRule>
    <cfRule type="expression" priority="5" dxfId="2">
      <formula>$Y7="Descontos/encargos por confirmar"</formula>
    </cfRule>
    <cfRule type="expression" priority="6" dxfId="1">
      <formula>$Y7="Erro a rever"</formula>
    </cfRule>
  </conditionalFormatting>
  <conditionalFormatting sqref="A7:A106">
    <cfRule type="expression" priority="7" dxfId="1">
      <formula>AND($A7&lt;&gt;"",COUNTIF($A$7:$A$106,$A7)&gt;1)</formula>
    </cfRule>
  </conditionalFormatting>
  <conditionalFormatting sqref="J7:J106">
    <cfRule type="expression" priority="8" dxfId="1">
      <formula>AND($A7&lt;&gt;"",$J7&lt;=0)</formula>
    </cfRule>
  </conditionalFormatting>
  <conditionalFormatting sqref="P7:P106">
    <cfRule type="expression" priority="9" dxfId="2">
      <formula>AND($A7&lt;&gt;"",$P7="")</formula>
    </cfRule>
  </conditionalFormatting>
  <conditionalFormatting sqref="R7:R106">
    <cfRule type="expression" priority="10" dxfId="2">
      <formula>AND($A7&lt;&gt;"",$R7="")</formula>
    </cfRule>
  </conditionalFormatting>
  <conditionalFormatting sqref="V7:V106">
    <cfRule type="expression" priority="11" dxfId="2">
      <formula>AND($A7&lt;&gt;"",$V7="")</formula>
    </cfRule>
  </conditionalFormatting>
  <dataValidations count="13">
    <dataValidation sqref="B7:B106" showErrorMessage="1" showInputMessage="1" allowBlank="1" errorTitle="Data válida" error="Introduza uma data entre 1/1/2000 e 31/12/2100." promptTitle="Data válida" prompt="Introduza a data da ocorrência." type="date" errorStyle="stop" operator="between">
      <formula1>36526</formula1>
      <formula2>73415</formula2>
    </dataValidation>
    <dataValidation sqref="C7:C106" showErrorMessage="1" showInputMessage="1" allowBlank="1" errorTitle="Colaborador" error="Seleccione um colaborador da lista disponível." promptTitle="Colaborador" prompt="Seleccione o colaborador associado ao registo." type="list" errorStyle="stop">
      <formula1>='Parâmetros'!$A$13:$A$27</formula1>
    </dataValidation>
    <dataValidation sqref="D7:D106" showErrorMessage="1" showInputMessage="1" allowBlank="1" errorTitle="Centro de custo / projeto" error="Seleccione uma opção da lista disponível." promptTitle="Centro de custo / projeto" prompt="Seleccione o centro de custo ou projeto." type="list" errorStyle="stop">
      <formula1>='Parâmetros'!$C$13:$C$27</formula1>
    </dataValidation>
    <dataValidation sqref="E7:E106" showErrorMessage="1" showInputMessage="1" allowBlank="1" errorTitle="Tipo de dia" error="Seleccione um tipo de dia da lista disponível." promptTitle="Tipo de dia" prompt="Confirme manualmente o tipo de dia aplicável." type="list" errorStyle="stop">
      <formula1>='Parâmetros'!$E$13:$E$15</formula1>
    </dataValidation>
    <dataValidation sqref="F7:F106" showErrorMessage="1" showInputMessage="1" allowBlank="1" errorTitle="Regra de majoração" error="Seleccione uma regra da lista disponível." promptTitle="Regra de majoração" prompt="Seleccione a regra que corresponde ao registo. O multiplicador é configurado na folha «Parâmetros» e deve ser confirmado para a situação concreta." type="list" errorStyle="stop">
      <formula1>='Parâmetros'!$G$13:$G$17</formula1>
    </dataValidation>
    <dataValidation sqref="G7:G106" showErrorMessage="1" showInputMessage="1" allowBlank="1" errorTitle="Hora válida" error="Introduza uma hora entre 00:00 e 23:59." promptTitle="Hora válida" prompt="Introduza a hora de início." type="time" errorStyle="stop" operator="between">
      <formula1>0</formula1>
      <formula2>0.999988426</formula2>
    </dataValidation>
    <dataValidation sqref="H7:H106" showErrorMessage="1" showInputMessage="1" allowBlank="1" errorTitle="Hora válida" error="Introduza uma hora entre 00:00 e 23:59." promptTitle="Hora válida" prompt="Introduza a hora de fim." type="time" errorStyle="stop" operator="between">
      <formula1>0</formula1>
      <formula2>0.999988426</formula2>
    </dataValidation>
    <dataValidation sqref="I7:I106" showErrorMessage="1" showInputMessage="1" allowBlank="1" errorTitle="Pausa válida" error="Introduza uma pausa entre 00:00 e 23:59." promptTitle="Pausa válida" prompt="Use 00:00 quando não existir pausa." type="time" errorStyle="stop" operator="between">
      <formula1>0</formula1>
      <formula2>0.999988426</formula2>
    </dataValidation>
    <dataValidation sqref="K7:K106" showErrorMessage="1" showInputMessage="1" allowBlank="1" errorTitle="Valor hora base" error="Introduza um valor decimal superior a zero." promptTitle="Valor hora base" prompt="Introduza o valor hora base confirmado para o registo." type="decimal" errorStyle="stop" operator="greaterThan">
      <formula1>0</formula1>
    </dataValidation>
    <dataValidation sqref="P7:P106" showErrorMessage="1" showInputMessage="1" allowBlank="1" errorTitle="Retenção IRS" error="Introduza uma taxa entre 0% e 100%." promptTitle="Retenção IRS" prompt="Introduza a taxa confirmada para este registo. Não existem taxas predefinidas neste ficheiro." type="decimal" errorStyle="stop" operator="between">
      <formula1>0</formula1>
      <formula2>1</formula2>
    </dataValidation>
    <dataValidation sqref="R7:R106" showErrorMessage="1" showInputMessage="1" allowBlank="1" errorTitle="Segurança Social trabalhador" error="Introduza uma taxa entre 0% e 100%." promptTitle="Segurança Social trabalhador" prompt="Introduza a taxa confirmada para este registo. Não existem taxas predefinidas neste ficheiro." type="decimal" errorStyle="stop" operator="between">
      <formula1>0</formula1>
      <formula2>1</formula2>
    </dataValidation>
    <dataValidation sqref="T7:T106" showErrorMessage="1" showInputMessage="1" allowBlank="1" errorTitle="Outras deduções" error="Introduza um valor igual ou superior a zero." promptTitle="Outras deduções" prompt="Introduza outras deduções confirmadas para este registo." type="decimal" errorStyle="stop" operator="greaterThanOrEqual">
      <formula1>0</formula1>
    </dataValidation>
    <dataValidation sqref="V7:V106" showErrorMessage="1" showInputMessage="1" allowBlank="1" errorTitle="Encargo entidade" error="Introduza uma taxa entre 0% e 100%." promptTitle="Encargo entidade" prompt="Introduza a taxa confirmada para este registo. Não existem taxas predefinidas neste ficheiro." type="decimal" errorStyle="stop" operator="between">
      <formula1>0</formula1>
      <formula2>1</formula2>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I31"/>
  <sheetViews>
    <sheetView showGridLines="0" workbookViewId="0">
      <pane ySplit="10" topLeftCell="A11" activePane="bottomLeft" state="frozen"/>
      <selection pane="bottomLeft" activeCell="A1" sqref="A1"/>
    </sheetView>
  </sheetViews>
  <sheetFormatPr baseColWidth="8" defaultRowHeight="15"/>
  <cols>
    <col width="28" customWidth="1" min="1" max="1"/>
    <col width="30" customWidth="1" min="2" max="2"/>
    <col width="29" customWidth="1" min="3" max="3"/>
    <col width="4" customWidth="1" min="4" max="4"/>
    <col width="21" customWidth="1" min="5" max="5"/>
    <col width="4" customWidth="1" min="6" max="6"/>
    <col width="31" customWidth="1" min="7" max="7"/>
    <col width="21" customWidth="1" min="8" max="8"/>
    <col width="52" customWidth="1" min="9" max="9"/>
  </cols>
  <sheetData>
    <row r="1" ht="28" customHeight="1">
      <c r="A1" s="1" t="inlineStr">
        <is>
          <t>Parâmetros e listas de validação</t>
        </is>
      </c>
    </row>
    <row r="2" ht="24" customHeight="1">
      <c r="A2" s="28" t="inlineStr">
        <is>
          <t>As células amarelas são editáveis. Os multiplicadores e taxas devem ser confirmados para cada situação concreta, de acordo com a documentação aplicável.</t>
        </is>
      </c>
    </row>
    <row r="4">
      <c r="A4" s="43" t="inlineStr">
        <is>
          <t>Entidade / utilizador</t>
        </is>
      </c>
      <c r="B4" s="44" t="n"/>
    </row>
    <row r="5">
      <c r="A5" s="43" t="inlineStr">
        <is>
          <t>Período de referência interno</t>
        </is>
      </c>
      <c r="B5" s="44" t="n"/>
    </row>
    <row r="6">
      <c r="A6" s="28" t="inlineStr">
        <is>
          <t>Estes campos são meramente organizativos e não têm efeito nos cálculos.</t>
        </is>
      </c>
    </row>
    <row r="11">
      <c r="A11" s="45" t="inlineStr">
        <is>
          <t>Colaboradores</t>
        </is>
      </c>
      <c r="C11" s="45" t="inlineStr">
        <is>
          <t>Centros de custo / projetos</t>
        </is>
      </c>
      <c r="E11" s="45" t="inlineStr">
        <is>
          <t>Tipos de dia</t>
        </is>
      </c>
      <c r="G11" s="45" t="inlineStr">
        <is>
          <t>Regras de majoração</t>
        </is>
      </c>
    </row>
    <row r="12">
      <c r="A12" s="9" t="inlineStr">
        <is>
          <t>Nome para lista</t>
        </is>
      </c>
      <c r="C12" s="9" t="inlineStr">
        <is>
          <t>Designação para lista</t>
        </is>
      </c>
      <c r="E12" s="9" t="inlineStr">
        <is>
          <t>Designação para lista</t>
        </is>
      </c>
      <c r="G12" s="9" t="inlineStr">
        <is>
          <t>Regra de majoração</t>
        </is>
      </c>
      <c r="H12" s="9" t="inlineStr">
        <is>
          <t>Multiplicador aplicado</t>
        </is>
      </c>
      <c r="I12" s="9" t="inlineStr">
        <is>
          <t>Nota</t>
        </is>
      </c>
    </row>
    <row r="13">
      <c r="A13" s="44" t="inlineStr">
        <is>
          <t>Ana Martins</t>
        </is>
      </c>
      <c r="C13" s="44" t="inlineStr">
        <is>
          <t>Operações</t>
        </is>
      </c>
      <c r="E13" s="46" t="inlineStr">
        <is>
          <t>Dia útil</t>
        </is>
      </c>
      <c r="G13" s="47" t="inlineStr">
        <is>
          <t>Dia útil — 1.ª hora</t>
        </is>
      </c>
      <c r="H13" s="80" t="n"/>
      <c r="I13" s="47" t="inlineStr">
        <is>
          <t>Introduzir apenas multiplicador confirmado para a situação aplicável.</t>
        </is>
      </c>
    </row>
    <row r="14">
      <c r="A14" s="44" t="inlineStr">
        <is>
          <t>Bruno Silva</t>
        </is>
      </c>
      <c r="C14" s="44" t="inlineStr">
        <is>
          <t>Apoio ao cliente</t>
        </is>
      </c>
      <c r="E14" s="46" t="inlineStr">
        <is>
          <t>Dia de descanso</t>
        </is>
      </c>
      <c r="G14" s="47" t="inlineStr">
        <is>
          <t>Dia útil — horas seguintes</t>
        </is>
      </c>
      <c r="H14" s="80" t="n"/>
      <c r="I14" s="47" t="inlineStr">
        <is>
          <t>Introduzir apenas multiplicador confirmado para a situação aplicável.</t>
        </is>
      </c>
    </row>
    <row r="15">
      <c r="A15" s="44" t="inlineStr">
        <is>
          <t>Carla Sousa</t>
        </is>
      </c>
      <c r="C15" s="44" t="inlineStr">
        <is>
          <t>Projeto Alfa</t>
        </is>
      </c>
      <c r="E15" s="46" t="inlineStr">
        <is>
          <t>Feriado</t>
        </is>
      </c>
      <c r="G15" s="47" t="inlineStr">
        <is>
          <t>Dia de descanso semanal</t>
        </is>
      </c>
      <c r="H15" s="80" t="n"/>
      <c r="I15" s="47" t="inlineStr">
        <is>
          <t>Introduzir apenas multiplicador confirmado para a situação aplicável.</t>
        </is>
      </c>
    </row>
    <row r="16">
      <c r="A16" s="44" t="inlineStr">
        <is>
          <t>Diogo Costa</t>
        </is>
      </c>
      <c r="C16" s="44" t="inlineStr">
        <is>
          <t>Logística</t>
        </is>
      </c>
      <c r="E16" s="46" t="n"/>
      <c r="G16" s="47" t="inlineStr">
        <is>
          <t>Feriado</t>
        </is>
      </c>
      <c r="H16" s="80" t="n"/>
      <c r="I16" s="47" t="inlineStr">
        <is>
          <t>Introduzir apenas multiplicador confirmado para a situação aplicável.</t>
        </is>
      </c>
    </row>
    <row r="17">
      <c r="A17" s="44" t="inlineStr">
        <is>
          <t>Eva Lopes</t>
        </is>
      </c>
      <c r="C17" s="44" t="inlineStr">
        <is>
          <t>Loja Centro</t>
        </is>
      </c>
      <c r="E17" s="46" t="n"/>
      <c r="G17" s="47" t="inlineStr">
        <is>
          <t>Outro caso</t>
        </is>
      </c>
      <c r="H17" s="80" t="n"/>
      <c r="I17" s="47" t="inlineStr">
        <is>
          <t>Introduzir apenas multiplicador confirmado para a situação aplicável.</t>
        </is>
      </c>
    </row>
    <row r="18">
      <c r="A18" s="44" t="inlineStr">
        <is>
          <t>Filipe Rocha</t>
        </is>
      </c>
      <c r="C18" s="44" t="inlineStr">
        <is>
          <t>Administrativo</t>
        </is>
      </c>
      <c r="E18" s="46" t="n"/>
    </row>
    <row r="19">
      <c r="A19" s="44" t="n"/>
      <c r="C19" s="44" t="inlineStr">
        <is>
          <t>Sem centro de custo</t>
        </is>
      </c>
      <c r="E19" s="46" t="n"/>
    </row>
    <row r="20">
      <c r="A20" s="44" t="n"/>
      <c r="C20" s="44" t="n"/>
      <c r="E20" s="46" t="n"/>
    </row>
    <row r="21">
      <c r="A21" s="44" t="n"/>
      <c r="C21" s="44" t="n"/>
      <c r="E21" s="46" t="n"/>
    </row>
    <row r="22">
      <c r="A22" s="44" t="n"/>
      <c r="C22" s="44" t="n"/>
      <c r="E22" s="46" t="n"/>
    </row>
    <row r="23">
      <c r="A23" s="44" t="n"/>
      <c r="C23" s="44" t="n"/>
      <c r="E23" s="46" t="n"/>
    </row>
    <row r="24">
      <c r="A24" s="44" t="n"/>
      <c r="C24" s="44" t="n"/>
      <c r="E24" s="46" t="n"/>
    </row>
    <row r="25">
      <c r="A25" s="44" t="n"/>
      <c r="C25" s="44" t="n"/>
      <c r="E25" s="46" t="n"/>
    </row>
    <row r="26">
      <c r="A26" s="44" t="n"/>
      <c r="C26" s="44" t="n"/>
      <c r="E26" s="46" t="n"/>
    </row>
    <row r="27">
      <c r="A27" s="44" t="n"/>
      <c r="C27" s="44" t="n"/>
      <c r="E27" s="46" t="n"/>
    </row>
    <row r="30" ht="42" customHeight="1">
      <c r="A30" s="25" t="inlineStr">
        <is>
          <t>Importante: este ficheiro não contém multiplicadores legais predefinidos, tabelas de retenção, taxas de Segurança Social, limites de duração, prazos, regras sobre descanso, regras sobre subsídios ou regras sobre duodécimos.</t>
        </is>
      </c>
      <c r="B30" s="26" t="n"/>
      <c r="C30" s="26" t="n"/>
      <c r="D30" s="26" t="n"/>
      <c r="E30" s="26" t="n"/>
      <c r="F30" s="26" t="n"/>
      <c r="G30" s="26" t="n"/>
      <c r="H30" s="26" t="n"/>
      <c r="I30" s="26" t="n"/>
    </row>
    <row r="31" ht="42" customHeight="1">
      <c r="A31" s="25" t="inlineStr">
        <is>
          <t>Antes de validar ou utilizar valores, confirme o enquadramento aplicável ao trabalhador, ao contrato, ao horário, ao instrumento de regulamentação coletiva eventualmente aplicável e aos dados salariais e fiscais do período.</t>
        </is>
      </c>
      <c r="B31" s="26" t="n"/>
      <c r="C31" s="26" t="n"/>
      <c r="D31" s="26" t="n"/>
      <c r="E31" s="26" t="n"/>
      <c r="F31" s="26" t="n"/>
      <c r="G31" s="26" t="n"/>
      <c r="H31" s="26" t="n"/>
      <c r="I31" s="26" t="n"/>
    </row>
  </sheetData>
  <mergeCells count="1">
    <mergeCell ref="A1:I1"/>
  </mergeCells>
  <dataValidations count="1">
    <dataValidation sqref="H13:H17" showErrorMessage="1" showInputMessage="1" allowBlank="1" errorTitle="Multiplicador" error="Introduza um multiplicador decimal superior a zero." promptTitle="Multiplicador" prompt="Introduza apenas o multiplicador confirmado para a situação concreta." type="decimal" errorStyle="stop" operator="greaterThan">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3"/>
  <sheetViews>
    <sheetView showGridLines="0" workbookViewId="0">
      <pane ySplit="2" topLeftCell="A3" activePane="bottomLeft" state="frozen"/>
      <selection pane="bottomLeft" activeCell="A1" sqref="A1"/>
    </sheetView>
  </sheetViews>
  <sheetFormatPr baseColWidth="8" defaultRowHeight="15"/>
  <cols>
    <col width="35" customWidth="1" min="1" max="1"/>
    <col width="105" customWidth="1" min="2" max="2"/>
    <col width="4" customWidth="1" min="3" max="3"/>
    <col width="4" customWidth="1" min="4" max="4"/>
    <col width="4" customWidth="1" min="5" max="5"/>
    <col width="4" customWidth="1" min="6" max="6"/>
    <col width="4" customWidth="1" min="7" max="7"/>
    <col width="4" customWidth="1" min="8" max="8"/>
  </cols>
  <sheetData>
    <row r="1" ht="28" customHeight="1">
      <c r="A1" s="1" t="inlineStr">
        <is>
          <t>Instruções de utilização</t>
        </is>
      </c>
    </row>
    <row r="3">
      <c r="A3" s="19" t="inlineStr">
        <is>
          <t>1 — Objectivo do ficheiro</t>
        </is>
      </c>
      <c r="B3" s="19" t="n"/>
      <c r="C3" s="19" t="n"/>
      <c r="D3" s="19" t="n"/>
      <c r="E3" s="19" t="n"/>
      <c r="F3" s="19" t="n"/>
      <c r="G3" s="19" t="n"/>
      <c r="H3" s="19" t="n"/>
    </row>
    <row r="4" ht="38" customHeight="1">
      <c r="B4" s="49" t="inlineStr">
        <is>
          <t>Este ficheiro permite registar ocorrências de trabalho suplementar e efectuar cálculos estimados com base no valor hora, multiplicador, retenção, desconto e encargo introduzidos pelo utilizador.</t>
        </is>
      </c>
    </row>
    <row r="6">
      <c r="A6" s="19" t="inlineStr">
        <is>
          <t>2 — Sequência de utilização</t>
        </is>
      </c>
      <c r="B6" s="19" t="n"/>
      <c r="C6" s="19" t="n"/>
      <c r="D6" s="19" t="n"/>
      <c r="E6" s="19" t="n"/>
      <c r="F6" s="19" t="n"/>
      <c r="G6" s="19" t="n"/>
      <c r="H6" s="19" t="n"/>
    </row>
    <row r="7" ht="28" customHeight="1">
      <c r="A7" s="50" t="inlineStr">
        <is>
          <t>1.</t>
        </is>
      </c>
      <c r="B7" s="49" t="inlineStr">
        <is>
          <t>Na folha «Parâmetros», confirme ou actualize a lista de colaboradores e centros de custo.</t>
        </is>
      </c>
    </row>
    <row r="8" ht="28" customHeight="1">
      <c r="A8" s="50" t="inlineStr">
        <is>
          <t>2.</t>
        </is>
      </c>
      <c r="B8" s="49" t="inlineStr">
        <is>
          <t>Na folha «Parâmetros», introduza o multiplicador aplicável a cada regra de majoração que pretenda utilizar.</t>
        </is>
      </c>
    </row>
    <row r="9" ht="28" customHeight="1">
      <c r="A9" s="50" t="inlineStr">
        <is>
          <t>3.</t>
        </is>
      </c>
      <c r="B9" s="49" t="inlineStr">
        <is>
          <t>Na folha «Registo TS», preencha apenas as células amarelas.</t>
        </is>
      </c>
    </row>
    <row r="10" ht="28" customHeight="1">
      <c r="A10" s="50" t="inlineStr">
        <is>
          <t>4.</t>
        </is>
      </c>
      <c r="B10" s="49" t="inlineStr">
        <is>
          <t>Registe cada bloco de trabalho suplementar numa linha própria.</t>
        </is>
      </c>
    </row>
    <row r="11" ht="28" customHeight="1">
      <c r="A11" s="50" t="inlineStr">
        <is>
          <t>5.</t>
        </is>
      </c>
      <c r="B11" s="49" t="inlineStr">
        <is>
          <t>Introduza o valor hora base confirmado para cada registo.</t>
        </is>
      </c>
    </row>
    <row r="12" ht="28" customHeight="1">
      <c r="A12" s="50" t="inlineStr">
        <is>
          <t>6.</t>
        </is>
      </c>
      <c r="B12" s="49" t="inlineStr">
        <is>
          <t>Se pretender uma estimativa líquida, introduza a retenção IRS, a taxa de Segurança Social do trabalhador, outras deduções e o encargo da entidade aplicáveis ao registo.</t>
        </is>
      </c>
    </row>
    <row r="13" ht="28" customHeight="1">
      <c r="A13" s="50" t="inlineStr">
        <is>
          <t>7.</t>
        </is>
      </c>
      <c r="B13" s="49" t="inlineStr">
        <is>
          <t>Confirme a coluna «Estado» antes de considerar um registo validado.</t>
        </is>
      </c>
    </row>
    <row r="14" ht="28" customHeight="1">
      <c r="A14" s="50" t="inlineStr">
        <is>
          <t>8.</t>
        </is>
      </c>
      <c r="B14" s="49" t="inlineStr">
        <is>
          <t>Consulte a folha «Painel» para analisar o período seleccionado e o controlo final dos totais.</t>
        </is>
      </c>
    </row>
    <row r="17">
      <c r="A17" s="19" t="inlineStr">
        <is>
          <t>3 — Significado dos cálculos</t>
        </is>
      </c>
      <c r="B17" s="19" t="n"/>
      <c r="C17" s="19" t="n"/>
      <c r="D17" s="19" t="n"/>
      <c r="E17" s="19" t="n"/>
      <c r="F17" s="19" t="n"/>
      <c r="G17" s="19" t="n"/>
      <c r="H17" s="19" t="n"/>
    </row>
    <row r="18">
      <c r="A18" s="12" t="inlineStr">
        <is>
          <t>Campo</t>
        </is>
      </c>
      <c r="B18" s="12" t="inlineStr">
        <is>
          <t>Explicação</t>
        </is>
      </c>
    </row>
    <row r="19" ht="32" customHeight="1">
      <c r="A19" s="51" t="inlineStr">
        <is>
          <t>Horas TS</t>
        </is>
      </c>
      <c r="B19" s="52" t="inlineStr">
        <is>
          <t>Duração entre a hora de início e a hora de fim, menos a pausa registada.</t>
        </is>
      </c>
    </row>
    <row r="20" ht="32" customHeight="1">
      <c r="A20" s="53" t="inlineStr">
        <is>
          <t>Multiplicador aplicado</t>
        </is>
      </c>
      <c r="B20" s="54" t="inlineStr">
        <is>
          <t>Valor procurado na folha «Parâmetros» para a regra seleccionada.</t>
        </is>
      </c>
    </row>
    <row r="21" ht="32" customHeight="1">
      <c r="A21" s="51" t="inlineStr">
        <is>
          <t>Remuneração base das horas</t>
        </is>
      </c>
      <c r="B21" s="52" t="inlineStr">
        <is>
          <t>Horas TS multiplicadas pelo valor hora base introduzido.</t>
        </is>
      </c>
    </row>
    <row r="22" ht="32" customHeight="1">
      <c r="A22" s="53" t="inlineStr">
        <is>
          <t>Diferença face à remuneração base</t>
        </is>
      </c>
      <c r="B22" s="54" t="inlineStr">
        <is>
          <t>Diferença entre o total calculado com multiplicador e a remuneração base das horas.</t>
        </is>
      </c>
    </row>
    <row r="23" ht="32" customHeight="1">
      <c r="A23" s="51" t="inlineStr">
        <is>
          <t>Total bruto TS</t>
        </is>
      </c>
      <c r="B23" s="52" t="inlineStr">
        <is>
          <t>Horas TS × valor hora base × multiplicador aplicado.</t>
        </is>
      </c>
    </row>
    <row r="24" ht="32" customHeight="1">
      <c r="A24" s="53" t="inlineStr">
        <is>
          <t>Líquido estimado</t>
        </is>
      </c>
      <c r="B24" s="54" t="inlineStr">
        <is>
          <t>Total bruto TS menos retenção IRS, desconto de Segurança Social e outras deduções introduzidas.</t>
        </is>
      </c>
    </row>
    <row r="25" ht="32" customHeight="1">
      <c r="A25" s="51" t="inlineStr">
        <is>
          <t>Custo estimado da entidade</t>
        </is>
      </c>
      <c r="B25" s="52" t="inlineStr">
        <is>
          <t>Total bruto TS acrescido do encargo percentual introduzido pelo utilizador.</t>
        </is>
      </c>
    </row>
    <row r="27">
      <c r="A27" s="19" t="inlineStr">
        <is>
          <t>4 — Regras de preenchimento</t>
        </is>
      </c>
      <c r="B27" s="19" t="n"/>
      <c r="C27" s="19" t="n"/>
      <c r="D27" s="19" t="n"/>
      <c r="E27" s="19" t="n"/>
      <c r="F27" s="19" t="n"/>
      <c r="G27" s="19" t="n"/>
      <c r="H27" s="19" t="n"/>
    </row>
    <row r="28" ht="135" customHeight="1">
      <c r="B28" s="49" t="inlineStr">
        <is>
          <t>• Não preencha directamente as colunas de fórmula.
• Use 00:00 para pausas inexistentes.
• Caso o trabalho termine depois da meia-noite, introduza a hora de fim normal; a fórmula calcula a passagem para o dia seguinte.
• Se um período tiver regras diferentes, registe cada bloco em linhas separadas.
• Use um número de registo único por linha.
• Para indicar que uma taxa confirmada é zero, introduza explicitamente 0,00%; não deixe a célula vazia.
• Não use a classificação automática de dias: confirme sempre o tipo de dia e a regra de majoração seleccionada.</t>
        </is>
      </c>
    </row>
    <row r="30">
      <c r="A30" s="19" t="inlineStr">
        <is>
          <t>5 — Limitações e confirmação necessária</t>
        </is>
      </c>
      <c r="B30" s="19" t="n"/>
      <c r="C30" s="19" t="n"/>
      <c r="D30" s="19" t="n"/>
      <c r="E30" s="19" t="n"/>
      <c r="F30" s="19" t="n"/>
      <c r="G30" s="19" t="n"/>
      <c r="H30" s="19" t="n"/>
    </row>
    <row r="31" ht="90" customHeight="1">
      <c r="B31" s="25" t="inlineStr">
        <is>
          <t>Este ficheiro é uma ferramenta de apoio ao registo e cálculo. Não determina se existe direito a trabalho suplementar, não valida horários, não confirma limites, não identifica automaticamente feriados, não determina a regra aplicável a cada trabalhador e não substitui a confirmação da documentação relevante.
Não estão incluídas taxas predefinidas de IRS, Segurança Social, encargos da entidade, subsídios, duodécimos, multiplicadores, limites ou prazos. Estes elementos devem ser confirmados antes de qualquer utilização salarial, contabilística, declarativa ou de conformidade.</t>
        </is>
      </c>
    </row>
    <row r="34">
      <c r="A34" s="19" t="inlineStr">
        <is>
          <t>6 — Legenda de cores</t>
        </is>
      </c>
      <c r="B34" s="19" t="n"/>
      <c r="C34" s="19" t="n"/>
      <c r="D34" s="19" t="n"/>
      <c r="E34" s="19" t="n"/>
      <c r="F34" s="19" t="n"/>
      <c r="G34" s="19" t="n"/>
      <c r="H34" s="19" t="n"/>
    </row>
    <row r="35">
      <c r="A35" s="12" t="inlineStr">
        <is>
          <t>Cor</t>
        </is>
      </c>
      <c r="B35" s="12" t="inlineStr">
        <is>
          <t>Significado</t>
        </is>
      </c>
    </row>
    <row r="36" ht="26" customHeight="1">
      <c r="A36" s="55" t="inlineStr">
        <is>
          <t>Amarelo-claro</t>
        </is>
      </c>
      <c r="B36" s="55" t="inlineStr">
        <is>
          <t>Célula de introdução ou parâmetro editável</t>
        </is>
      </c>
    </row>
    <row r="37" ht="26" customHeight="1">
      <c r="A37" s="52" t="inlineStr">
        <is>
          <t>Azul-claro / cinzento-claro</t>
        </is>
      </c>
      <c r="B37" s="52" t="inlineStr">
        <is>
          <t>Célula calculada ou informativa</t>
        </is>
      </c>
    </row>
    <row r="38" ht="26" customHeight="1">
      <c r="A38" s="56" t="inlineStr">
        <is>
          <t>Verde-claro</t>
        </is>
      </c>
      <c r="B38" s="56" t="inlineStr">
        <is>
          <t>Registo pronto a validar</t>
        </is>
      </c>
    </row>
    <row r="39" ht="26" customHeight="1">
      <c r="A39" s="57" t="inlineStr">
        <is>
          <t>Âmbar</t>
        </is>
      </c>
      <c r="B39" s="57" t="inlineStr">
        <is>
          <t>Informação por confirmar ou parâmetro em falta</t>
        </is>
      </c>
    </row>
    <row r="40" ht="26" customHeight="1">
      <c r="A40" s="58" t="inlineStr">
        <is>
          <t>Vermelho-claro</t>
        </is>
      </c>
      <c r="B40" s="58" t="inlineStr">
        <is>
          <t>Erro, dado obrigatório em falta ou cálculo a rever</t>
        </is>
      </c>
    </row>
    <row r="42">
      <c r="A42" s="19" t="inlineStr">
        <is>
          <t>7 — Controlo final</t>
        </is>
      </c>
      <c r="B42" s="19" t="n"/>
      <c r="C42" s="19" t="n"/>
      <c r="D42" s="19" t="n"/>
      <c r="E42" s="19" t="n"/>
      <c r="F42" s="19" t="n"/>
      <c r="G42" s="19" t="n"/>
      <c r="H42" s="19" t="n"/>
    </row>
    <row r="43" ht="130" customHeight="1">
      <c r="B43" s="59" t="inlineStr">
        <is>
          <t>Antes de fechar o período, confirme que:
• não existem números de registo duplicados;
• não existem linhas com estado «Dados obrigatórios em falta»;
• não existem linhas com estado «Rever horas ou pausa»;
• os multiplicadores necessários estão configurados;
• as taxas de retenção, descontos e encargos estão confirmadas quando for necessária uma estimativa líquida ou de custo;
• a diferença de controlo no «Painel» é igual a 0,00 €.</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2026-09-02T12:56:50Z</dcterms:created>
  <dcterms:modified xmlns:dcterms="http://purl.org/dc/terms/" xmlns:xsi="http://www.w3.org/2001/XMLSchema-instance" xsi:type="dcterms:W3CDTF">2026-09-02T12:56:50Z</dcterms:modified>
</cp:coreProperties>
</file>