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Cálcul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'Cálculo'!$A$6:$AH$106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/m/yyyy"/>
    <numFmt numFmtId="165" formatCode="#,##0.00 [$€-pt-PT]"/>
    <numFmt numFmtId="166" formatCode="0.0000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4B5563"/>
      <sz val="10"/>
    </font>
    <font>
      <name val="Aptos"/>
      <b val="1"/>
      <color rgb="001F2933"/>
      <sz val="10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color rgb="001F2933"/>
      <sz val="10"/>
    </font>
  </fonts>
  <fills count="8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5F0E6"/>
      </patternFill>
    </fill>
    <fill>
      <patternFill patternType="solid">
        <fgColor rgb="00E5E7EB"/>
      </patternFill>
    </fill>
    <fill>
      <patternFill patternType="solid">
        <fgColor rgb="00FFFFFF"/>
      </patternFill>
    </fill>
    <fill>
      <patternFill patternType="solid">
        <fgColor rgb="00146B4A"/>
      </patternFill>
    </fill>
    <fill>
      <patternFill patternType="solid">
        <fgColor rgb="00FFF3D6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5" fillId="6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1" fontId="6" fillId="4" borderId="1" applyAlignment="1" pivotButton="0" quotePrefix="0" xfId="0">
      <alignment horizontal="center" vertical="center"/>
    </xf>
    <xf numFmtId="0" fontId="6" fillId="7" borderId="1" applyAlignment="1" applyProtection="1" pivotButton="0" quotePrefix="0" xfId="0">
      <alignment horizontal="center" vertical="center"/>
      <protection locked="0" hidden="0"/>
    </xf>
    <xf numFmtId="0" fontId="6" fillId="7" borderId="1" applyAlignment="1" applyProtection="1" pivotButton="0" quotePrefix="0" xfId="0">
      <alignment horizontal="left" vertical="center"/>
      <protection locked="0" hidden="0"/>
    </xf>
    <xf numFmtId="164" fontId="6" fillId="7" borderId="1" applyAlignment="1" applyProtection="1" pivotButton="0" quotePrefix="0" xfId="0">
      <alignment horizontal="center" vertical="center"/>
      <protection locked="0" hidden="0"/>
    </xf>
    <xf numFmtId="165" fontId="6" fillId="7" borderId="1" applyAlignment="1" applyProtection="1" pivotButton="0" quotePrefix="0" xfId="0">
      <alignment horizontal="right" vertical="center"/>
      <protection locked="0" hidden="0"/>
    </xf>
    <xf numFmtId="165" fontId="6" fillId="4" borderId="1" applyAlignment="1" pivotButton="0" quotePrefix="0" xfId="0">
      <alignment horizontal="right" vertical="center"/>
    </xf>
    <xf numFmtId="166" fontId="6" fillId="7" borderId="1" applyAlignment="1" applyProtection="1" pivotButton="0" quotePrefix="0" xfId="0">
      <alignment horizontal="center" vertical="center"/>
      <protection locked="0" hidden="0"/>
    </xf>
    <xf numFmtId="1" fontId="6" fillId="7" borderId="1" applyAlignment="1" applyProtection="1" pivotButton="0" quotePrefix="0" xfId="0">
      <alignment horizontal="center" vertical="center"/>
      <protection locked="0" hidden="0"/>
    </xf>
    <xf numFmtId="10" fontId="6" fillId="7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1" fontId="3" fillId="7" borderId="1" applyAlignment="1" applyProtection="1" pivotButton="0" quotePrefix="0" xfId="0">
      <alignment horizontal="left" vertical="center" wrapText="1"/>
      <protection locked="0" hidden="0"/>
    </xf>
    <xf numFmtId="164" fontId="3" fillId="7" borderId="1" applyAlignment="1" applyProtection="1" pivotButton="0" quotePrefix="0" xfId="0">
      <alignment horizontal="left" vertical="center" wrapText="1"/>
      <protection locked="0" hidden="0"/>
    </xf>
    <xf numFmtId="10" fontId="3" fillId="7" borderId="1" applyAlignment="1" applyProtection="1" pivotButton="0" quotePrefix="0" xfId="0">
      <alignment horizontal="left" vertical="center" wrapText="1"/>
      <protection locked="0" hidden="0"/>
    </xf>
    <xf numFmtId="165" fontId="3" fillId="7" borderId="1" applyAlignment="1" applyProtection="1" pivotButton="0" quotePrefix="0" xfId="0">
      <alignment horizontal="left" vertical="center" wrapText="1"/>
      <protection locked="0" hidden="0"/>
    </xf>
    <xf numFmtId="0" fontId="6" fillId="5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146B4A"/>
        <sz val="10"/>
      </font>
      <fill>
        <patternFill patternType="solid">
          <fgColor rgb="00D9EAD3"/>
        </patternFill>
      </fill>
    </dxf>
    <dxf>
      <font>
        <name val="Aptos"/>
        <b val="1"/>
        <color rgb="00C75B39"/>
        <sz val="10"/>
      </font>
      <fill>
        <patternFill patternType="solid">
          <fgColor rgb="00FCE4D6"/>
        </patternFill>
      </fill>
    </dxf>
    <dxf>
      <font>
        <name val="Aptos"/>
        <color rgb="006B7280"/>
        <sz val="10"/>
      </font>
      <fill>
        <patternFill patternType="solid">
          <fgColor rgb="00E7E6E6"/>
        </patternFill>
      </fill>
    </dxf>
    <dxf>
      <font>
        <name val="Aptos"/>
        <b val="1"/>
        <color rgb="00C75B39"/>
        <sz val="10"/>
      </font>
      <fill>
        <patternFill patternType="solid">
          <fgColor rgb="00FD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Bruto a processar por modalidade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'Painel'!E5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'Painel'!$D$6:$D$7</f>
            </numRef>
          </cat>
          <val>
            <numRef>
              <f>'Painel'!$E$6:$E$7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Modalidade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dos registos</a:t>
            </a:r>
          </a:p>
        </rich>
      </tx>
    </title>
    <plotArea>
      <pieChart>
        <varyColors val="1"/>
        <ser>
          <idx val="0"/>
          <order val="0"/>
          <tx>
            <strRef>
              <f>'Painel'!E11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'Painel'!$D$12:$D$14</f>
            </numRef>
          </cat>
          <val>
            <numRef>
              <f>'Painel'!$E$12:$E$14</f>
            </numRef>
          </val>
        </ser>
        <dLbls>
          <showVal val="1"/>
          <showCatName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20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lculationTable" displayName="calculationTable" ref="A6:AH106" headerRowCount="1">
  <autoFilter ref="A6:AH106"/>
  <tableColumns count="34">
    <tableColumn id="1" name="Nº"/>
    <tableColumn id="2" name="Estado"/>
    <tableColumn id="3" name="Código interno"/>
    <tableColumn id="4" name="Trabalhador / designação"/>
    <tableColumn id="5" name="NIF (opcional)"/>
    <tableColumn id="6" name="Enquadramento do registo"/>
    <tableColumn id="7" name="Modalidade de pagamento"/>
    <tableColumn id="8" name="Data de início"/>
    <tableColumn id="9" name="Data de fim"/>
    <tableColumn id="10" name="Data de pagamento"/>
    <tableColumn id="11" name="Remuneração base mensal"/>
    <tableColumn id="12" name="Complementos elegíveis mensais"/>
    <tableColumn id="13" name="Base mensal calculada"/>
    <tableColumn id="14" name="Método de proporcionalidade"/>
    <tableColumn id="15" name="Factor manual"/>
    <tableColumn id="16" name="Dias elegíveis"/>
    <tableColumn id="17" name="Dias de referência"/>
    <tableColumn id="18" name="Percentagem de subsídio"/>
    <tableColumn id="19" name="Duodécimos já pagos (bruto)"/>
    <tableColumn id="20" name="Nº de duodécimos neste processamento"/>
    <tableColumn id="21" name="Método de IRS"/>
    <tableColumn id="22" name="Taxa de IRS"/>
    <tableColumn id="23" name="IRS manual"/>
    <tableColumn id="24" name="Método de Segurança Social"/>
    <tableColumn id="25" name="Taxa de Segurança Social"/>
    <tableColumn id="26" name="Segurança Social manual"/>
    <tableColumn id="27" name="Outras deduções"/>
    <tableColumn id="28" name="Ajustamento bruto"/>
    <tableColumn id="29" name="Direito bruto anual"/>
    <tableColumn id="30" name="Bruto a processar"/>
    <tableColumn id="31" name="IRS apurado"/>
    <tableColumn id="32" name="Segurança Social apurada"/>
    <tableColumn id="33" name="Líquido a pagar"/>
    <tableColumn id="34" name="Control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arameterTable" displayName="parameterTable" ref="A3:E11" headerRowCount="1">
  <autoFilter ref="A3:E11"/>
  <tableColumns count="5">
    <tableColumn id="1" name="Parâmetro"/>
    <tableColumn id="2" name="Valor editável"/>
    <tableColumn id="3" name="Unidade / formato"/>
    <tableColumn id="4" name="Utilização"/>
    <tableColumn id="5" name="Confirmação necessár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4" customWidth="1" min="3" max="3"/>
    <col width="25" customWidth="1" min="4" max="4"/>
    <col width="18" customWidth="1" min="5" max="5"/>
    <col width="4" customWidth="1" min="6" max="6"/>
    <col width="16" customWidth="1" min="7" max="7"/>
    <col width="16" customWidth="1" min="8" max="8"/>
  </cols>
  <sheetData>
    <row r="1" ht="28" customHeight="1">
      <c r="A1" s="1" t="inlineStr">
        <is>
          <t>Cálculo do subsídio de Natal — resumo do lote</t>
        </is>
      </c>
      <c r="B1" s="33" t="n"/>
      <c r="C1" s="33" t="n"/>
      <c r="D1" s="33" t="n"/>
      <c r="E1" s="33" t="n"/>
      <c r="F1" s="33" t="n"/>
      <c r="G1" s="33" t="n"/>
      <c r="H1" s="34" t="n"/>
    </row>
    <row r="2" ht="28" customHeight="1">
      <c r="A2" s="2" t="inlineStr">
        <is>
          <t>Estimativa operacional. Confirmar regras, bases remuneratórias e deduções aplicáveis antes do processamento.</t>
        </is>
      </c>
    </row>
    <row r="3">
      <c r="A3" s="3" t="inlineStr">
        <is>
          <t>Ano de referência</t>
        </is>
      </c>
      <c r="B3" s="4">
        <f>'Parâmetros'!$B$4</f>
        <v/>
      </c>
      <c r="D3" s="3" t="inlineStr">
        <is>
          <t>Data de processamento</t>
        </is>
      </c>
      <c r="E3" s="5">
        <f>'Parâmetros'!$B$5</f>
        <v/>
      </c>
    </row>
    <row r="4"/>
    <row r="5">
      <c r="A5" s="6" t="inlineStr">
        <is>
          <t>Indicador</t>
        </is>
      </c>
      <c r="B5" s="6" t="inlineStr">
        <is>
          <t>Valor</t>
        </is>
      </c>
      <c r="D5" s="6" t="inlineStr">
        <is>
          <t>Modalidade de pagamento</t>
        </is>
      </c>
      <c r="E5" s="6" t="inlineStr">
        <is>
          <t>Bruto a processar</t>
        </is>
      </c>
    </row>
    <row r="6">
      <c r="A6" s="7" t="inlineStr">
        <is>
          <t>Registos prontos para processamento</t>
        </is>
      </c>
      <c r="B6" s="8">
        <f>IFERROR(COUNTIFS('Cálculo'!$B$7:$B$106,"Validado",'Cálculo'!$AH$7:$AH$106,"OK"),0)</f>
        <v/>
      </c>
      <c r="D6" s="7" t="inlineStr">
        <is>
          <t>Pagamento integral</t>
        </is>
      </c>
      <c r="E6" s="9">
        <f>IFERROR(SUMIFS('Cálculo'!$AD$7:$AD$106,'Cálculo'!$B$7:$B$106,"Validado",'Cálculo'!$G$7:$G$106,D6,'Cálculo'!$AH$7:$AH$106,"OK"),0)</f>
        <v/>
      </c>
    </row>
    <row r="7">
      <c r="A7" s="10" t="inlineStr">
        <is>
          <t>Registos não prontos, em rascunho ou excluídos</t>
        </is>
      </c>
      <c r="B7" s="8">
        <f>IFERROR(COUNTIFS('Cálculo'!$C$7:$C$106,"&lt;&gt;",'Cálculo'!$B$7:$B$106,"&lt;&gt;Validado")+COUNTIFS('Cálculo'!$C$7:$C$106,"&lt;&gt;",'Cálculo'!$B$7:$B$106,"Validado",'Cálculo'!$AH$7:$AH$106,"&lt;&gt;OK"),0)</f>
        <v/>
      </c>
      <c r="D7" s="10" t="inlineStr">
        <is>
          <t>Duodécimos</t>
        </is>
      </c>
      <c r="E7" s="9">
        <f>IFERROR(SUMIFS('Cálculo'!$AD$7:$AD$106,'Cálculo'!$B$7:$B$106,"Validado",'Cálculo'!$G$7:$G$106,D7,'Cálculo'!$AH$7:$AH$106,"OK"),0)</f>
        <v/>
      </c>
    </row>
    <row r="8">
      <c r="A8" s="7" t="inlineStr">
        <is>
          <t>Bruto a processar</t>
        </is>
      </c>
      <c r="B8" s="9">
        <f>IFERROR(SUMIFS('Cálculo'!$AD$7:$AD$106,'Cálculo'!$B$7:$B$106,"Validado",'Cálculo'!$AH$7:$AH$106,"OK"),0)</f>
        <v/>
      </c>
      <c r="D8" s="7" t="inlineStr">
        <is>
          <t>Sem cálculo automático</t>
        </is>
      </c>
      <c r="E8" s="9">
        <f>IFERROR(SUMIFS('Cálculo'!$AD$7:$AD$106,'Cálculo'!$B$7:$B$106,"Validado",'Cálculo'!$G$7:$G$106,D8,'Cálculo'!$AH$7:$AH$106,"OK"),0)</f>
        <v/>
      </c>
    </row>
    <row r="9">
      <c r="A9" s="10" t="inlineStr">
        <is>
          <t>IRS apurado</t>
        </is>
      </c>
      <c r="B9" s="9">
        <f>IFERROR(SUMIFS('Cálculo'!$AE$7:$AE$106,'Cálculo'!$B$7:$B$106,"Validado",'Cálculo'!$AH$7:$AH$106,"OK"),0)</f>
        <v/>
      </c>
    </row>
    <row r="10">
      <c r="A10" s="7" t="inlineStr">
        <is>
          <t>Segurança Social apurada</t>
        </is>
      </c>
      <c r="B10" s="9">
        <f>IFERROR(SUMIFS('Cálculo'!$AF$7:$AF$106,'Cálculo'!$B$7:$B$106,"Validado",'Cálculo'!$AH$7:$AH$106,"OK"),0)</f>
        <v/>
      </c>
    </row>
    <row r="11">
      <c r="A11" s="10" t="inlineStr">
        <is>
          <t>Outras deduções</t>
        </is>
      </c>
      <c r="B11" s="9">
        <f>IFERROR(SUMIFS('Cálculo'!$AA$7:$AA$106,'Cálculo'!$B$7:$B$106,"Validado",'Cálculo'!$AH$7:$AH$106,"OK"),0)</f>
        <v/>
      </c>
      <c r="D11" s="6" t="inlineStr">
        <is>
          <t>Estado do registo</t>
        </is>
      </c>
      <c r="E11" s="6" t="inlineStr">
        <is>
          <t>Nº de registos</t>
        </is>
      </c>
    </row>
    <row r="12">
      <c r="A12" s="7" t="inlineStr">
        <is>
          <t>Líquido a pagar</t>
        </is>
      </c>
      <c r="B12" s="9">
        <f>IFERROR(SUMIFS('Cálculo'!$AG$7:$AG$106,'Cálculo'!$B$7:$B$106,"Validado",'Cálculo'!$AH$7:$AH$106,"OK"),0)</f>
        <v/>
      </c>
      <c r="D12" s="7" t="inlineStr">
        <is>
          <t>Rascunho</t>
        </is>
      </c>
      <c r="E12" s="11">
        <f>IFERROR(COUNTIF('Cálculo'!$B$7:$B$106,D12),0)</f>
        <v/>
      </c>
    </row>
    <row r="13">
      <c r="A13" s="10" t="inlineStr">
        <is>
          <t>Diferença de controlo dos totais</t>
        </is>
      </c>
      <c r="B13" s="9">
        <f>IFERROR(B8-B9-B10-B11-B12,0)</f>
        <v/>
      </c>
      <c r="D13" s="10" t="inlineStr">
        <is>
          <t>Validado</t>
        </is>
      </c>
      <c r="E13" s="11">
        <f>IFERROR(COUNTIF('Cálculo'!$B$7:$B$106,D13),0)</f>
        <v/>
      </c>
    </row>
    <row r="14">
      <c r="A14" s="7" t="inlineStr">
        <is>
          <t>Estado do controlo final</t>
        </is>
      </c>
      <c r="B14" s="4">
        <f>IF(AND(B13&lt;='Parâmetros'!$B$10,B13&gt;=-'Parâmetros'!$B$10),"OK","Rever totais")</f>
        <v/>
      </c>
      <c r="D14" s="7" t="inlineStr">
        <is>
          <t>Excluído</t>
        </is>
      </c>
      <c r="E14" s="11">
        <f>IFERROR(COUNTIF('Cálculo'!$B$7:$B$106,D14),0)</f>
        <v/>
      </c>
    </row>
    <row r="15">
      <c r="B15">
        <f>""</f>
        <v/>
      </c>
      <c r="E15">
        <f>""</f>
        <v/>
      </c>
    </row>
    <row r="16" ht="32" customHeight="1">
      <c r="A16" s="12" t="inlineStr">
        <is>
          <t>Nota de controlo</t>
        </is>
      </c>
      <c r="B16" s="13" t="inlineStr">
        <is>
          <t>Apenas os registos com estado «Validado» e controlo «OK» entram nos totais do painel.</t>
        </is>
      </c>
      <c r="E16">
        <f>""</f>
        <v/>
      </c>
    </row>
    <row r="17">
      <c r="B17">
        <f>""</f>
        <v/>
      </c>
      <c r="E17">
        <f>""</f>
        <v/>
      </c>
    </row>
    <row r="18">
      <c r="B18">
        <f>""</f>
        <v/>
      </c>
      <c r="E18">
        <f>""</f>
        <v/>
      </c>
    </row>
    <row r="19">
      <c r="B19">
        <f>""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H1"/>
  </mergeCells>
  <conditionalFormatting sqref="B13">
    <cfRule type="expression" priority="1" dxfId="0">
      <formula>AND(B13&lt;='Parâmetros'!$B$10,B13&gt;=-'Parâmetros'!$B$10)</formula>
    </cfRule>
    <cfRule type="expression" priority="2" dxfId="1">
      <formula>OR(B13&gt;'Parâmetros'!$B$10,B13&lt;-'Parâmetros'!$B$10)</formula>
    </cfRule>
  </conditionalFormatting>
  <conditionalFormatting sqref="B14">
    <cfRule type="expression" priority="3" dxfId="0">
      <formula>B14="OK"</formula>
    </cfRule>
    <cfRule type="expression" priority="4" dxfId="1">
      <formula>B14="Rever totais"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25" customWidth="1" min="4" max="4"/>
    <col width="16" customWidth="1" min="5" max="5"/>
    <col width="22" customWidth="1" min="6" max="6"/>
    <col width="25" customWidth="1" min="7" max="7"/>
    <col width="13" customWidth="1" min="8" max="8"/>
    <col width="13" customWidth="1" min="9" max="9"/>
    <col width="14" customWidth="1" min="10" max="10"/>
    <col width="18" customWidth="1" min="11" max="11"/>
    <col width="20" customWidth="1" min="12" max="12"/>
    <col width="18" customWidth="1" min="13" max="13"/>
    <col width="21" customWidth="1" min="14" max="14"/>
    <col width="12" customWidth="1" min="15" max="15"/>
    <col width="13" customWidth="1" min="16" max="16"/>
    <col width="14" customWidth="1" min="17" max="17"/>
    <col width="16" customWidth="1" min="18" max="18"/>
    <col width="20" customWidth="1" min="19" max="19"/>
    <col width="17" customWidth="1" min="20" max="20"/>
    <col width="16" customWidth="1" min="21" max="21"/>
    <col width="12" customWidth="1" min="22" max="22"/>
    <col width="14" customWidth="1" min="23" max="23"/>
    <col width="23" customWidth="1" min="24" max="24"/>
    <col width="19" customWidth="1" min="25" max="25"/>
    <col width="19" customWidth="1" min="26" max="26"/>
    <col width="16" customWidth="1" min="27" max="27"/>
    <col width="16" customWidth="1" min="28" max="28"/>
    <col width="18" customWidth="1" min="29" max="29"/>
    <col width="18" customWidth="1" min="30" max="30"/>
    <col width="14" customWidth="1" min="31" max="31"/>
    <col width="21" customWidth="1" min="32" max="32"/>
    <col width="16" customWidth="1" min="33" max="33"/>
    <col width="42" customWidth="1" min="34" max="34"/>
  </cols>
  <sheetData>
    <row r="1" ht="28" customHeight="1">
      <c r="A1" s="1" t="inlineStr">
        <is>
          <t>Cálculo individual do subsídio de Natal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3" t="n"/>
      <c r="S1" s="33" t="n"/>
      <c r="T1" s="33" t="n"/>
      <c r="U1" s="33" t="n"/>
      <c r="V1" s="33" t="n"/>
      <c r="W1" s="33" t="n"/>
      <c r="X1" s="33" t="n"/>
      <c r="Y1" s="33" t="n"/>
      <c r="Z1" s="33" t="n"/>
      <c r="AA1" s="33" t="n"/>
      <c r="AB1" s="33" t="n"/>
      <c r="AC1" s="33" t="n"/>
      <c r="AD1" s="33" t="n"/>
      <c r="AE1" s="33" t="n"/>
      <c r="AF1" s="33" t="n"/>
      <c r="AG1" s="33" t="n"/>
      <c r="AH1" s="34" t="n"/>
    </row>
    <row r="2" ht="24" customHeight="1">
      <c r="A2" s="2" t="inlineStr">
        <is>
          <t>Preencher apenas as células assinaladas como editáveis. Os resultados são estimativos e exigem validação antes do processamento.</t>
        </is>
      </c>
    </row>
    <row r="3" ht="26" customHeight="1">
      <c r="A3" s="2" t="inlineStr">
        <is>
          <t>As células amarelas são editáveis. As células cinzentas contêm fórmulas. Os registos só entram no painel quando o estado for «Validado» e o controlo indicar «OK».</t>
        </is>
      </c>
    </row>
    <row r="6" ht="46" customHeight="1">
      <c r="A6" s="14" t="inlineStr">
        <is>
          <t>Nº</t>
        </is>
      </c>
      <c r="B6" s="14" t="inlineStr">
        <is>
          <t>Estado</t>
        </is>
      </c>
      <c r="C6" s="14" t="inlineStr">
        <is>
          <t>Código interno</t>
        </is>
      </c>
      <c r="D6" s="14" t="inlineStr">
        <is>
          <t>Trabalhador / designação</t>
        </is>
      </c>
      <c r="E6" s="14" t="inlineStr">
        <is>
          <t>NIF (opcional)</t>
        </is>
      </c>
      <c r="F6" s="14" t="inlineStr">
        <is>
          <t>Enquadramento do registo</t>
        </is>
      </c>
      <c r="G6" s="14" t="inlineStr">
        <is>
          <t>Modalidade de pagamento</t>
        </is>
      </c>
      <c r="H6" s="14" t="inlineStr">
        <is>
          <t>Data de início</t>
        </is>
      </c>
      <c r="I6" s="14" t="inlineStr">
        <is>
          <t>Data de fim</t>
        </is>
      </c>
      <c r="J6" s="14" t="inlineStr">
        <is>
          <t>Data de pagamento</t>
        </is>
      </c>
      <c r="K6" s="14" t="inlineStr">
        <is>
          <t>Remuneração base mensal</t>
        </is>
      </c>
      <c r="L6" s="14" t="inlineStr">
        <is>
          <t>Complementos elegíveis mensais</t>
        </is>
      </c>
      <c r="M6" s="14" t="inlineStr">
        <is>
          <t>Base mensal calculada</t>
        </is>
      </c>
      <c r="N6" s="14" t="inlineStr">
        <is>
          <t>Método de proporcionalidade</t>
        </is>
      </c>
      <c r="O6" s="14" t="inlineStr">
        <is>
          <t>Factor manual</t>
        </is>
      </c>
      <c r="P6" s="14" t="inlineStr">
        <is>
          <t>Dias elegíveis</t>
        </is>
      </c>
      <c r="Q6" s="14" t="inlineStr">
        <is>
          <t>Dias de referência</t>
        </is>
      </c>
      <c r="R6" s="14" t="inlineStr">
        <is>
          <t>Percentagem de subsídio</t>
        </is>
      </c>
      <c r="S6" s="14" t="inlineStr">
        <is>
          <t>Duodécimos já pagos (bruto)</t>
        </is>
      </c>
      <c r="T6" s="14" t="inlineStr">
        <is>
          <t>Nº de duodécimos neste processamento</t>
        </is>
      </c>
      <c r="U6" s="14" t="inlineStr">
        <is>
          <t>Método de IRS</t>
        </is>
      </c>
      <c r="V6" s="14" t="inlineStr">
        <is>
          <t>Taxa de IRS</t>
        </is>
      </c>
      <c r="W6" s="14" t="inlineStr">
        <is>
          <t>IRS manual</t>
        </is>
      </c>
      <c r="X6" s="14" t="inlineStr">
        <is>
          <t>Método de Segurança Social</t>
        </is>
      </c>
      <c r="Y6" s="14" t="inlineStr">
        <is>
          <t>Taxa de Segurança Social</t>
        </is>
      </c>
      <c r="Z6" s="14" t="inlineStr">
        <is>
          <t>Segurança Social manual</t>
        </is>
      </c>
      <c r="AA6" s="14" t="inlineStr">
        <is>
          <t>Outras deduções</t>
        </is>
      </c>
      <c r="AB6" s="14" t="inlineStr">
        <is>
          <t>Ajustamento bruto</t>
        </is>
      </c>
      <c r="AC6" s="14" t="inlineStr">
        <is>
          <t>Direito bruto anual</t>
        </is>
      </c>
      <c r="AD6" s="14" t="inlineStr">
        <is>
          <t>Bruto a processar</t>
        </is>
      </c>
      <c r="AE6" s="14" t="inlineStr">
        <is>
          <t>IRS apurado</t>
        </is>
      </c>
      <c r="AF6" s="14" t="inlineStr">
        <is>
          <t>Segurança Social apurada</t>
        </is>
      </c>
      <c r="AG6" s="14" t="inlineStr">
        <is>
          <t>Líquido a pagar</t>
        </is>
      </c>
      <c r="AH6" s="14" t="inlineStr">
        <is>
          <t>Controlo</t>
        </is>
      </c>
    </row>
    <row r="7">
      <c r="A7" s="15">
        <f>IF(C7="","",COUNTIF($C$7:C7,"&lt;&gt;"))</f>
        <v/>
      </c>
      <c r="B7" s="16" t="inlineStr">
        <is>
          <t>Validado</t>
        </is>
      </c>
      <c r="C7" s="17" t="inlineStr">
        <is>
          <t>SN-2026-001</t>
        </is>
      </c>
      <c r="D7" s="17" t="inlineStr">
        <is>
          <t>Ana Martins</t>
        </is>
      </c>
      <c r="E7" s="17" t="inlineStr">
        <is>
          <t>245678901</t>
        </is>
      </c>
      <c r="F7" s="17" t="inlineStr">
        <is>
          <t>Contrato sem termo</t>
        </is>
      </c>
      <c r="G7" s="17" t="inlineStr">
        <is>
          <t>Pagamento integral</t>
        </is>
      </c>
      <c r="H7" s="18" t="n">
        <v>46023</v>
      </c>
      <c r="I7" s="18" t="n">
        <v>46387</v>
      </c>
      <c r="J7" s="18" t="n">
        <v>46371</v>
      </c>
      <c r="K7" s="19" t="n">
        <v>1250</v>
      </c>
      <c r="L7" s="19" t="n">
        <v>0</v>
      </c>
      <c r="M7" s="20">
        <f>IF(C7="","",IFERROR(ROUND(K7+L7,'Parâmetros'!$B$11),0))</f>
        <v/>
      </c>
      <c r="N7" s="17" t="inlineStr">
        <is>
          <t>Sem proporcionalidade</t>
        </is>
      </c>
      <c r="O7" s="21" t="n"/>
      <c r="P7" s="22" t="n"/>
      <c r="Q7" s="22" t="n"/>
      <c r="R7" s="23" t="n"/>
      <c r="S7" s="19" t="n">
        <v>0</v>
      </c>
      <c r="T7" s="22" t="n"/>
      <c r="U7" s="17" t="inlineStr">
        <is>
          <t>Valor manual</t>
        </is>
      </c>
      <c r="V7" s="23" t="n"/>
      <c r="W7" s="19" t="n">
        <v>145</v>
      </c>
      <c r="X7" s="17" t="inlineStr">
        <is>
          <t>Valor manual</t>
        </is>
      </c>
      <c r="Y7" s="23" t="n"/>
      <c r="Z7" s="19" t="n">
        <v>137.5</v>
      </c>
      <c r="AA7" s="19" t="n">
        <v>0</v>
      </c>
      <c r="AB7" s="19" t="n">
        <v>0</v>
      </c>
      <c r="AC7" s="20">
        <f>IF(C7="","",IFERROR(ROUND((M7*IF(R7="",'Parâmetros'!$B$6,R7)*IF(N7="Sem proporcionalidade",1,IF(N7="Fator manual",O7,IF(N7="Dias manuais",IFERROR(P7/Q7,0),0)))+AB7),'Parâmetros'!$B$11),0))</f>
        <v/>
      </c>
      <c r="AD7" s="20">
        <f>IF(C7="","",IFERROR(ROUND(IF(G7="Pagamento integral",MAX(0,AC7-S7),IF(G7="Duodécimos",MAX(0,MIN(AC7-S7,IFERROR(AC7/'Parâmetros'!$B$7*T7,0))),0)),'Parâmetros'!$B$11),0))</f>
        <v/>
      </c>
      <c r="AE7" s="20">
        <f>IF(C7="","",IFERROR(ROUND(IF(U7="Valor manual",W7,IF(U7="Taxa estimada",AD7*IF(V7="",'Parâmetros'!$B$8,V7),0)),'Parâmetros'!$B$11),0))</f>
        <v/>
      </c>
      <c r="AF7" s="20">
        <f>IF(C7="","",IFERROR(ROUND(IF(X7="Valor manual",Z7,IF(X7="Taxa estimada",AD7*IF(Y7="",'Parâmetros'!$B$9,Y7),0)),'Parâmetros'!$B$11),0))</f>
        <v/>
      </c>
      <c r="AG7" s="20">
        <f>IF(C7="","",IFERROR(ROUND(AD7-AE7-AF7-AA7,'Parâmetros'!$B$11),0))</f>
        <v/>
      </c>
      <c r="AH7" s="24">
        <f>IF(C7="","",IFERROR(IF(B7="Excluído","Excluído",IF(OR(B7="",D7="",G7="",J7="",K7="",N7="",S7="",U7="",X7=""),"Falta preencher campos obrigatórios",IF(COUNTIF($C$7:$C$106,C7)&gt;1,"Código interno repetido",IF(G7="Sem cálculo automático","Cálculo manual necessário",IF(AND(R7="",'Parâmetros'!$B$6=""),"Indicar percentagem do subsídio",IF(AND(N7="Fator manual",OR(O7="",O7&lt;0)),"Rever fator manual",IF(AND(N7="Dias manuais",OR(P7="",Q7="",Q7&lt;=0,P7&gt;Q7)),"Rever dias de proporcionalidade",IF(AND(G7="Duodécimos",OR(T7="",T7&lt;=0,'Parâmetros'!$B$7="",'Parâmetros'!$B$7&lt;=0)),"Configurar duodécimos",IF(S7&gt;AC7+'Parâmetros'!$B$10,"Duodécimos já pagos excedem o direito",IF(AND(U7="Taxa estimada",V7="",'Parâmetros'!$B$8=""),"Confirmar taxa IRS",IF(AND(U7="Valor manual",W7=""),"Indicar IRS manual",IF(U7="Não calcular","IRS não calculado — confirmar",IF(AND(X7="Taxa estimada",Y7="",'Parâmetros'!$B$9=""),"Confirmar taxa de Segurança Social",IF(AND(X7="Valor manual",Z7=""),"Indicar valor de Segurança Social",IF(X7="Não calcular","Segurança Social não calculada — confirmar",IF(OR(AE7&lt;0,AF7&lt;0,AA7&lt;0),"Rever deduções",IF(AG7&lt;0,"Líquido negativo — rever","OK"))))))))))))))))),"Erro na linha"))</f>
        <v/>
      </c>
    </row>
    <row r="8">
      <c r="A8" s="15">
        <f>IF(C8="","",COUNTIF($C$7:C8,"&lt;&gt;"))</f>
        <v/>
      </c>
      <c r="B8" s="16" t="inlineStr">
        <is>
          <t>Validado</t>
        </is>
      </c>
      <c r="C8" s="17" t="inlineStr">
        <is>
          <t>SN-2026-002</t>
        </is>
      </c>
      <c r="D8" s="17" t="inlineStr">
        <is>
          <t>Bruno Silva</t>
        </is>
      </c>
      <c r="E8" s="17" t="inlineStr">
        <is>
          <t>234567890</t>
        </is>
      </c>
      <c r="F8" s="17" t="inlineStr">
        <is>
          <t>Tempo parcial</t>
        </is>
      </c>
      <c r="G8" s="17" t="inlineStr">
        <is>
          <t>Pagamento integral</t>
        </is>
      </c>
      <c r="H8" s="18" t="n">
        <v>46023</v>
      </c>
      <c r="I8" s="18" t="n">
        <v>46387</v>
      </c>
      <c r="J8" s="18" t="n">
        <v>46371</v>
      </c>
      <c r="K8" s="19" t="n">
        <v>820</v>
      </c>
      <c r="L8" s="19" t="n">
        <v>50</v>
      </c>
      <c r="M8" s="20">
        <f>IF(C8="","",IFERROR(ROUND(K8+L8,'Parâmetros'!$B$11),0))</f>
        <v/>
      </c>
      <c r="N8" s="17" t="inlineStr">
        <is>
          <t>Sem proporcionalidade</t>
        </is>
      </c>
      <c r="O8" s="21" t="n"/>
      <c r="P8" s="22" t="n"/>
      <c r="Q8" s="22" t="n"/>
      <c r="R8" s="23" t="n"/>
      <c r="S8" s="19" t="n">
        <v>0</v>
      </c>
      <c r="T8" s="22" t="n"/>
      <c r="U8" s="17" t="inlineStr">
        <is>
          <t>Valor manual</t>
        </is>
      </c>
      <c r="V8" s="23" t="n"/>
      <c r="W8" s="19" t="n">
        <v>60</v>
      </c>
      <c r="X8" s="17" t="inlineStr">
        <is>
          <t>Valor manual</t>
        </is>
      </c>
      <c r="Y8" s="23" t="n"/>
      <c r="Z8" s="19" t="n">
        <v>95.7</v>
      </c>
      <c r="AA8" s="19" t="n">
        <v>20</v>
      </c>
      <c r="AB8" s="19" t="n">
        <v>0</v>
      </c>
      <c r="AC8" s="20">
        <f>IF(C8="","",IFERROR(ROUND((M8*IF(R8="",'Parâmetros'!$B$6,R8)*IF(N8="Sem proporcionalidade",1,IF(N8="Fator manual",O8,IF(N8="Dias manuais",IFERROR(P8/Q8,0),0)))+AB8),'Parâmetros'!$B$11),0))</f>
        <v/>
      </c>
      <c r="AD8" s="20">
        <f>IF(C8="","",IFERROR(ROUND(IF(G8="Pagamento integral",MAX(0,AC8-S8),IF(G8="Duodécimos",MAX(0,MIN(AC8-S8,IFERROR(AC8/'Parâmetros'!$B$7*T8,0))),0)),'Parâmetros'!$B$11),0))</f>
        <v/>
      </c>
      <c r="AE8" s="20">
        <f>IF(C8="","",IFERROR(ROUND(IF(U8="Valor manual",W8,IF(U8="Taxa estimada",AD8*IF(V8="",'Parâmetros'!$B$8,V8),0)),'Parâmetros'!$B$11),0))</f>
        <v/>
      </c>
      <c r="AF8" s="20">
        <f>IF(C8="","",IFERROR(ROUND(IF(X8="Valor manual",Z8,IF(X8="Taxa estimada",AD8*IF(Y8="",'Parâmetros'!$B$9,Y8),0)),'Parâmetros'!$B$11),0))</f>
        <v/>
      </c>
      <c r="AG8" s="20">
        <f>IF(C8="","",IFERROR(ROUND(AD8-AE8-AF8-AA8,'Parâmetros'!$B$11),0))</f>
        <v/>
      </c>
      <c r="AH8" s="24">
        <f>IF(C8="","",IFERROR(IF(B8="Excluído","Excluído",IF(OR(B8="",D8="",G8="",J8="",K8="",N8="",S8="",U8="",X8=""),"Falta preencher campos obrigatórios",IF(COUNTIF($C$7:$C$106,C8)&gt;1,"Código interno repetido",IF(G8="Sem cálculo automático","Cálculo manual necessário",IF(AND(R8="",'Parâmetros'!$B$6=""),"Indicar percentagem do subsídio",IF(AND(N8="Fator manual",OR(O8="",O8&lt;0)),"Rever fator manual",IF(AND(N8="Dias manuais",OR(P8="",Q8="",Q8&lt;=0,P8&gt;Q8)),"Rever dias de proporcionalidade",IF(AND(G8="Duodécimos",OR(T8="",T8&lt;=0,'Parâmetros'!$B$7="",'Parâmetros'!$B$7&lt;=0)),"Configurar duodécimos",IF(S8&gt;AC8+'Parâmetros'!$B$10,"Duodécimos já pagos excedem o direito",IF(AND(U8="Taxa estimada",V8="",'Parâmetros'!$B$8=""),"Confirmar taxa IRS",IF(AND(U8="Valor manual",W8=""),"Indicar IRS manual",IF(U8="Não calcular","IRS não calculado — confirmar",IF(AND(X8="Taxa estimada",Y8="",'Parâmetros'!$B$9=""),"Confirmar taxa de Segurança Social",IF(AND(X8="Valor manual",Z8=""),"Indicar valor de Segurança Social",IF(X8="Não calcular","Segurança Social não calculada — confirmar",IF(OR(AE8&lt;0,AF8&lt;0,AA8&lt;0),"Rever deduções",IF(AG8&lt;0,"Líquido negativo — rever","OK"))))))))))))))))),"Erro na linha"))</f>
        <v/>
      </c>
    </row>
    <row r="9">
      <c r="A9" s="15">
        <f>IF(C9="","",COUNTIF($C$7:C9,"&lt;&gt;"))</f>
        <v/>
      </c>
      <c r="B9" s="16" t="inlineStr">
        <is>
          <t>Validado</t>
        </is>
      </c>
      <c r="C9" s="17" t="inlineStr">
        <is>
          <t>SN-2026-003</t>
        </is>
      </c>
      <c r="D9" s="17" t="inlineStr">
        <is>
          <t>Carla Sousa</t>
        </is>
      </c>
      <c r="E9" s="17" t="inlineStr">
        <is>
          <t>256789012</t>
        </is>
      </c>
      <c r="F9" s="17" t="inlineStr">
        <is>
          <t>Contrato a termo</t>
        </is>
      </c>
      <c r="G9" s="17" t="inlineStr">
        <is>
          <t>Pagamento integral</t>
        </is>
      </c>
      <c r="H9" s="18" t="n">
        <v>46082</v>
      </c>
      <c r="I9" s="18" t="n">
        <v>46356</v>
      </c>
      <c r="J9" s="18" t="n">
        <v>46371</v>
      </c>
      <c r="K9" s="19" t="n">
        <v>1100</v>
      </c>
      <c r="L9" s="19" t="n">
        <v>0</v>
      </c>
      <c r="M9" s="20">
        <f>IF(C9="","",IFERROR(ROUND(K9+L9,'Parâmetros'!$B$11),0))</f>
        <v/>
      </c>
      <c r="N9" s="17" t="inlineStr">
        <is>
          <t>Fator manual</t>
        </is>
      </c>
      <c r="O9" s="21" t="n">
        <v>0.75</v>
      </c>
      <c r="P9" s="22" t="n"/>
      <c r="Q9" s="22" t="n"/>
      <c r="R9" s="23" t="n"/>
      <c r="S9" s="19" t="n">
        <v>0</v>
      </c>
      <c r="T9" s="22" t="n"/>
      <c r="U9" s="17" t="inlineStr">
        <is>
          <t>Valor manual</t>
        </is>
      </c>
      <c r="V9" s="23" t="n"/>
      <c r="W9" s="19" t="n">
        <v>75</v>
      </c>
      <c r="X9" s="17" t="inlineStr">
        <is>
          <t>Valor manual</t>
        </is>
      </c>
      <c r="Y9" s="23" t="n"/>
      <c r="Z9" s="19" t="n">
        <v>90.75</v>
      </c>
      <c r="AA9" s="19" t="n">
        <v>0</v>
      </c>
      <c r="AB9" s="19" t="n">
        <v>0</v>
      </c>
      <c r="AC9" s="20">
        <f>IF(C9="","",IFERROR(ROUND((M9*IF(R9="",'Parâmetros'!$B$6,R9)*IF(N9="Sem proporcionalidade",1,IF(N9="Fator manual",O9,IF(N9="Dias manuais",IFERROR(P9/Q9,0),0)))+AB9),'Parâmetros'!$B$11),0))</f>
        <v/>
      </c>
      <c r="AD9" s="20">
        <f>IF(C9="","",IFERROR(ROUND(IF(G9="Pagamento integral",MAX(0,AC9-S9),IF(G9="Duodécimos",MAX(0,MIN(AC9-S9,IFERROR(AC9/'Parâmetros'!$B$7*T9,0))),0)),'Parâmetros'!$B$11),0))</f>
        <v/>
      </c>
      <c r="AE9" s="20">
        <f>IF(C9="","",IFERROR(ROUND(IF(U9="Valor manual",W9,IF(U9="Taxa estimada",AD9*IF(V9="",'Parâmetros'!$B$8,V9),0)),'Parâmetros'!$B$11),0))</f>
        <v/>
      </c>
      <c r="AF9" s="20">
        <f>IF(C9="","",IFERROR(ROUND(IF(X9="Valor manual",Z9,IF(X9="Taxa estimada",AD9*IF(Y9="",'Parâmetros'!$B$9,Y9),0)),'Parâmetros'!$B$11),0))</f>
        <v/>
      </c>
      <c r="AG9" s="20">
        <f>IF(C9="","",IFERROR(ROUND(AD9-AE9-AF9-AA9,'Parâmetros'!$B$11),0))</f>
        <v/>
      </c>
      <c r="AH9" s="24">
        <f>IF(C9="","",IFERROR(IF(B9="Excluído","Excluído",IF(OR(B9="",D9="",G9="",J9="",K9="",N9="",S9="",U9="",X9=""),"Falta preencher campos obrigatórios",IF(COUNTIF($C$7:$C$106,C9)&gt;1,"Código interno repetido",IF(G9="Sem cálculo automático","Cálculo manual necessário",IF(AND(R9="",'Parâmetros'!$B$6=""),"Indicar percentagem do subsídio",IF(AND(N9="Fator manual",OR(O9="",O9&lt;0)),"Rever fator manual",IF(AND(N9="Dias manuais",OR(P9="",Q9="",Q9&lt;=0,P9&gt;Q9)),"Rever dias de proporcionalidade",IF(AND(G9="Duodécimos",OR(T9="",T9&lt;=0,'Parâmetros'!$B$7="",'Parâmetros'!$B$7&lt;=0)),"Configurar duodécimos",IF(S9&gt;AC9+'Parâmetros'!$B$10,"Duodécimos já pagos excedem o direito",IF(AND(U9="Taxa estimada",V9="",'Parâmetros'!$B$8=""),"Confirmar taxa IRS",IF(AND(U9="Valor manual",W9=""),"Indicar IRS manual",IF(U9="Não calcular","IRS não calculado — confirmar",IF(AND(X9="Taxa estimada",Y9="",'Parâmetros'!$B$9=""),"Confirmar taxa de Segurança Social",IF(AND(X9="Valor manual",Z9=""),"Indicar valor de Segurança Social",IF(X9="Não calcular","Segurança Social não calculada — confirmar",IF(OR(AE9&lt;0,AF9&lt;0,AA9&lt;0),"Rever deduções",IF(AG9&lt;0,"Líquido negativo — rever","OK"))))))))))))))))),"Erro na linha"))</f>
        <v/>
      </c>
    </row>
    <row r="10">
      <c r="A10" s="15">
        <f>IF(C10="","",COUNTIF($C$7:C10,"&lt;&gt;"))</f>
        <v/>
      </c>
      <c r="B10" s="16" t="inlineStr">
        <is>
          <t>Validado</t>
        </is>
      </c>
      <c r="C10" s="17" t="inlineStr">
        <is>
          <t>SN-2026-004</t>
        </is>
      </c>
      <c r="D10" s="17" t="inlineStr">
        <is>
          <t>Diogo Costa</t>
        </is>
      </c>
      <c r="E10" s="17" t="inlineStr">
        <is>
          <t>267890123</t>
        </is>
      </c>
      <c r="F10" s="17" t="inlineStr">
        <is>
          <t>Contrato sem termo</t>
        </is>
      </c>
      <c r="G10" s="17" t="inlineStr">
        <is>
          <t>Duodécimos</t>
        </is>
      </c>
      <c r="H10" s="18" t="n">
        <v>46023</v>
      </c>
      <c r="I10" s="18" t="n">
        <v>46387</v>
      </c>
      <c r="J10" s="18" t="n">
        <v>46326</v>
      </c>
      <c r="K10" s="19" t="n">
        <v>1500</v>
      </c>
      <c r="L10" s="19" t="n">
        <v>0</v>
      </c>
      <c r="M10" s="20">
        <f>IF(C10="","",IFERROR(ROUND(K10+L10,'Parâmetros'!$B$11),0))</f>
        <v/>
      </c>
      <c r="N10" s="17" t="inlineStr">
        <is>
          <t>Sem proporcionalidade</t>
        </is>
      </c>
      <c r="O10" s="21" t="n"/>
      <c r="P10" s="22" t="n"/>
      <c r="Q10" s="22" t="n"/>
      <c r="R10" s="23" t="n"/>
      <c r="S10" s="19" t="n">
        <v>500</v>
      </c>
      <c r="T10" s="22" t="n">
        <v>1</v>
      </c>
      <c r="U10" s="17" t="inlineStr">
        <is>
          <t>Valor manual</t>
        </is>
      </c>
      <c r="V10" s="23" t="n"/>
      <c r="W10" s="19" t="n">
        <v>17</v>
      </c>
      <c r="X10" s="17" t="inlineStr">
        <is>
          <t>Valor manual</t>
        </is>
      </c>
      <c r="Y10" s="23" t="n"/>
      <c r="Z10" s="19" t="n">
        <v>13.75</v>
      </c>
      <c r="AA10" s="19" t="n">
        <v>0</v>
      </c>
      <c r="AB10" s="19" t="n">
        <v>0</v>
      </c>
      <c r="AC10" s="20">
        <f>IF(C10="","",IFERROR(ROUND((M10*IF(R10="",'Parâmetros'!$B$6,R10)*IF(N10="Sem proporcionalidade",1,IF(N10="Fator manual",O10,IF(N10="Dias manuais",IFERROR(P10/Q10,0),0)))+AB10),'Parâmetros'!$B$11),0))</f>
        <v/>
      </c>
      <c r="AD10" s="20">
        <f>IF(C10="","",IFERROR(ROUND(IF(G10="Pagamento integral",MAX(0,AC10-S10),IF(G10="Duodécimos",MAX(0,MIN(AC10-S10,IFERROR(AC10/'Parâmetros'!$B$7*T10,0))),0)),'Parâmetros'!$B$11),0))</f>
        <v/>
      </c>
      <c r="AE10" s="20">
        <f>IF(C10="","",IFERROR(ROUND(IF(U10="Valor manual",W10,IF(U10="Taxa estimada",AD10*IF(V10="",'Parâmetros'!$B$8,V10),0)),'Parâmetros'!$B$11),0))</f>
        <v/>
      </c>
      <c r="AF10" s="20">
        <f>IF(C10="","",IFERROR(ROUND(IF(X10="Valor manual",Z10,IF(X10="Taxa estimada",AD10*IF(Y10="",'Parâmetros'!$B$9,Y10),0)),'Parâmetros'!$B$11),0))</f>
        <v/>
      </c>
      <c r="AG10" s="20">
        <f>IF(C10="","",IFERROR(ROUND(AD10-AE10-AF10-AA10,'Parâmetros'!$B$11),0))</f>
        <v/>
      </c>
      <c r="AH10" s="24">
        <f>IF(C10="","",IFERROR(IF(B10="Excluído","Excluído",IF(OR(B10="",D10="",G10="",J10="",K10="",N10="",S10="",U10="",X10=""),"Falta preencher campos obrigatórios",IF(COUNTIF($C$7:$C$106,C10)&gt;1,"Código interno repetido",IF(G10="Sem cálculo automático","Cálculo manual necessário",IF(AND(R10="",'Parâmetros'!$B$6=""),"Indicar percentagem do subsídio",IF(AND(N10="Fator manual",OR(O10="",O10&lt;0)),"Rever fator manual",IF(AND(N10="Dias manuais",OR(P10="",Q10="",Q10&lt;=0,P10&gt;Q10)),"Rever dias de proporcionalidade",IF(AND(G10="Duodécimos",OR(T10="",T10&lt;=0,'Parâmetros'!$B$7="",'Parâmetros'!$B$7&lt;=0)),"Configurar duodécimos",IF(S10&gt;AC10+'Parâmetros'!$B$10,"Duodécimos já pagos excedem o direito",IF(AND(U10="Taxa estimada",V10="",'Parâmetros'!$B$8=""),"Confirmar taxa IRS",IF(AND(U10="Valor manual",W10=""),"Indicar IRS manual",IF(U10="Não calcular","IRS não calculado — confirmar",IF(AND(X10="Taxa estimada",Y10="",'Parâmetros'!$B$9=""),"Confirmar taxa de Segurança Social",IF(AND(X10="Valor manual",Z10=""),"Indicar valor de Segurança Social",IF(X10="Não calcular","Segurança Social não calculada — confirmar",IF(OR(AE10&lt;0,AF10&lt;0,AA10&lt;0),"Rever deduções",IF(AG10&lt;0,"Líquido negativo — rever","OK"))))))))))))))))),"Erro na linha"))</f>
        <v/>
      </c>
    </row>
    <row r="11">
      <c r="A11" s="15">
        <f>IF(C11="","",COUNTIF($C$7:C11,"&lt;&gt;"))</f>
        <v/>
      </c>
      <c r="B11" s="16" t="inlineStr">
        <is>
          <t>Validado</t>
        </is>
      </c>
      <c r="C11" s="17" t="inlineStr">
        <is>
          <t>SN-2026-005</t>
        </is>
      </c>
      <c r="D11" s="17" t="inlineStr">
        <is>
          <t>Eva Rodrigues</t>
        </is>
      </c>
      <c r="E11" s="17" t="inlineStr">
        <is>
          <t>278901234</t>
        </is>
      </c>
      <c r="F11" s="17" t="inlineStr">
        <is>
          <t>Contrato sem termo</t>
        </is>
      </c>
      <c r="G11" s="17" t="inlineStr">
        <is>
          <t>Pagamento integral</t>
        </is>
      </c>
      <c r="H11" s="18" t="n">
        <v>46023</v>
      </c>
      <c r="I11" s="18" t="n">
        <v>46387</v>
      </c>
      <c r="J11" s="18" t="n">
        <v>46371</v>
      </c>
      <c r="K11" s="19" t="n">
        <v>1800</v>
      </c>
      <c r="L11" s="19" t="n">
        <v>0</v>
      </c>
      <c r="M11" s="20">
        <f>IF(C11="","",IFERROR(ROUND(K11+L11,'Parâmetros'!$B$11),0))</f>
        <v/>
      </c>
      <c r="N11" s="17" t="inlineStr">
        <is>
          <t>Sem proporcionalidade</t>
        </is>
      </c>
      <c r="O11" s="21" t="n"/>
      <c r="P11" s="22" t="n"/>
      <c r="Q11" s="22" t="n"/>
      <c r="R11" s="23" t="n"/>
      <c r="S11" s="19" t="n">
        <v>300</v>
      </c>
      <c r="T11" s="22" t="n"/>
      <c r="U11" s="17" t="inlineStr">
        <is>
          <t>Valor manual</t>
        </is>
      </c>
      <c r="V11" s="23" t="n"/>
      <c r="W11" s="19" t="n">
        <v>250</v>
      </c>
      <c r="X11" s="17" t="inlineStr">
        <is>
          <t>Valor manual</t>
        </is>
      </c>
      <c r="Y11" s="23" t="n"/>
      <c r="Z11" s="19" t="n">
        <v>165</v>
      </c>
      <c r="AA11" s="19" t="n">
        <v>0</v>
      </c>
      <c r="AB11" s="19" t="n">
        <v>50</v>
      </c>
      <c r="AC11" s="20">
        <f>IF(C11="","",IFERROR(ROUND((M11*IF(R11="",'Parâmetros'!$B$6,R11)*IF(N11="Sem proporcionalidade",1,IF(N11="Fator manual",O11,IF(N11="Dias manuais",IFERROR(P11/Q11,0),0)))+AB11),'Parâmetros'!$B$11),0))</f>
        <v/>
      </c>
      <c r="AD11" s="20">
        <f>IF(C11="","",IFERROR(ROUND(IF(G11="Pagamento integral",MAX(0,AC11-S11),IF(G11="Duodécimos",MAX(0,MIN(AC11-S11,IFERROR(AC11/'Parâmetros'!$B$7*T11,0))),0)),'Parâmetros'!$B$11),0))</f>
        <v/>
      </c>
      <c r="AE11" s="20">
        <f>IF(C11="","",IFERROR(ROUND(IF(U11="Valor manual",W11,IF(U11="Taxa estimada",AD11*IF(V11="",'Parâmetros'!$B$8,V11),0)),'Parâmetros'!$B$11),0))</f>
        <v/>
      </c>
      <c r="AF11" s="20">
        <f>IF(C11="","",IFERROR(ROUND(IF(X11="Valor manual",Z11,IF(X11="Taxa estimada",AD11*IF(Y11="",'Parâmetros'!$B$9,Y11),0)),'Parâmetros'!$B$11),0))</f>
        <v/>
      </c>
      <c r="AG11" s="20">
        <f>IF(C11="","",IFERROR(ROUND(AD11-AE11-AF11-AA11,'Parâmetros'!$B$11),0))</f>
        <v/>
      </c>
      <c r="AH11" s="24">
        <f>IF(C11="","",IFERROR(IF(B11="Excluído","Excluído",IF(OR(B11="",D11="",G11="",J11="",K11="",N11="",S11="",U11="",X11=""),"Falta preencher campos obrigatórios",IF(COUNTIF($C$7:$C$106,C11)&gt;1,"Código interno repetido",IF(G11="Sem cálculo automático","Cálculo manual necessário",IF(AND(R11="",'Parâmetros'!$B$6=""),"Indicar percentagem do subsídio",IF(AND(N11="Fator manual",OR(O11="",O11&lt;0)),"Rever fator manual",IF(AND(N11="Dias manuais",OR(P11="",Q11="",Q11&lt;=0,P11&gt;Q11)),"Rever dias de proporcionalidade",IF(AND(G11="Duodécimos",OR(T11="",T11&lt;=0,'Parâmetros'!$B$7="",'Parâmetros'!$B$7&lt;=0)),"Configurar duodécimos",IF(S11&gt;AC11+'Parâmetros'!$B$10,"Duodécimos já pagos excedem o direito",IF(AND(U11="Taxa estimada",V11="",'Parâmetros'!$B$8=""),"Confirmar taxa IRS",IF(AND(U11="Valor manual",W11=""),"Indicar IRS manual",IF(U11="Não calcular","IRS não calculado — confirmar",IF(AND(X11="Taxa estimada",Y11="",'Parâmetros'!$B$9=""),"Confirmar taxa de Segurança Social",IF(AND(X11="Valor manual",Z11=""),"Indicar valor de Segurança Social",IF(X11="Não calcular","Segurança Social não calculada — confirmar",IF(OR(AE11&lt;0,AF11&lt;0,AA11&lt;0),"Rever deduções",IF(AG11&lt;0,"Líquido negativo — rever","OK"))))))))))))))))),"Erro na linha"))</f>
        <v/>
      </c>
    </row>
    <row r="12">
      <c r="A12" s="15">
        <f>IF(C12="","",COUNTIF($C$7:C12,"&lt;&gt;"))</f>
        <v/>
      </c>
      <c r="B12" s="16" t="inlineStr">
        <is>
          <t>Validado</t>
        </is>
      </c>
      <c r="C12" s="17" t="inlineStr">
        <is>
          <t>SN-2026-006</t>
        </is>
      </c>
      <c r="D12" s="17" t="inlineStr">
        <is>
          <t>Filipe Gomes</t>
        </is>
      </c>
      <c r="E12" s="17" t="inlineStr">
        <is>
          <t>289012345</t>
        </is>
      </c>
      <c r="F12" s="17" t="inlineStr">
        <is>
          <t>Contrato a termo</t>
        </is>
      </c>
      <c r="G12" s="17" t="inlineStr">
        <is>
          <t>Pagamento integral</t>
        </is>
      </c>
      <c r="H12" s="18" t="n">
        <v>46204</v>
      </c>
      <c r="I12" s="18" t="n">
        <v>46387</v>
      </c>
      <c r="J12" s="18" t="n">
        <v>46371</v>
      </c>
      <c r="K12" s="19" t="n">
        <v>950</v>
      </c>
      <c r="L12" s="19" t="n">
        <v>0</v>
      </c>
      <c r="M12" s="20">
        <f>IF(C12="","",IFERROR(ROUND(K12+L12,'Parâmetros'!$B$11),0))</f>
        <v/>
      </c>
      <c r="N12" s="17" t="inlineStr">
        <is>
          <t>Fator manual</t>
        </is>
      </c>
      <c r="O12" s="21" t="n">
        <v>0.5</v>
      </c>
      <c r="P12" s="22" t="n"/>
      <c r="Q12" s="22" t="n"/>
      <c r="R12" s="23" t="n"/>
      <c r="S12" s="19" t="n">
        <v>0</v>
      </c>
      <c r="T12" s="22" t="n"/>
      <c r="U12" s="17" t="inlineStr">
        <is>
          <t>Valor manual</t>
        </is>
      </c>
      <c r="V12" s="23" t="n"/>
      <c r="W12" s="19" t="n">
        <v>0</v>
      </c>
      <c r="X12" s="17" t="inlineStr">
        <is>
          <t>Valor manual</t>
        </is>
      </c>
      <c r="Y12" s="23" t="n"/>
      <c r="Z12" s="19" t="n">
        <v>52.25</v>
      </c>
      <c r="AA12" s="19" t="n">
        <v>0</v>
      </c>
      <c r="AB12" s="19" t="n">
        <v>0</v>
      </c>
      <c r="AC12" s="20">
        <f>IF(C12="","",IFERROR(ROUND((M12*IF(R12="",'Parâmetros'!$B$6,R12)*IF(N12="Sem proporcionalidade",1,IF(N12="Fator manual",O12,IF(N12="Dias manuais",IFERROR(P12/Q12,0),0)))+AB12),'Parâmetros'!$B$11),0))</f>
        <v/>
      </c>
      <c r="AD12" s="20">
        <f>IF(C12="","",IFERROR(ROUND(IF(G12="Pagamento integral",MAX(0,AC12-S12),IF(G12="Duodécimos",MAX(0,MIN(AC12-S12,IFERROR(AC12/'Parâmetros'!$B$7*T12,0))),0)),'Parâmetros'!$B$11),0))</f>
        <v/>
      </c>
      <c r="AE12" s="20">
        <f>IF(C12="","",IFERROR(ROUND(IF(U12="Valor manual",W12,IF(U12="Taxa estimada",AD12*IF(V12="",'Parâmetros'!$B$8,V12),0)),'Parâmetros'!$B$11),0))</f>
        <v/>
      </c>
      <c r="AF12" s="20">
        <f>IF(C12="","",IFERROR(ROUND(IF(X12="Valor manual",Z12,IF(X12="Taxa estimada",AD12*IF(Y12="",'Parâmetros'!$B$9,Y12),0)),'Parâmetros'!$B$11),0))</f>
        <v/>
      </c>
      <c r="AG12" s="20">
        <f>IF(C12="","",IFERROR(ROUND(AD12-AE12-AF12-AA12,'Parâmetros'!$B$11),0))</f>
        <v/>
      </c>
      <c r="AH12" s="24">
        <f>IF(C12="","",IFERROR(IF(B12="Excluído","Excluído",IF(OR(B12="",D12="",G12="",J12="",K12="",N12="",S12="",U12="",X12=""),"Falta preencher campos obrigatórios",IF(COUNTIF($C$7:$C$106,C12)&gt;1,"Código interno repetido",IF(G12="Sem cálculo automático","Cálculo manual necessário",IF(AND(R12="",'Parâmetros'!$B$6=""),"Indicar percentagem do subsídio",IF(AND(N12="Fator manual",OR(O12="",O12&lt;0)),"Rever fator manual",IF(AND(N12="Dias manuais",OR(P12="",Q12="",Q12&lt;=0,P12&gt;Q12)),"Rever dias de proporcionalidade",IF(AND(G12="Duodécimos",OR(T12="",T12&lt;=0,'Parâmetros'!$B$7="",'Parâmetros'!$B$7&lt;=0)),"Configurar duodécimos",IF(S12&gt;AC12+'Parâmetros'!$B$10,"Duodécimos já pagos excedem o direito",IF(AND(U12="Taxa estimada",V12="",'Parâmetros'!$B$8=""),"Confirmar taxa IRS",IF(AND(U12="Valor manual",W12=""),"Indicar IRS manual",IF(U12="Não calcular","IRS não calculado — confirmar",IF(AND(X12="Taxa estimada",Y12="",'Parâmetros'!$B$9=""),"Confirmar taxa de Segurança Social",IF(AND(X12="Valor manual",Z12=""),"Indicar valor de Segurança Social",IF(X12="Não calcular","Segurança Social não calculada — confirmar",IF(OR(AE12&lt;0,AF12&lt;0,AA12&lt;0),"Rever deduções",IF(AG12&lt;0,"Líquido negativo — rever","OK"))))))))))))))))),"Erro na linha"))</f>
        <v/>
      </c>
    </row>
    <row r="13">
      <c r="A13" s="15">
        <f>IF(C13="","",COUNTIF($C$7:C13,"&lt;&gt;"))</f>
        <v/>
      </c>
      <c r="B13" s="16" t="inlineStr">
        <is>
          <t>Validado</t>
        </is>
      </c>
      <c r="C13" s="17" t="inlineStr">
        <is>
          <t>SN-2026-007</t>
        </is>
      </c>
      <c r="D13" s="17" t="inlineStr">
        <is>
          <t>Graça Nunes</t>
        </is>
      </c>
      <c r="E13" s="17" t="inlineStr">
        <is>
          <t>290123456</t>
        </is>
      </c>
      <c r="F13" s="17" t="inlineStr">
        <is>
          <t>Contrato a termo</t>
        </is>
      </c>
      <c r="G13" s="17" t="inlineStr">
        <is>
          <t>Pagamento integral</t>
        </is>
      </c>
      <c r="H13" s="18" t="n">
        <v>46023</v>
      </c>
      <c r="I13" s="18" t="n">
        <v>46205</v>
      </c>
      <c r="J13" s="18" t="n">
        <v>46371</v>
      </c>
      <c r="K13" s="19" t="n">
        <v>1300</v>
      </c>
      <c r="L13" s="19" t="n">
        <v>0</v>
      </c>
      <c r="M13" s="20">
        <f>IF(C13="","",IFERROR(ROUND(K13+L13,'Parâmetros'!$B$11),0))</f>
        <v/>
      </c>
      <c r="N13" s="17" t="inlineStr">
        <is>
          <t>Dias manuais</t>
        </is>
      </c>
      <c r="O13" s="21" t="n"/>
      <c r="P13" s="22" t="n">
        <v>183</v>
      </c>
      <c r="Q13" s="22" t="n">
        <v>365</v>
      </c>
      <c r="R13" s="23" t="n"/>
      <c r="S13" s="19" t="n">
        <v>0</v>
      </c>
      <c r="T13" s="22" t="n"/>
      <c r="U13" s="17" t="inlineStr">
        <is>
          <t>Valor manual</t>
        </is>
      </c>
      <c r="V13" s="23" t="n"/>
      <c r="W13" s="19" t="n">
        <v>90</v>
      </c>
      <c r="X13" s="17" t="inlineStr">
        <is>
          <t>Valor manual</t>
        </is>
      </c>
      <c r="Y13" s="23" t="n"/>
      <c r="Z13" s="19" t="n">
        <v>71.7</v>
      </c>
      <c r="AA13" s="19" t="n">
        <v>0</v>
      </c>
      <c r="AB13" s="19" t="n">
        <v>0</v>
      </c>
      <c r="AC13" s="20">
        <f>IF(C13="","",IFERROR(ROUND((M13*IF(R13="",'Parâmetros'!$B$6,R13)*IF(N13="Sem proporcionalidade",1,IF(N13="Fator manual",O13,IF(N13="Dias manuais",IFERROR(P13/Q13,0),0)))+AB13),'Parâmetros'!$B$11),0))</f>
        <v/>
      </c>
      <c r="AD13" s="20">
        <f>IF(C13="","",IFERROR(ROUND(IF(G13="Pagamento integral",MAX(0,AC13-S13),IF(G13="Duodécimos",MAX(0,MIN(AC13-S13,IFERROR(AC13/'Parâmetros'!$B$7*T13,0))),0)),'Parâmetros'!$B$11),0))</f>
        <v/>
      </c>
      <c r="AE13" s="20">
        <f>IF(C13="","",IFERROR(ROUND(IF(U13="Valor manual",W13,IF(U13="Taxa estimada",AD13*IF(V13="",'Parâmetros'!$B$8,V13),0)),'Parâmetros'!$B$11),0))</f>
        <v/>
      </c>
      <c r="AF13" s="20">
        <f>IF(C13="","",IFERROR(ROUND(IF(X13="Valor manual",Z13,IF(X13="Taxa estimada",AD13*IF(Y13="",'Parâmetros'!$B$9,Y13),0)),'Parâmetros'!$B$11),0))</f>
        <v/>
      </c>
      <c r="AG13" s="20">
        <f>IF(C13="","",IFERROR(ROUND(AD13-AE13-AF13-AA13,'Parâmetros'!$B$11),0))</f>
        <v/>
      </c>
      <c r="AH13" s="24">
        <f>IF(C13="","",IFERROR(IF(B13="Excluído","Excluído",IF(OR(B13="",D13="",G13="",J13="",K13="",N13="",S13="",U13="",X13=""),"Falta preencher campos obrigatórios",IF(COUNTIF($C$7:$C$106,C13)&gt;1,"Código interno repetido",IF(G13="Sem cálculo automático","Cálculo manual necessário",IF(AND(R13="",'Parâmetros'!$B$6=""),"Indicar percentagem do subsídio",IF(AND(N13="Fator manual",OR(O13="",O13&lt;0)),"Rever fator manual",IF(AND(N13="Dias manuais",OR(P13="",Q13="",Q13&lt;=0,P13&gt;Q13)),"Rever dias de proporcionalidade",IF(AND(G13="Duodécimos",OR(T13="",T13&lt;=0,'Parâmetros'!$B$7="",'Parâmetros'!$B$7&lt;=0)),"Configurar duodécimos",IF(S13&gt;AC13+'Parâmetros'!$B$10,"Duodécimos já pagos excedem o direito",IF(AND(U13="Taxa estimada",V13="",'Parâmetros'!$B$8=""),"Confirmar taxa IRS",IF(AND(U13="Valor manual",W13=""),"Indicar IRS manual",IF(U13="Não calcular","IRS não calculado — confirmar",IF(AND(X13="Taxa estimada",Y13="",'Parâmetros'!$B$9=""),"Confirmar taxa de Segurança Social",IF(AND(X13="Valor manual",Z13=""),"Indicar valor de Segurança Social",IF(X13="Não calcular","Segurança Social não calculada — confirmar",IF(OR(AE13&lt;0,AF13&lt;0,AA13&lt;0),"Rever deduções",IF(AG13&lt;0,"Líquido negativo — rever","OK"))))))))))))))))),"Erro na linha"))</f>
        <v/>
      </c>
    </row>
    <row r="14">
      <c r="A14" s="15">
        <f>IF(C14="","",COUNTIF($C$7:C14,"&lt;&gt;"))</f>
        <v/>
      </c>
      <c r="B14" s="16" t="inlineStr">
        <is>
          <t>Validado</t>
        </is>
      </c>
      <c r="C14" s="17" t="inlineStr">
        <is>
          <t>SN-2026-008</t>
        </is>
      </c>
      <c r="D14" s="17" t="inlineStr">
        <is>
          <t>Hugo Ferreira</t>
        </is>
      </c>
      <c r="E14" s="17" t="inlineStr">
        <is>
          <t>301234567</t>
        </is>
      </c>
      <c r="F14" s="17" t="inlineStr">
        <is>
          <t>Contrato sem termo</t>
        </is>
      </c>
      <c r="G14" s="17" t="inlineStr">
        <is>
          <t>Duodécimos</t>
        </is>
      </c>
      <c r="H14" s="18" t="n">
        <v>46023</v>
      </c>
      <c r="I14" s="18" t="n">
        <v>46387</v>
      </c>
      <c r="J14" s="18" t="n">
        <v>46356</v>
      </c>
      <c r="K14" s="19" t="n">
        <v>2100</v>
      </c>
      <c r="L14" s="19" t="n">
        <v>0</v>
      </c>
      <c r="M14" s="20">
        <f>IF(C14="","",IFERROR(ROUND(K14+L14,'Parâmetros'!$B$11),0))</f>
        <v/>
      </c>
      <c r="N14" s="17" t="inlineStr">
        <is>
          <t>Sem proporcionalidade</t>
        </is>
      </c>
      <c r="O14" s="21" t="n"/>
      <c r="P14" s="22" t="n"/>
      <c r="Q14" s="22" t="n"/>
      <c r="R14" s="23" t="n"/>
      <c r="S14" s="19" t="n">
        <v>1750</v>
      </c>
      <c r="T14" s="22" t="n">
        <v>1</v>
      </c>
      <c r="U14" s="17" t="inlineStr">
        <is>
          <t>Valor manual</t>
        </is>
      </c>
      <c r="V14" s="23" t="n"/>
      <c r="W14" s="19" t="n">
        <v>25</v>
      </c>
      <c r="X14" s="17" t="inlineStr">
        <is>
          <t>Valor manual</t>
        </is>
      </c>
      <c r="Y14" s="23" t="n"/>
      <c r="Z14" s="19" t="n">
        <v>19.25</v>
      </c>
      <c r="AA14" s="19" t="n">
        <v>0</v>
      </c>
      <c r="AB14" s="19" t="n">
        <v>0</v>
      </c>
      <c r="AC14" s="20">
        <f>IF(C14="","",IFERROR(ROUND((M14*IF(R14="",'Parâmetros'!$B$6,R14)*IF(N14="Sem proporcionalidade",1,IF(N14="Fator manual",O14,IF(N14="Dias manuais",IFERROR(P14/Q14,0),0)))+AB14),'Parâmetros'!$B$11),0))</f>
        <v/>
      </c>
      <c r="AD14" s="20">
        <f>IF(C14="","",IFERROR(ROUND(IF(G14="Pagamento integral",MAX(0,AC14-S14),IF(G14="Duodécimos",MAX(0,MIN(AC14-S14,IFERROR(AC14/'Parâmetros'!$B$7*T14,0))),0)),'Parâmetros'!$B$11),0))</f>
        <v/>
      </c>
      <c r="AE14" s="20">
        <f>IF(C14="","",IFERROR(ROUND(IF(U14="Valor manual",W14,IF(U14="Taxa estimada",AD14*IF(V14="",'Parâmetros'!$B$8,V14),0)),'Parâmetros'!$B$11),0))</f>
        <v/>
      </c>
      <c r="AF14" s="20">
        <f>IF(C14="","",IFERROR(ROUND(IF(X14="Valor manual",Z14,IF(X14="Taxa estimada",AD14*IF(Y14="",'Parâmetros'!$B$9,Y14),0)),'Parâmetros'!$B$11),0))</f>
        <v/>
      </c>
      <c r="AG14" s="20">
        <f>IF(C14="","",IFERROR(ROUND(AD14-AE14-AF14-AA14,'Parâmetros'!$B$11),0))</f>
        <v/>
      </c>
      <c r="AH14" s="24">
        <f>IF(C14="","",IFERROR(IF(B14="Excluído","Excluído",IF(OR(B14="",D14="",G14="",J14="",K14="",N14="",S14="",U14="",X14=""),"Falta preencher campos obrigatórios",IF(COUNTIF($C$7:$C$106,C14)&gt;1,"Código interno repetido",IF(G14="Sem cálculo automático","Cálculo manual necessário",IF(AND(R14="",'Parâmetros'!$B$6=""),"Indicar percentagem do subsídio",IF(AND(N14="Fator manual",OR(O14="",O14&lt;0)),"Rever fator manual",IF(AND(N14="Dias manuais",OR(P14="",Q14="",Q14&lt;=0,P14&gt;Q14)),"Rever dias de proporcionalidade",IF(AND(G14="Duodécimos",OR(T14="",T14&lt;=0,'Parâmetros'!$B$7="",'Parâmetros'!$B$7&lt;=0)),"Configurar duodécimos",IF(S14&gt;AC14+'Parâmetros'!$B$10,"Duodécimos já pagos excedem o direito",IF(AND(U14="Taxa estimada",V14="",'Parâmetros'!$B$8=""),"Confirmar taxa IRS",IF(AND(U14="Valor manual",W14=""),"Indicar IRS manual",IF(U14="Não calcular","IRS não calculado — confirmar",IF(AND(X14="Taxa estimada",Y14="",'Parâmetros'!$B$9=""),"Confirmar taxa de Segurança Social",IF(AND(X14="Valor manual",Z14=""),"Indicar valor de Segurança Social",IF(X14="Não calcular","Segurança Social não calculada — confirmar",IF(OR(AE14&lt;0,AF14&lt;0,AA14&lt;0),"Rever deduções",IF(AG14&lt;0,"Líquido negativo — rever","OK"))))))))))))))))),"Erro na linha"))</f>
        <v/>
      </c>
    </row>
    <row r="15">
      <c r="A15" s="15">
        <f>IF(C15="","",COUNTIF($C$7:C15,"&lt;&gt;"))</f>
        <v/>
      </c>
      <c r="B15" s="16" t="inlineStr">
        <is>
          <t>Rascunho</t>
        </is>
      </c>
      <c r="C15" s="17" t="inlineStr">
        <is>
          <t>SN-2026-009</t>
        </is>
      </c>
      <c r="D15" s="17" t="inlineStr">
        <is>
          <t>Inês Almeida</t>
        </is>
      </c>
      <c r="E15" s="17" t="inlineStr">
        <is>
          <t>312345678</t>
        </is>
      </c>
      <c r="F15" s="17" t="inlineStr">
        <is>
          <t>Outro / confirmar</t>
        </is>
      </c>
      <c r="G15" s="17" t="inlineStr">
        <is>
          <t>Sem cálculo automático</t>
        </is>
      </c>
      <c r="H15" s="18" t="n">
        <v>46023</v>
      </c>
      <c r="I15" s="18" t="n">
        <v>46387</v>
      </c>
      <c r="J15" s="18" t="n">
        <v>46371</v>
      </c>
      <c r="K15" s="19" t="n">
        <v>1000</v>
      </c>
      <c r="L15" s="19" t="n">
        <v>0</v>
      </c>
      <c r="M15" s="20">
        <f>IF(C15="","",IFERROR(ROUND(K15+L15,'Parâmetros'!$B$11),0))</f>
        <v/>
      </c>
      <c r="N15" s="17" t="inlineStr">
        <is>
          <t>Sem proporcionalidade</t>
        </is>
      </c>
      <c r="O15" s="21" t="n"/>
      <c r="P15" s="22" t="n"/>
      <c r="Q15" s="22" t="n"/>
      <c r="R15" s="23" t="n"/>
      <c r="S15" s="19" t="n">
        <v>0</v>
      </c>
      <c r="T15" s="22" t="n"/>
      <c r="U15" s="17" t="inlineStr">
        <is>
          <t>Não calcular</t>
        </is>
      </c>
      <c r="V15" s="23" t="n"/>
      <c r="W15" s="19" t="n"/>
      <c r="X15" s="17" t="inlineStr">
        <is>
          <t>Não calcular</t>
        </is>
      </c>
      <c r="Y15" s="23" t="n"/>
      <c r="Z15" s="19" t="n"/>
      <c r="AA15" s="19" t="n">
        <v>0</v>
      </c>
      <c r="AB15" s="19" t="n">
        <v>0</v>
      </c>
      <c r="AC15" s="20">
        <f>IF(C15="","",IFERROR(ROUND((M15*IF(R15="",'Parâmetros'!$B$6,R15)*IF(N15="Sem proporcionalidade",1,IF(N15="Fator manual",O15,IF(N15="Dias manuais",IFERROR(P15/Q15,0),0)))+AB15),'Parâmetros'!$B$11),0))</f>
        <v/>
      </c>
      <c r="AD15" s="20">
        <f>IF(C15="","",IFERROR(ROUND(IF(G15="Pagamento integral",MAX(0,AC15-S15),IF(G15="Duodécimos",MAX(0,MIN(AC15-S15,IFERROR(AC15/'Parâmetros'!$B$7*T15,0))),0)),'Parâmetros'!$B$11),0))</f>
        <v/>
      </c>
      <c r="AE15" s="20">
        <f>IF(C15="","",IFERROR(ROUND(IF(U15="Valor manual",W15,IF(U15="Taxa estimada",AD15*IF(V15="",'Parâmetros'!$B$8,V15),0)),'Parâmetros'!$B$11),0))</f>
        <v/>
      </c>
      <c r="AF15" s="20">
        <f>IF(C15="","",IFERROR(ROUND(IF(X15="Valor manual",Z15,IF(X15="Taxa estimada",AD15*IF(Y15="",'Parâmetros'!$B$9,Y15),0)),'Parâmetros'!$B$11),0))</f>
        <v/>
      </c>
      <c r="AG15" s="20">
        <f>IF(C15="","",IFERROR(ROUND(AD15-AE15-AF15-AA15,'Parâmetros'!$B$11),0))</f>
        <v/>
      </c>
      <c r="AH15" s="24">
        <f>IF(C15="","",IFERROR(IF(B15="Excluído","Excluído",IF(OR(B15="",D15="",G15="",J15="",K15="",N15="",S15="",U15="",X15=""),"Falta preencher campos obrigatórios",IF(COUNTIF($C$7:$C$106,C15)&gt;1,"Código interno repetido",IF(G15="Sem cálculo automático","Cálculo manual necessário",IF(AND(R15="",'Parâmetros'!$B$6=""),"Indicar percentagem do subsídio",IF(AND(N15="Fator manual",OR(O15="",O15&lt;0)),"Rever fator manual",IF(AND(N15="Dias manuais",OR(P15="",Q15="",Q15&lt;=0,P15&gt;Q15)),"Rever dias de proporcionalidade",IF(AND(G15="Duodécimos",OR(T15="",T15&lt;=0,'Parâmetros'!$B$7="",'Parâmetros'!$B$7&lt;=0)),"Configurar duodécimos",IF(S15&gt;AC15+'Parâmetros'!$B$10,"Duodécimos já pagos excedem o direito",IF(AND(U15="Taxa estimada",V15="",'Parâmetros'!$B$8=""),"Confirmar taxa IRS",IF(AND(U15="Valor manual",W15=""),"Indicar IRS manual",IF(U15="Não calcular","IRS não calculado — confirmar",IF(AND(X15="Taxa estimada",Y15="",'Parâmetros'!$B$9=""),"Confirmar taxa de Segurança Social",IF(AND(X15="Valor manual",Z15=""),"Indicar valor de Segurança Social",IF(X15="Não calcular","Segurança Social não calculada — confirmar",IF(OR(AE15&lt;0,AF15&lt;0,AA15&lt;0),"Rever deduções",IF(AG15&lt;0,"Líquido negativo — rever","OK"))))))))))))))))),"Erro na linha"))</f>
        <v/>
      </c>
    </row>
    <row r="16">
      <c r="A16" s="15">
        <f>IF(C16="","",COUNTIF($C$7:C16,"&lt;&gt;"))</f>
        <v/>
      </c>
      <c r="B16" s="16" t="n"/>
      <c r="C16" s="17" t="n"/>
      <c r="D16" s="17" t="n"/>
      <c r="E16" s="17" t="n"/>
      <c r="F16" s="17" t="n"/>
      <c r="G16" s="17" t="n"/>
      <c r="H16" s="18" t="n"/>
      <c r="I16" s="18" t="n"/>
      <c r="J16" s="18" t="n"/>
      <c r="K16" s="19" t="n"/>
      <c r="L16" s="19" t="n"/>
      <c r="M16" s="20">
        <f>IF(C16="","",IFERROR(ROUND(K16+L16,'Parâmetros'!$B$11),0))</f>
        <v/>
      </c>
      <c r="N16" s="17" t="n"/>
      <c r="O16" s="21" t="n"/>
      <c r="P16" s="22" t="n"/>
      <c r="Q16" s="22" t="n"/>
      <c r="R16" s="23" t="n"/>
      <c r="S16" s="19" t="n"/>
      <c r="T16" s="22" t="n"/>
      <c r="U16" s="17" t="n"/>
      <c r="V16" s="23" t="n"/>
      <c r="W16" s="19" t="n"/>
      <c r="X16" s="17" t="n"/>
      <c r="Y16" s="23" t="n"/>
      <c r="Z16" s="19" t="n"/>
      <c r="AA16" s="19" t="n"/>
      <c r="AB16" s="19" t="n"/>
      <c r="AC16" s="20">
        <f>IF(C16="","",IFERROR(ROUND((M16*IF(R16="",'Parâmetros'!$B$6,R16)*IF(N16="Sem proporcionalidade",1,IF(N16="Fator manual",O16,IF(N16="Dias manuais",IFERROR(P16/Q16,0),0)))+AB16),'Parâmetros'!$B$11),0))</f>
        <v/>
      </c>
      <c r="AD16" s="20">
        <f>IF(C16="","",IFERROR(ROUND(IF(G16="Pagamento integral",MAX(0,AC16-S16),IF(G16="Duodécimos",MAX(0,MIN(AC16-S16,IFERROR(AC16/'Parâmetros'!$B$7*T16,0))),0)),'Parâmetros'!$B$11),0))</f>
        <v/>
      </c>
      <c r="AE16" s="20">
        <f>IF(C16="","",IFERROR(ROUND(IF(U16="Valor manual",W16,IF(U16="Taxa estimada",AD16*IF(V16="",'Parâmetros'!$B$8,V16),0)),'Parâmetros'!$B$11),0))</f>
        <v/>
      </c>
      <c r="AF16" s="20">
        <f>IF(C16="","",IFERROR(ROUND(IF(X16="Valor manual",Z16,IF(X16="Taxa estimada",AD16*IF(Y16="",'Parâmetros'!$B$9,Y16),0)),'Parâmetros'!$B$11),0))</f>
        <v/>
      </c>
      <c r="AG16" s="20">
        <f>IF(C16="","",IFERROR(ROUND(AD16-AE16-AF16-AA16,'Parâmetros'!$B$11),0))</f>
        <v/>
      </c>
      <c r="AH16" s="24">
        <f>IF(C16="","",IFERROR(IF(B16="Excluído","Excluído",IF(OR(B16="",D16="",G16="",J16="",K16="",N16="",S16="",U16="",X16=""),"Falta preencher campos obrigatórios",IF(COUNTIF($C$7:$C$106,C16)&gt;1,"Código interno repetido",IF(G16="Sem cálculo automático","Cálculo manual necessário",IF(AND(R16="",'Parâmetros'!$B$6=""),"Indicar percentagem do subsídio",IF(AND(N16="Fator manual",OR(O16="",O16&lt;0)),"Rever fator manual",IF(AND(N16="Dias manuais",OR(P16="",Q16="",Q16&lt;=0,P16&gt;Q16)),"Rever dias de proporcionalidade",IF(AND(G16="Duodécimos",OR(T16="",T16&lt;=0,'Parâmetros'!$B$7="",'Parâmetros'!$B$7&lt;=0)),"Configurar duodécimos",IF(S16&gt;AC16+'Parâmetros'!$B$10,"Duodécimos já pagos excedem o direito",IF(AND(U16="Taxa estimada",V16="",'Parâmetros'!$B$8=""),"Confirmar taxa IRS",IF(AND(U16="Valor manual",W16=""),"Indicar IRS manual",IF(U16="Não calcular","IRS não calculado — confirmar",IF(AND(X16="Taxa estimada",Y16="",'Parâmetros'!$B$9=""),"Confirmar taxa de Segurança Social",IF(AND(X16="Valor manual",Z16=""),"Indicar valor de Segurança Social",IF(X16="Não calcular","Segurança Social não calculada — confirmar",IF(OR(AE16&lt;0,AF16&lt;0,AA16&lt;0),"Rever deduções",IF(AG16&lt;0,"Líquido negativo — rever","OK"))))))))))))))))),"Erro na linha"))</f>
        <v/>
      </c>
    </row>
    <row r="17">
      <c r="A17" s="15">
        <f>IF(C17="","",COUNTIF($C$7:C17,"&lt;&gt;"))</f>
        <v/>
      </c>
      <c r="B17" s="16" t="n"/>
      <c r="C17" s="17" t="n"/>
      <c r="D17" s="17" t="n"/>
      <c r="E17" s="17" t="n"/>
      <c r="F17" s="17" t="n"/>
      <c r="G17" s="17" t="n"/>
      <c r="H17" s="18" t="n"/>
      <c r="I17" s="18" t="n"/>
      <c r="J17" s="18" t="n"/>
      <c r="K17" s="19" t="n"/>
      <c r="L17" s="19" t="n"/>
      <c r="M17" s="20">
        <f>IF(C17="","",IFERROR(ROUND(K17+L17,'Parâmetros'!$B$11),0))</f>
        <v/>
      </c>
      <c r="N17" s="17" t="n"/>
      <c r="O17" s="21" t="n"/>
      <c r="P17" s="22" t="n"/>
      <c r="Q17" s="22" t="n"/>
      <c r="R17" s="23" t="n"/>
      <c r="S17" s="19" t="n"/>
      <c r="T17" s="22" t="n"/>
      <c r="U17" s="17" t="n"/>
      <c r="V17" s="23" t="n"/>
      <c r="W17" s="19" t="n"/>
      <c r="X17" s="17" t="n"/>
      <c r="Y17" s="23" t="n"/>
      <c r="Z17" s="19" t="n"/>
      <c r="AA17" s="19" t="n"/>
      <c r="AB17" s="19" t="n"/>
      <c r="AC17" s="20">
        <f>IF(C17="","",IFERROR(ROUND((M17*IF(R17="",'Parâmetros'!$B$6,R17)*IF(N17="Sem proporcionalidade",1,IF(N17="Fator manual",O17,IF(N17="Dias manuais",IFERROR(P17/Q17,0),0)))+AB17),'Parâmetros'!$B$11),0))</f>
        <v/>
      </c>
      <c r="AD17" s="20">
        <f>IF(C17="","",IFERROR(ROUND(IF(G17="Pagamento integral",MAX(0,AC17-S17),IF(G17="Duodécimos",MAX(0,MIN(AC17-S17,IFERROR(AC17/'Parâmetros'!$B$7*T17,0))),0)),'Parâmetros'!$B$11),0))</f>
        <v/>
      </c>
      <c r="AE17" s="20">
        <f>IF(C17="","",IFERROR(ROUND(IF(U17="Valor manual",W17,IF(U17="Taxa estimada",AD17*IF(V17="",'Parâmetros'!$B$8,V17),0)),'Parâmetros'!$B$11),0))</f>
        <v/>
      </c>
      <c r="AF17" s="20">
        <f>IF(C17="","",IFERROR(ROUND(IF(X17="Valor manual",Z17,IF(X17="Taxa estimada",AD17*IF(Y17="",'Parâmetros'!$B$9,Y17),0)),'Parâmetros'!$B$11),0))</f>
        <v/>
      </c>
      <c r="AG17" s="20">
        <f>IF(C17="","",IFERROR(ROUND(AD17-AE17-AF17-AA17,'Parâmetros'!$B$11),0))</f>
        <v/>
      </c>
      <c r="AH17" s="24">
        <f>IF(C17="","",IFERROR(IF(B17="Excluído","Excluído",IF(OR(B17="",D17="",G17="",J17="",K17="",N17="",S17="",U17="",X17=""),"Falta preencher campos obrigatórios",IF(COUNTIF($C$7:$C$106,C17)&gt;1,"Código interno repetido",IF(G17="Sem cálculo automático","Cálculo manual necessário",IF(AND(R17="",'Parâmetros'!$B$6=""),"Indicar percentagem do subsídio",IF(AND(N17="Fator manual",OR(O17="",O17&lt;0)),"Rever fator manual",IF(AND(N17="Dias manuais",OR(P17="",Q17="",Q17&lt;=0,P17&gt;Q17)),"Rever dias de proporcionalidade",IF(AND(G17="Duodécimos",OR(T17="",T17&lt;=0,'Parâmetros'!$B$7="",'Parâmetros'!$B$7&lt;=0)),"Configurar duodécimos",IF(S17&gt;AC17+'Parâmetros'!$B$10,"Duodécimos já pagos excedem o direito",IF(AND(U17="Taxa estimada",V17="",'Parâmetros'!$B$8=""),"Confirmar taxa IRS",IF(AND(U17="Valor manual",W17=""),"Indicar IRS manual",IF(U17="Não calcular","IRS não calculado — confirmar",IF(AND(X17="Taxa estimada",Y17="",'Parâmetros'!$B$9=""),"Confirmar taxa de Segurança Social",IF(AND(X17="Valor manual",Z17=""),"Indicar valor de Segurança Social",IF(X17="Não calcular","Segurança Social não calculada — confirmar",IF(OR(AE17&lt;0,AF17&lt;0,AA17&lt;0),"Rever deduções",IF(AG17&lt;0,"Líquido negativo — rever","OK"))))))))))))))))),"Erro na linha"))</f>
        <v/>
      </c>
    </row>
    <row r="18">
      <c r="A18" s="15">
        <f>IF(C18="","",COUNTIF($C$7:C18,"&lt;&gt;"))</f>
        <v/>
      </c>
      <c r="B18" s="16" t="n"/>
      <c r="C18" s="17" t="n"/>
      <c r="D18" s="17" t="n"/>
      <c r="E18" s="17" t="n"/>
      <c r="F18" s="17" t="n"/>
      <c r="G18" s="17" t="n"/>
      <c r="H18" s="18" t="n"/>
      <c r="I18" s="18" t="n"/>
      <c r="J18" s="18" t="n"/>
      <c r="K18" s="19" t="n"/>
      <c r="L18" s="19" t="n"/>
      <c r="M18" s="20">
        <f>IF(C18="","",IFERROR(ROUND(K18+L18,'Parâmetros'!$B$11),0))</f>
        <v/>
      </c>
      <c r="N18" s="17" t="n"/>
      <c r="O18" s="21" t="n"/>
      <c r="P18" s="22" t="n"/>
      <c r="Q18" s="22" t="n"/>
      <c r="R18" s="23" t="n"/>
      <c r="S18" s="19" t="n"/>
      <c r="T18" s="22" t="n"/>
      <c r="U18" s="17" t="n"/>
      <c r="V18" s="23" t="n"/>
      <c r="W18" s="19" t="n"/>
      <c r="X18" s="17" t="n"/>
      <c r="Y18" s="23" t="n"/>
      <c r="Z18" s="19" t="n"/>
      <c r="AA18" s="19" t="n"/>
      <c r="AB18" s="19" t="n"/>
      <c r="AC18" s="20">
        <f>IF(C18="","",IFERROR(ROUND((M18*IF(R18="",'Parâmetros'!$B$6,R18)*IF(N18="Sem proporcionalidade",1,IF(N18="Fator manual",O18,IF(N18="Dias manuais",IFERROR(P18/Q18,0),0)))+AB18),'Parâmetros'!$B$11),0))</f>
        <v/>
      </c>
      <c r="AD18" s="20">
        <f>IF(C18="","",IFERROR(ROUND(IF(G18="Pagamento integral",MAX(0,AC18-S18),IF(G18="Duodécimos",MAX(0,MIN(AC18-S18,IFERROR(AC18/'Parâmetros'!$B$7*T18,0))),0)),'Parâmetros'!$B$11),0))</f>
        <v/>
      </c>
      <c r="AE18" s="20">
        <f>IF(C18="","",IFERROR(ROUND(IF(U18="Valor manual",W18,IF(U18="Taxa estimada",AD18*IF(V18="",'Parâmetros'!$B$8,V18),0)),'Parâmetros'!$B$11),0))</f>
        <v/>
      </c>
      <c r="AF18" s="20">
        <f>IF(C18="","",IFERROR(ROUND(IF(X18="Valor manual",Z18,IF(X18="Taxa estimada",AD18*IF(Y18="",'Parâmetros'!$B$9,Y18),0)),'Parâmetros'!$B$11),0))</f>
        <v/>
      </c>
      <c r="AG18" s="20">
        <f>IF(C18="","",IFERROR(ROUND(AD18-AE18-AF18-AA18,'Parâmetros'!$B$11),0))</f>
        <v/>
      </c>
      <c r="AH18" s="24">
        <f>IF(C18="","",IFERROR(IF(B18="Excluído","Excluído",IF(OR(B18="",D18="",G18="",J18="",K18="",N18="",S18="",U18="",X18=""),"Falta preencher campos obrigatórios",IF(COUNTIF($C$7:$C$106,C18)&gt;1,"Código interno repetido",IF(G18="Sem cálculo automático","Cálculo manual necessário",IF(AND(R18="",'Parâmetros'!$B$6=""),"Indicar percentagem do subsídio",IF(AND(N18="Fator manual",OR(O18="",O18&lt;0)),"Rever fator manual",IF(AND(N18="Dias manuais",OR(P18="",Q18="",Q18&lt;=0,P18&gt;Q18)),"Rever dias de proporcionalidade",IF(AND(G18="Duodécimos",OR(T18="",T18&lt;=0,'Parâmetros'!$B$7="",'Parâmetros'!$B$7&lt;=0)),"Configurar duodécimos",IF(S18&gt;AC18+'Parâmetros'!$B$10,"Duodécimos já pagos excedem o direito",IF(AND(U18="Taxa estimada",V18="",'Parâmetros'!$B$8=""),"Confirmar taxa IRS",IF(AND(U18="Valor manual",W18=""),"Indicar IRS manual",IF(U18="Não calcular","IRS não calculado — confirmar",IF(AND(X18="Taxa estimada",Y18="",'Parâmetros'!$B$9=""),"Confirmar taxa de Segurança Social",IF(AND(X18="Valor manual",Z18=""),"Indicar valor de Segurança Social",IF(X18="Não calcular","Segurança Social não calculada — confirmar",IF(OR(AE18&lt;0,AF18&lt;0,AA18&lt;0),"Rever deduções",IF(AG18&lt;0,"Líquido negativo — rever","OK"))))))))))))))))),"Erro na linha"))</f>
        <v/>
      </c>
    </row>
    <row r="19">
      <c r="A19" s="15">
        <f>IF(C19="","",COUNTIF($C$7:C19,"&lt;&gt;"))</f>
        <v/>
      </c>
      <c r="B19" s="16" t="n"/>
      <c r="C19" s="17" t="n"/>
      <c r="D19" s="17" t="n"/>
      <c r="E19" s="17" t="n"/>
      <c r="F19" s="17" t="n"/>
      <c r="G19" s="17" t="n"/>
      <c r="H19" s="18" t="n"/>
      <c r="I19" s="18" t="n"/>
      <c r="J19" s="18" t="n"/>
      <c r="K19" s="19" t="n"/>
      <c r="L19" s="19" t="n"/>
      <c r="M19" s="20">
        <f>IF(C19="","",IFERROR(ROUND(K19+L19,'Parâmetros'!$B$11),0))</f>
        <v/>
      </c>
      <c r="N19" s="17" t="n"/>
      <c r="O19" s="21" t="n"/>
      <c r="P19" s="22" t="n"/>
      <c r="Q19" s="22" t="n"/>
      <c r="R19" s="23" t="n"/>
      <c r="S19" s="19" t="n"/>
      <c r="T19" s="22" t="n"/>
      <c r="U19" s="17" t="n"/>
      <c r="V19" s="23" t="n"/>
      <c r="W19" s="19" t="n"/>
      <c r="X19" s="17" t="n"/>
      <c r="Y19" s="23" t="n"/>
      <c r="Z19" s="19" t="n"/>
      <c r="AA19" s="19" t="n"/>
      <c r="AB19" s="19" t="n"/>
      <c r="AC19" s="20">
        <f>IF(C19="","",IFERROR(ROUND((M19*IF(R19="",'Parâmetros'!$B$6,R19)*IF(N19="Sem proporcionalidade",1,IF(N19="Fator manual",O19,IF(N19="Dias manuais",IFERROR(P19/Q19,0),0)))+AB19),'Parâmetros'!$B$11),0))</f>
        <v/>
      </c>
      <c r="AD19" s="20">
        <f>IF(C19="","",IFERROR(ROUND(IF(G19="Pagamento integral",MAX(0,AC19-S19),IF(G19="Duodécimos",MAX(0,MIN(AC19-S19,IFERROR(AC19/'Parâmetros'!$B$7*T19,0))),0)),'Parâmetros'!$B$11),0))</f>
        <v/>
      </c>
      <c r="AE19" s="20">
        <f>IF(C19="","",IFERROR(ROUND(IF(U19="Valor manual",W19,IF(U19="Taxa estimada",AD19*IF(V19="",'Parâmetros'!$B$8,V19),0)),'Parâmetros'!$B$11),0))</f>
        <v/>
      </c>
      <c r="AF19" s="20">
        <f>IF(C19="","",IFERROR(ROUND(IF(X19="Valor manual",Z19,IF(X19="Taxa estimada",AD19*IF(Y19="",'Parâmetros'!$B$9,Y19),0)),'Parâmetros'!$B$11),0))</f>
        <v/>
      </c>
      <c r="AG19" s="20">
        <f>IF(C19="","",IFERROR(ROUND(AD19-AE19-AF19-AA19,'Parâmetros'!$B$11),0))</f>
        <v/>
      </c>
      <c r="AH19" s="24">
        <f>IF(C19="","",IFERROR(IF(B19="Excluído","Excluído",IF(OR(B19="",D19="",G19="",J19="",K19="",N19="",S19="",U19="",X19=""),"Falta preencher campos obrigatórios",IF(COUNTIF($C$7:$C$106,C19)&gt;1,"Código interno repetido",IF(G19="Sem cálculo automático","Cálculo manual necessário",IF(AND(R19="",'Parâmetros'!$B$6=""),"Indicar percentagem do subsídio",IF(AND(N19="Fator manual",OR(O19="",O19&lt;0)),"Rever fator manual",IF(AND(N19="Dias manuais",OR(P19="",Q19="",Q19&lt;=0,P19&gt;Q19)),"Rever dias de proporcionalidade",IF(AND(G19="Duodécimos",OR(T19="",T19&lt;=0,'Parâmetros'!$B$7="",'Parâmetros'!$B$7&lt;=0)),"Configurar duodécimos",IF(S19&gt;AC19+'Parâmetros'!$B$10,"Duodécimos já pagos excedem o direito",IF(AND(U19="Taxa estimada",V19="",'Parâmetros'!$B$8=""),"Confirmar taxa IRS",IF(AND(U19="Valor manual",W19=""),"Indicar IRS manual",IF(U19="Não calcular","IRS não calculado — confirmar",IF(AND(X19="Taxa estimada",Y19="",'Parâmetros'!$B$9=""),"Confirmar taxa de Segurança Social",IF(AND(X19="Valor manual",Z19=""),"Indicar valor de Segurança Social",IF(X19="Não calcular","Segurança Social não calculada — confirmar",IF(OR(AE19&lt;0,AF19&lt;0,AA19&lt;0),"Rever deduções",IF(AG19&lt;0,"Líquido negativo — rever","OK"))))))))))))))))),"Erro na linha"))</f>
        <v/>
      </c>
    </row>
    <row r="20">
      <c r="A20" s="15">
        <f>IF(C20="","",COUNTIF($C$7:C20,"&lt;&gt;"))</f>
        <v/>
      </c>
      <c r="B20" s="16" t="n"/>
      <c r="C20" s="17" t="n"/>
      <c r="D20" s="17" t="n"/>
      <c r="E20" s="17" t="n"/>
      <c r="F20" s="17" t="n"/>
      <c r="G20" s="17" t="n"/>
      <c r="H20" s="18" t="n"/>
      <c r="I20" s="18" t="n"/>
      <c r="J20" s="18" t="n"/>
      <c r="K20" s="19" t="n"/>
      <c r="L20" s="19" t="n"/>
      <c r="M20" s="20">
        <f>IF(C20="","",IFERROR(ROUND(K20+L20,'Parâmetros'!$B$11),0))</f>
        <v/>
      </c>
      <c r="N20" s="17" t="n"/>
      <c r="O20" s="21" t="n"/>
      <c r="P20" s="22" t="n"/>
      <c r="Q20" s="22" t="n"/>
      <c r="R20" s="23" t="n"/>
      <c r="S20" s="19" t="n"/>
      <c r="T20" s="22" t="n"/>
      <c r="U20" s="17" t="n"/>
      <c r="V20" s="23" t="n"/>
      <c r="W20" s="19" t="n"/>
      <c r="X20" s="17" t="n"/>
      <c r="Y20" s="23" t="n"/>
      <c r="Z20" s="19" t="n"/>
      <c r="AA20" s="19" t="n"/>
      <c r="AB20" s="19" t="n"/>
      <c r="AC20" s="20">
        <f>IF(C20="","",IFERROR(ROUND((M20*IF(R20="",'Parâmetros'!$B$6,R20)*IF(N20="Sem proporcionalidade",1,IF(N20="Fator manual",O20,IF(N20="Dias manuais",IFERROR(P20/Q20,0),0)))+AB20),'Parâmetros'!$B$11),0))</f>
        <v/>
      </c>
      <c r="AD20" s="20">
        <f>IF(C20="","",IFERROR(ROUND(IF(G20="Pagamento integral",MAX(0,AC20-S20),IF(G20="Duodécimos",MAX(0,MIN(AC20-S20,IFERROR(AC20/'Parâmetros'!$B$7*T20,0))),0)),'Parâmetros'!$B$11),0))</f>
        <v/>
      </c>
      <c r="AE20" s="20">
        <f>IF(C20="","",IFERROR(ROUND(IF(U20="Valor manual",W20,IF(U20="Taxa estimada",AD20*IF(V20="",'Parâmetros'!$B$8,V20),0)),'Parâmetros'!$B$11),0))</f>
        <v/>
      </c>
      <c r="AF20" s="20">
        <f>IF(C20="","",IFERROR(ROUND(IF(X20="Valor manual",Z20,IF(X20="Taxa estimada",AD20*IF(Y20="",'Parâmetros'!$B$9,Y20),0)),'Parâmetros'!$B$11),0))</f>
        <v/>
      </c>
      <c r="AG20" s="20">
        <f>IF(C20="","",IFERROR(ROUND(AD20-AE20-AF20-AA20,'Parâmetros'!$B$11),0))</f>
        <v/>
      </c>
      <c r="AH20" s="24">
        <f>IF(C20="","",IFERROR(IF(B20="Excluído","Excluído",IF(OR(B20="",D20="",G20="",J20="",K20="",N20="",S20="",U20="",X20=""),"Falta preencher campos obrigatórios",IF(COUNTIF($C$7:$C$106,C20)&gt;1,"Código interno repetido",IF(G20="Sem cálculo automático","Cálculo manual necessário",IF(AND(R20="",'Parâmetros'!$B$6=""),"Indicar percentagem do subsídio",IF(AND(N20="Fator manual",OR(O20="",O20&lt;0)),"Rever fator manual",IF(AND(N20="Dias manuais",OR(P20="",Q20="",Q20&lt;=0,P20&gt;Q20)),"Rever dias de proporcionalidade",IF(AND(G20="Duodécimos",OR(T20="",T20&lt;=0,'Parâmetros'!$B$7="",'Parâmetros'!$B$7&lt;=0)),"Configurar duodécimos",IF(S20&gt;AC20+'Parâmetros'!$B$10,"Duodécimos já pagos excedem o direito",IF(AND(U20="Taxa estimada",V20="",'Parâmetros'!$B$8=""),"Confirmar taxa IRS",IF(AND(U20="Valor manual",W20=""),"Indicar IRS manual",IF(U20="Não calcular","IRS não calculado — confirmar",IF(AND(X20="Taxa estimada",Y20="",'Parâmetros'!$B$9=""),"Confirmar taxa de Segurança Social",IF(AND(X20="Valor manual",Z20=""),"Indicar valor de Segurança Social",IF(X20="Não calcular","Segurança Social não calculada — confirmar",IF(OR(AE20&lt;0,AF20&lt;0,AA20&lt;0),"Rever deduções",IF(AG20&lt;0,"Líquido negativo — rever","OK"))))))))))))))))),"Erro na linha"))</f>
        <v/>
      </c>
    </row>
    <row r="21">
      <c r="A21" s="15">
        <f>IF(C21="","",COUNTIF($C$7:C21,"&lt;&gt;"))</f>
        <v/>
      </c>
      <c r="B21" s="16" t="n"/>
      <c r="C21" s="17" t="n"/>
      <c r="D21" s="17" t="n"/>
      <c r="E21" s="17" t="n"/>
      <c r="F21" s="17" t="n"/>
      <c r="G21" s="17" t="n"/>
      <c r="H21" s="18" t="n"/>
      <c r="I21" s="18" t="n"/>
      <c r="J21" s="18" t="n"/>
      <c r="K21" s="19" t="n"/>
      <c r="L21" s="19" t="n"/>
      <c r="M21" s="20">
        <f>IF(C21="","",IFERROR(ROUND(K21+L21,'Parâmetros'!$B$11),0))</f>
        <v/>
      </c>
      <c r="N21" s="17" t="n"/>
      <c r="O21" s="21" t="n"/>
      <c r="P21" s="22" t="n"/>
      <c r="Q21" s="22" t="n"/>
      <c r="R21" s="23" t="n"/>
      <c r="S21" s="19" t="n"/>
      <c r="T21" s="22" t="n"/>
      <c r="U21" s="17" t="n"/>
      <c r="V21" s="23" t="n"/>
      <c r="W21" s="19" t="n"/>
      <c r="X21" s="17" t="n"/>
      <c r="Y21" s="23" t="n"/>
      <c r="Z21" s="19" t="n"/>
      <c r="AA21" s="19" t="n"/>
      <c r="AB21" s="19" t="n"/>
      <c r="AC21" s="20">
        <f>IF(C21="","",IFERROR(ROUND((M21*IF(R21="",'Parâmetros'!$B$6,R21)*IF(N21="Sem proporcionalidade",1,IF(N21="Fator manual",O21,IF(N21="Dias manuais",IFERROR(P21/Q21,0),0)))+AB21),'Parâmetros'!$B$11),0))</f>
        <v/>
      </c>
      <c r="AD21" s="20">
        <f>IF(C21="","",IFERROR(ROUND(IF(G21="Pagamento integral",MAX(0,AC21-S21),IF(G21="Duodécimos",MAX(0,MIN(AC21-S21,IFERROR(AC21/'Parâmetros'!$B$7*T21,0))),0)),'Parâmetros'!$B$11),0))</f>
        <v/>
      </c>
      <c r="AE21" s="20">
        <f>IF(C21="","",IFERROR(ROUND(IF(U21="Valor manual",W21,IF(U21="Taxa estimada",AD21*IF(V21="",'Parâmetros'!$B$8,V21),0)),'Parâmetros'!$B$11),0))</f>
        <v/>
      </c>
      <c r="AF21" s="20">
        <f>IF(C21="","",IFERROR(ROUND(IF(X21="Valor manual",Z21,IF(X21="Taxa estimada",AD21*IF(Y21="",'Parâmetros'!$B$9,Y21),0)),'Parâmetros'!$B$11),0))</f>
        <v/>
      </c>
      <c r="AG21" s="20">
        <f>IF(C21="","",IFERROR(ROUND(AD21-AE21-AF21-AA21,'Parâmetros'!$B$11),0))</f>
        <v/>
      </c>
      <c r="AH21" s="24">
        <f>IF(C21="","",IFERROR(IF(B21="Excluído","Excluído",IF(OR(B21="",D21="",G21="",J21="",K21="",N21="",S21="",U21="",X21=""),"Falta preencher campos obrigatórios",IF(COUNTIF($C$7:$C$106,C21)&gt;1,"Código interno repetido",IF(G21="Sem cálculo automático","Cálculo manual necessário",IF(AND(R21="",'Parâmetros'!$B$6=""),"Indicar percentagem do subsídio",IF(AND(N21="Fator manual",OR(O21="",O21&lt;0)),"Rever fator manual",IF(AND(N21="Dias manuais",OR(P21="",Q21="",Q21&lt;=0,P21&gt;Q21)),"Rever dias de proporcionalidade",IF(AND(G21="Duodécimos",OR(T21="",T21&lt;=0,'Parâmetros'!$B$7="",'Parâmetros'!$B$7&lt;=0)),"Configurar duodécimos",IF(S21&gt;AC21+'Parâmetros'!$B$10,"Duodécimos já pagos excedem o direito",IF(AND(U21="Taxa estimada",V21="",'Parâmetros'!$B$8=""),"Confirmar taxa IRS",IF(AND(U21="Valor manual",W21=""),"Indicar IRS manual",IF(U21="Não calcular","IRS não calculado — confirmar",IF(AND(X21="Taxa estimada",Y21="",'Parâmetros'!$B$9=""),"Confirmar taxa de Segurança Social",IF(AND(X21="Valor manual",Z21=""),"Indicar valor de Segurança Social",IF(X21="Não calcular","Segurança Social não calculada — confirmar",IF(OR(AE21&lt;0,AF21&lt;0,AA21&lt;0),"Rever deduções",IF(AG21&lt;0,"Líquido negativo — rever","OK"))))))))))))))))),"Erro na linha"))</f>
        <v/>
      </c>
    </row>
    <row r="22">
      <c r="A22" s="15">
        <f>IF(C22="","",COUNTIF($C$7:C22,"&lt;&gt;"))</f>
        <v/>
      </c>
      <c r="B22" s="16" t="n"/>
      <c r="C22" s="17" t="n"/>
      <c r="D22" s="17" t="n"/>
      <c r="E22" s="17" t="n"/>
      <c r="F22" s="17" t="n"/>
      <c r="G22" s="17" t="n"/>
      <c r="H22" s="18" t="n"/>
      <c r="I22" s="18" t="n"/>
      <c r="J22" s="18" t="n"/>
      <c r="K22" s="19" t="n"/>
      <c r="L22" s="19" t="n"/>
      <c r="M22" s="20">
        <f>IF(C22="","",IFERROR(ROUND(K22+L22,'Parâmetros'!$B$11),0))</f>
        <v/>
      </c>
      <c r="N22" s="17" t="n"/>
      <c r="O22" s="21" t="n"/>
      <c r="P22" s="22" t="n"/>
      <c r="Q22" s="22" t="n"/>
      <c r="R22" s="23" t="n"/>
      <c r="S22" s="19" t="n"/>
      <c r="T22" s="22" t="n"/>
      <c r="U22" s="17" t="n"/>
      <c r="V22" s="23" t="n"/>
      <c r="W22" s="19" t="n"/>
      <c r="X22" s="17" t="n"/>
      <c r="Y22" s="23" t="n"/>
      <c r="Z22" s="19" t="n"/>
      <c r="AA22" s="19" t="n"/>
      <c r="AB22" s="19" t="n"/>
      <c r="AC22" s="20">
        <f>IF(C22="","",IFERROR(ROUND((M22*IF(R22="",'Parâmetros'!$B$6,R22)*IF(N22="Sem proporcionalidade",1,IF(N22="Fator manual",O22,IF(N22="Dias manuais",IFERROR(P22/Q22,0),0)))+AB22),'Parâmetros'!$B$11),0))</f>
        <v/>
      </c>
      <c r="AD22" s="20">
        <f>IF(C22="","",IFERROR(ROUND(IF(G22="Pagamento integral",MAX(0,AC22-S22),IF(G22="Duodécimos",MAX(0,MIN(AC22-S22,IFERROR(AC22/'Parâmetros'!$B$7*T22,0))),0)),'Parâmetros'!$B$11),0))</f>
        <v/>
      </c>
      <c r="AE22" s="20">
        <f>IF(C22="","",IFERROR(ROUND(IF(U22="Valor manual",W22,IF(U22="Taxa estimada",AD22*IF(V22="",'Parâmetros'!$B$8,V22),0)),'Parâmetros'!$B$11),0))</f>
        <v/>
      </c>
      <c r="AF22" s="20">
        <f>IF(C22="","",IFERROR(ROUND(IF(X22="Valor manual",Z22,IF(X22="Taxa estimada",AD22*IF(Y22="",'Parâmetros'!$B$9,Y22),0)),'Parâmetros'!$B$11),0))</f>
        <v/>
      </c>
      <c r="AG22" s="20">
        <f>IF(C22="","",IFERROR(ROUND(AD22-AE22-AF22-AA22,'Parâmetros'!$B$11),0))</f>
        <v/>
      </c>
      <c r="AH22" s="24">
        <f>IF(C22="","",IFERROR(IF(B22="Excluído","Excluído",IF(OR(B22="",D22="",G22="",J22="",K22="",N22="",S22="",U22="",X22=""),"Falta preencher campos obrigatórios",IF(COUNTIF($C$7:$C$106,C22)&gt;1,"Código interno repetido",IF(G22="Sem cálculo automático","Cálculo manual necessário",IF(AND(R22="",'Parâmetros'!$B$6=""),"Indicar percentagem do subsídio",IF(AND(N22="Fator manual",OR(O22="",O22&lt;0)),"Rever fator manual",IF(AND(N22="Dias manuais",OR(P22="",Q22="",Q22&lt;=0,P22&gt;Q22)),"Rever dias de proporcionalidade",IF(AND(G22="Duodécimos",OR(T22="",T22&lt;=0,'Parâmetros'!$B$7="",'Parâmetros'!$B$7&lt;=0)),"Configurar duodécimos",IF(S22&gt;AC22+'Parâmetros'!$B$10,"Duodécimos já pagos excedem o direito",IF(AND(U22="Taxa estimada",V22="",'Parâmetros'!$B$8=""),"Confirmar taxa IRS",IF(AND(U22="Valor manual",W22=""),"Indicar IRS manual",IF(U22="Não calcular","IRS não calculado — confirmar",IF(AND(X22="Taxa estimada",Y22="",'Parâmetros'!$B$9=""),"Confirmar taxa de Segurança Social",IF(AND(X22="Valor manual",Z22=""),"Indicar valor de Segurança Social",IF(X22="Não calcular","Segurança Social não calculada — confirmar",IF(OR(AE22&lt;0,AF22&lt;0,AA22&lt;0),"Rever deduções",IF(AG22&lt;0,"Líquido negativo — rever","OK"))))))))))))))))),"Erro na linha"))</f>
        <v/>
      </c>
    </row>
    <row r="23">
      <c r="A23" s="15">
        <f>IF(C23="","",COUNTIF($C$7:C23,"&lt;&gt;"))</f>
        <v/>
      </c>
      <c r="B23" s="16" t="n"/>
      <c r="C23" s="17" t="n"/>
      <c r="D23" s="17" t="n"/>
      <c r="E23" s="17" t="n"/>
      <c r="F23" s="17" t="n"/>
      <c r="G23" s="17" t="n"/>
      <c r="H23" s="18" t="n"/>
      <c r="I23" s="18" t="n"/>
      <c r="J23" s="18" t="n"/>
      <c r="K23" s="19" t="n"/>
      <c r="L23" s="19" t="n"/>
      <c r="M23" s="20">
        <f>IF(C23="","",IFERROR(ROUND(K23+L23,'Parâmetros'!$B$11),0))</f>
        <v/>
      </c>
      <c r="N23" s="17" t="n"/>
      <c r="O23" s="21" t="n"/>
      <c r="P23" s="22" t="n"/>
      <c r="Q23" s="22" t="n"/>
      <c r="R23" s="23" t="n"/>
      <c r="S23" s="19" t="n"/>
      <c r="T23" s="22" t="n"/>
      <c r="U23" s="17" t="n"/>
      <c r="V23" s="23" t="n"/>
      <c r="W23" s="19" t="n"/>
      <c r="X23" s="17" t="n"/>
      <c r="Y23" s="23" t="n"/>
      <c r="Z23" s="19" t="n"/>
      <c r="AA23" s="19" t="n"/>
      <c r="AB23" s="19" t="n"/>
      <c r="AC23" s="20">
        <f>IF(C23="","",IFERROR(ROUND((M23*IF(R23="",'Parâmetros'!$B$6,R23)*IF(N23="Sem proporcionalidade",1,IF(N23="Fator manual",O23,IF(N23="Dias manuais",IFERROR(P23/Q23,0),0)))+AB23),'Parâmetros'!$B$11),0))</f>
        <v/>
      </c>
      <c r="AD23" s="20">
        <f>IF(C23="","",IFERROR(ROUND(IF(G23="Pagamento integral",MAX(0,AC23-S23),IF(G23="Duodécimos",MAX(0,MIN(AC23-S23,IFERROR(AC23/'Parâmetros'!$B$7*T23,0))),0)),'Parâmetros'!$B$11),0))</f>
        <v/>
      </c>
      <c r="AE23" s="20">
        <f>IF(C23="","",IFERROR(ROUND(IF(U23="Valor manual",W23,IF(U23="Taxa estimada",AD23*IF(V23="",'Parâmetros'!$B$8,V23),0)),'Parâmetros'!$B$11),0))</f>
        <v/>
      </c>
      <c r="AF23" s="20">
        <f>IF(C23="","",IFERROR(ROUND(IF(X23="Valor manual",Z23,IF(X23="Taxa estimada",AD23*IF(Y23="",'Parâmetros'!$B$9,Y23),0)),'Parâmetros'!$B$11),0))</f>
        <v/>
      </c>
      <c r="AG23" s="20">
        <f>IF(C23="","",IFERROR(ROUND(AD23-AE23-AF23-AA23,'Parâmetros'!$B$11),0))</f>
        <v/>
      </c>
      <c r="AH23" s="24">
        <f>IF(C23="","",IFERROR(IF(B23="Excluído","Excluído",IF(OR(B23="",D23="",G23="",J23="",K23="",N23="",S23="",U23="",X23=""),"Falta preencher campos obrigatórios",IF(COUNTIF($C$7:$C$106,C23)&gt;1,"Código interno repetido",IF(G23="Sem cálculo automático","Cálculo manual necessário",IF(AND(R23="",'Parâmetros'!$B$6=""),"Indicar percentagem do subsídio",IF(AND(N23="Fator manual",OR(O23="",O23&lt;0)),"Rever fator manual",IF(AND(N23="Dias manuais",OR(P23="",Q23="",Q23&lt;=0,P23&gt;Q23)),"Rever dias de proporcionalidade",IF(AND(G23="Duodécimos",OR(T23="",T23&lt;=0,'Parâmetros'!$B$7="",'Parâmetros'!$B$7&lt;=0)),"Configurar duodécimos",IF(S23&gt;AC23+'Parâmetros'!$B$10,"Duodécimos já pagos excedem o direito",IF(AND(U23="Taxa estimada",V23="",'Parâmetros'!$B$8=""),"Confirmar taxa IRS",IF(AND(U23="Valor manual",W23=""),"Indicar IRS manual",IF(U23="Não calcular","IRS não calculado — confirmar",IF(AND(X23="Taxa estimada",Y23="",'Parâmetros'!$B$9=""),"Confirmar taxa de Segurança Social",IF(AND(X23="Valor manual",Z23=""),"Indicar valor de Segurança Social",IF(X23="Não calcular","Segurança Social não calculada — confirmar",IF(OR(AE23&lt;0,AF23&lt;0,AA23&lt;0),"Rever deduções",IF(AG23&lt;0,"Líquido negativo — rever","OK"))))))))))))))))),"Erro na linha"))</f>
        <v/>
      </c>
    </row>
    <row r="24">
      <c r="A24" s="15">
        <f>IF(C24="","",COUNTIF($C$7:C24,"&lt;&gt;"))</f>
        <v/>
      </c>
      <c r="B24" s="16" t="n"/>
      <c r="C24" s="17" t="n"/>
      <c r="D24" s="17" t="n"/>
      <c r="E24" s="17" t="n"/>
      <c r="F24" s="17" t="n"/>
      <c r="G24" s="17" t="n"/>
      <c r="H24" s="18" t="n"/>
      <c r="I24" s="18" t="n"/>
      <c r="J24" s="18" t="n"/>
      <c r="K24" s="19" t="n"/>
      <c r="L24" s="19" t="n"/>
      <c r="M24" s="20">
        <f>IF(C24="","",IFERROR(ROUND(K24+L24,'Parâmetros'!$B$11),0))</f>
        <v/>
      </c>
      <c r="N24" s="17" t="n"/>
      <c r="O24" s="21" t="n"/>
      <c r="P24" s="22" t="n"/>
      <c r="Q24" s="22" t="n"/>
      <c r="R24" s="23" t="n"/>
      <c r="S24" s="19" t="n"/>
      <c r="T24" s="22" t="n"/>
      <c r="U24" s="17" t="n"/>
      <c r="V24" s="23" t="n"/>
      <c r="W24" s="19" t="n"/>
      <c r="X24" s="17" t="n"/>
      <c r="Y24" s="23" t="n"/>
      <c r="Z24" s="19" t="n"/>
      <c r="AA24" s="19" t="n"/>
      <c r="AB24" s="19" t="n"/>
      <c r="AC24" s="20">
        <f>IF(C24="","",IFERROR(ROUND((M24*IF(R24="",'Parâmetros'!$B$6,R24)*IF(N24="Sem proporcionalidade",1,IF(N24="Fator manual",O24,IF(N24="Dias manuais",IFERROR(P24/Q24,0),0)))+AB24),'Parâmetros'!$B$11),0))</f>
        <v/>
      </c>
      <c r="AD24" s="20">
        <f>IF(C24="","",IFERROR(ROUND(IF(G24="Pagamento integral",MAX(0,AC24-S24),IF(G24="Duodécimos",MAX(0,MIN(AC24-S24,IFERROR(AC24/'Parâmetros'!$B$7*T24,0))),0)),'Parâmetros'!$B$11),0))</f>
        <v/>
      </c>
      <c r="AE24" s="20">
        <f>IF(C24="","",IFERROR(ROUND(IF(U24="Valor manual",W24,IF(U24="Taxa estimada",AD24*IF(V24="",'Parâmetros'!$B$8,V24),0)),'Parâmetros'!$B$11),0))</f>
        <v/>
      </c>
      <c r="AF24" s="20">
        <f>IF(C24="","",IFERROR(ROUND(IF(X24="Valor manual",Z24,IF(X24="Taxa estimada",AD24*IF(Y24="",'Parâmetros'!$B$9,Y24),0)),'Parâmetros'!$B$11),0))</f>
        <v/>
      </c>
      <c r="AG24" s="20">
        <f>IF(C24="","",IFERROR(ROUND(AD24-AE24-AF24-AA24,'Parâmetros'!$B$11),0))</f>
        <v/>
      </c>
      <c r="AH24" s="24">
        <f>IF(C24="","",IFERROR(IF(B24="Excluído","Excluído",IF(OR(B24="",D24="",G24="",J24="",K24="",N24="",S24="",U24="",X24=""),"Falta preencher campos obrigatórios",IF(COUNTIF($C$7:$C$106,C24)&gt;1,"Código interno repetido",IF(G24="Sem cálculo automático","Cálculo manual necessário",IF(AND(R24="",'Parâmetros'!$B$6=""),"Indicar percentagem do subsídio",IF(AND(N24="Fator manual",OR(O24="",O24&lt;0)),"Rever fator manual",IF(AND(N24="Dias manuais",OR(P24="",Q24="",Q24&lt;=0,P24&gt;Q24)),"Rever dias de proporcionalidade",IF(AND(G24="Duodécimos",OR(T24="",T24&lt;=0,'Parâmetros'!$B$7="",'Parâmetros'!$B$7&lt;=0)),"Configurar duodécimos",IF(S24&gt;AC24+'Parâmetros'!$B$10,"Duodécimos já pagos excedem o direito",IF(AND(U24="Taxa estimada",V24="",'Parâmetros'!$B$8=""),"Confirmar taxa IRS",IF(AND(U24="Valor manual",W24=""),"Indicar IRS manual",IF(U24="Não calcular","IRS não calculado — confirmar",IF(AND(X24="Taxa estimada",Y24="",'Parâmetros'!$B$9=""),"Confirmar taxa de Segurança Social",IF(AND(X24="Valor manual",Z24=""),"Indicar valor de Segurança Social",IF(X24="Não calcular","Segurança Social não calculada — confirmar",IF(OR(AE24&lt;0,AF24&lt;0,AA24&lt;0),"Rever deduções",IF(AG24&lt;0,"Líquido negativo — rever","OK"))))))))))))))))),"Erro na linha"))</f>
        <v/>
      </c>
    </row>
    <row r="25">
      <c r="A25" s="15">
        <f>IF(C25="","",COUNTIF($C$7:C25,"&lt;&gt;"))</f>
        <v/>
      </c>
      <c r="B25" s="16" t="n"/>
      <c r="C25" s="17" t="n"/>
      <c r="D25" s="17" t="n"/>
      <c r="E25" s="17" t="n"/>
      <c r="F25" s="17" t="n"/>
      <c r="G25" s="17" t="n"/>
      <c r="H25" s="18" t="n"/>
      <c r="I25" s="18" t="n"/>
      <c r="J25" s="18" t="n"/>
      <c r="K25" s="19" t="n"/>
      <c r="L25" s="19" t="n"/>
      <c r="M25" s="20">
        <f>IF(C25="","",IFERROR(ROUND(K25+L25,'Parâmetros'!$B$11),0))</f>
        <v/>
      </c>
      <c r="N25" s="17" t="n"/>
      <c r="O25" s="21" t="n"/>
      <c r="P25" s="22" t="n"/>
      <c r="Q25" s="22" t="n"/>
      <c r="R25" s="23" t="n"/>
      <c r="S25" s="19" t="n"/>
      <c r="T25" s="22" t="n"/>
      <c r="U25" s="17" t="n"/>
      <c r="V25" s="23" t="n"/>
      <c r="W25" s="19" t="n"/>
      <c r="X25" s="17" t="n"/>
      <c r="Y25" s="23" t="n"/>
      <c r="Z25" s="19" t="n"/>
      <c r="AA25" s="19" t="n"/>
      <c r="AB25" s="19" t="n"/>
      <c r="AC25" s="20">
        <f>IF(C25="","",IFERROR(ROUND((M25*IF(R25="",'Parâmetros'!$B$6,R25)*IF(N25="Sem proporcionalidade",1,IF(N25="Fator manual",O25,IF(N25="Dias manuais",IFERROR(P25/Q25,0),0)))+AB25),'Parâmetros'!$B$11),0))</f>
        <v/>
      </c>
      <c r="AD25" s="20">
        <f>IF(C25="","",IFERROR(ROUND(IF(G25="Pagamento integral",MAX(0,AC25-S25),IF(G25="Duodécimos",MAX(0,MIN(AC25-S25,IFERROR(AC25/'Parâmetros'!$B$7*T25,0))),0)),'Parâmetros'!$B$11),0))</f>
        <v/>
      </c>
      <c r="AE25" s="20">
        <f>IF(C25="","",IFERROR(ROUND(IF(U25="Valor manual",W25,IF(U25="Taxa estimada",AD25*IF(V25="",'Parâmetros'!$B$8,V25),0)),'Parâmetros'!$B$11),0))</f>
        <v/>
      </c>
      <c r="AF25" s="20">
        <f>IF(C25="","",IFERROR(ROUND(IF(X25="Valor manual",Z25,IF(X25="Taxa estimada",AD25*IF(Y25="",'Parâmetros'!$B$9,Y25),0)),'Parâmetros'!$B$11),0))</f>
        <v/>
      </c>
      <c r="AG25" s="20">
        <f>IF(C25="","",IFERROR(ROUND(AD25-AE25-AF25-AA25,'Parâmetros'!$B$11),0))</f>
        <v/>
      </c>
      <c r="AH25" s="24">
        <f>IF(C25="","",IFERROR(IF(B25="Excluído","Excluído",IF(OR(B25="",D25="",G25="",J25="",K25="",N25="",S25="",U25="",X25=""),"Falta preencher campos obrigatórios",IF(COUNTIF($C$7:$C$106,C25)&gt;1,"Código interno repetido",IF(G25="Sem cálculo automático","Cálculo manual necessário",IF(AND(R25="",'Parâmetros'!$B$6=""),"Indicar percentagem do subsídio",IF(AND(N25="Fator manual",OR(O25="",O25&lt;0)),"Rever fator manual",IF(AND(N25="Dias manuais",OR(P25="",Q25="",Q25&lt;=0,P25&gt;Q25)),"Rever dias de proporcionalidade",IF(AND(G25="Duodécimos",OR(T25="",T25&lt;=0,'Parâmetros'!$B$7="",'Parâmetros'!$B$7&lt;=0)),"Configurar duodécimos",IF(S25&gt;AC25+'Parâmetros'!$B$10,"Duodécimos já pagos excedem o direito",IF(AND(U25="Taxa estimada",V25="",'Parâmetros'!$B$8=""),"Confirmar taxa IRS",IF(AND(U25="Valor manual",W25=""),"Indicar IRS manual",IF(U25="Não calcular","IRS não calculado — confirmar",IF(AND(X25="Taxa estimada",Y25="",'Parâmetros'!$B$9=""),"Confirmar taxa de Segurança Social",IF(AND(X25="Valor manual",Z25=""),"Indicar valor de Segurança Social",IF(X25="Não calcular","Segurança Social não calculada — confirmar",IF(OR(AE25&lt;0,AF25&lt;0,AA25&lt;0),"Rever deduções",IF(AG25&lt;0,"Líquido negativo — rever","OK"))))))))))))))))),"Erro na linha"))</f>
        <v/>
      </c>
    </row>
    <row r="26">
      <c r="A26" s="15">
        <f>IF(C26="","",COUNTIF($C$7:C26,"&lt;&gt;"))</f>
        <v/>
      </c>
      <c r="B26" s="16" t="n"/>
      <c r="C26" s="17" t="n"/>
      <c r="D26" s="17" t="n"/>
      <c r="E26" s="17" t="n"/>
      <c r="F26" s="17" t="n"/>
      <c r="G26" s="17" t="n"/>
      <c r="H26" s="18" t="n"/>
      <c r="I26" s="18" t="n"/>
      <c r="J26" s="18" t="n"/>
      <c r="K26" s="19" t="n"/>
      <c r="L26" s="19" t="n"/>
      <c r="M26" s="20">
        <f>IF(C26="","",IFERROR(ROUND(K26+L26,'Parâmetros'!$B$11),0))</f>
        <v/>
      </c>
      <c r="N26" s="17" t="n"/>
      <c r="O26" s="21" t="n"/>
      <c r="P26" s="22" t="n"/>
      <c r="Q26" s="22" t="n"/>
      <c r="R26" s="23" t="n"/>
      <c r="S26" s="19" t="n"/>
      <c r="T26" s="22" t="n"/>
      <c r="U26" s="17" t="n"/>
      <c r="V26" s="23" t="n"/>
      <c r="W26" s="19" t="n"/>
      <c r="X26" s="17" t="n"/>
      <c r="Y26" s="23" t="n"/>
      <c r="Z26" s="19" t="n"/>
      <c r="AA26" s="19" t="n"/>
      <c r="AB26" s="19" t="n"/>
      <c r="AC26" s="20">
        <f>IF(C26="","",IFERROR(ROUND((M26*IF(R26="",'Parâmetros'!$B$6,R26)*IF(N26="Sem proporcionalidade",1,IF(N26="Fator manual",O26,IF(N26="Dias manuais",IFERROR(P26/Q26,0),0)))+AB26),'Parâmetros'!$B$11),0))</f>
        <v/>
      </c>
      <c r="AD26" s="20">
        <f>IF(C26="","",IFERROR(ROUND(IF(G26="Pagamento integral",MAX(0,AC26-S26),IF(G26="Duodécimos",MAX(0,MIN(AC26-S26,IFERROR(AC26/'Parâmetros'!$B$7*T26,0))),0)),'Parâmetros'!$B$11),0))</f>
        <v/>
      </c>
      <c r="AE26" s="20">
        <f>IF(C26="","",IFERROR(ROUND(IF(U26="Valor manual",W26,IF(U26="Taxa estimada",AD26*IF(V26="",'Parâmetros'!$B$8,V26),0)),'Parâmetros'!$B$11),0))</f>
        <v/>
      </c>
      <c r="AF26" s="20">
        <f>IF(C26="","",IFERROR(ROUND(IF(X26="Valor manual",Z26,IF(X26="Taxa estimada",AD26*IF(Y26="",'Parâmetros'!$B$9,Y26),0)),'Parâmetros'!$B$11),0))</f>
        <v/>
      </c>
      <c r="AG26" s="20">
        <f>IF(C26="","",IFERROR(ROUND(AD26-AE26-AF26-AA26,'Parâmetros'!$B$11),0))</f>
        <v/>
      </c>
      <c r="AH26" s="24">
        <f>IF(C26="","",IFERROR(IF(B26="Excluído","Excluído",IF(OR(B26="",D26="",G26="",J26="",K26="",N26="",S26="",U26="",X26=""),"Falta preencher campos obrigatórios",IF(COUNTIF($C$7:$C$106,C26)&gt;1,"Código interno repetido",IF(G26="Sem cálculo automático","Cálculo manual necessário",IF(AND(R26="",'Parâmetros'!$B$6=""),"Indicar percentagem do subsídio",IF(AND(N26="Fator manual",OR(O26="",O26&lt;0)),"Rever fator manual",IF(AND(N26="Dias manuais",OR(P26="",Q26="",Q26&lt;=0,P26&gt;Q26)),"Rever dias de proporcionalidade",IF(AND(G26="Duodécimos",OR(T26="",T26&lt;=0,'Parâmetros'!$B$7="",'Parâmetros'!$B$7&lt;=0)),"Configurar duodécimos",IF(S26&gt;AC26+'Parâmetros'!$B$10,"Duodécimos já pagos excedem o direito",IF(AND(U26="Taxa estimada",V26="",'Parâmetros'!$B$8=""),"Confirmar taxa IRS",IF(AND(U26="Valor manual",W26=""),"Indicar IRS manual",IF(U26="Não calcular","IRS não calculado — confirmar",IF(AND(X26="Taxa estimada",Y26="",'Parâmetros'!$B$9=""),"Confirmar taxa de Segurança Social",IF(AND(X26="Valor manual",Z26=""),"Indicar valor de Segurança Social",IF(X26="Não calcular","Segurança Social não calculada — confirmar",IF(OR(AE26&lt;0,AF26&lt;0,AA26&lt;0),"Rever deduções",IF(AG26&lt;0,"Líquido negativo — rever","OK"))))))))))))))))),"Erro na linha"))</f>
        <v/>
      </c>
    </row>
    <row r="27">
      <c r="A27" s="15">
        <f>IF(C27="","",COUNTIF($C$7:C27,"&lt;&gt;"))</f>
        <v/>
      </c>
      <c r="B27" s="16" t="n"/>
      <c r="C27" s="17" t="n"/>
      <c r="D27" s="17" t="n"/>
      <c r="E27" s="17" t="n"/>
      <c r="F27" s="17" t="n"/>
      <c r="G27" s="17" t="n"/>
      <c r="H27" s="18" t="n"/>
      <c r="I27" s="18" t="n"/>
      <c r="J27" s="18" t="n"/>
      <c r="K27" s="19" t="n"/>
      <c r="L27" s="19" t="n"/>
      <c r="M27" s="20">
        <f>IF(C27="","",IFERROR(ROUND(K27+L27,'Parâmetros'!$B$11),0))</f>
        <v/>
      </c>
      <c r="N27" s="17" t="n"/>
      <c r="O27" s="21" t="n"/>
      <c r="P27" s="22" t="n"/>
      <c r="Q27" s="22" t="n"/>
      <c r="R27" s="23" t="n"/>
      <c r="S27" s="19" t="n"/>
      <c r="T27" s="22" t="n"/>
      <c r="U27" s="17" t="n"/>
      <c r="V27" s="23" t="n"/>
      <c r="W27" s="19" t="n"/>
      <c r="X27" s="17" t="n"/>
      <c r="Y27" s="23" t="n"/>
      <c r="Z27" s="19" t="n"/>
      <c r="AA27" s="19" t="n"/>
      <c r="AB27" s="19" t="n"/>
      <c r="AC27" s="20">
        <f>IF(C27="","",IFERROR(ROUND((M27*IF(R27="",'Parâmetros'!$B$6,R27)*IF(N27="Sem proporcionalidade",1,IF(N27="Fator manual",O27,IF(N27="Dias manuais",IFERROR(P27/Q27,0),0)))+AB27),'Parâmetros'!$B$11),0))</f>
        <v/>
      </c>
      <c r="AD27" s="20">
        <f>IF(C27="","",IFERROR(ROUND(IF(G27="Pagamento integral",MAX(0,AC27-S27),IF(G27="Duodécimos",MAX(0,MIN(AC27-S27,IFERROR(AC27/'Parâmetros'!$B$7*T27,0))),0)),'Parâmetros'!$B$11),0))</f>
        <v/>
      </c>
      <c r="AE27" s="20">
        <f>IF(C27="","",IFERROR(ROUND(IF(U27="Valor manual",W27,IF(U27="Taxa estimada",AD27*IF(V27="",'Parâmetros'!$B$8,V27),0)),'Parâmetros'!$B$11),0))</f>
        <v/>
      </c>
      <c r="AF27" s="20">
        <f>IF(C27="","",IFERROR(ROUND(IF(X27="Valor manual",Z27,IF(X27="Taxa estimada",AD27*IF(Y27="",'Parâmetros'!$B$9,Y27),0)),'Parâmetros'!$B$11),0))</f>
        <v/>
      </c>
      <c r="AG27" s="20">
        <f>IF(C27="","",IFERROR(ROUND(AD27-AE27-AF27-AA27,'Parâmetros'!$B$11),0))</f>
        <v/>
      </c>
      <c r="AH27" s="24">
        <f>IF(C27="","",IFERROR(IF(B27="Excluído","Excluído",IF(OR(B27="",D27="",G27="",J27="",K27="",N27="",S27="",U27="",X27=""),"Falta preencher campos obrigatórios",IF(COUNTIF($C$7:$C$106,C27)&gt;1,"Código interno repetido",IF(G27="Sem cálculo automático","Cálculo manual necessário",IF(AND(R27="",'Parâmetros'!$B$6=""),"Indicar percentagem do subsídio",IF(AND(N27="Fator manual",OR(O27="",O27&lt;0)),"Rever fator manual",IF(AND(N27="Dias manuais",OR(P27="",Q27="",Q27&lt;=0,P27&gt;Q27)),"Rever dias de proporcionalidade",IF(AND(G27="Duodécimos",OR(T27="",T27&lt;=0,'Parâmetros'!$B$7="",'Parâmetros'!$B$7&lt;=0)),"Configurar duodécimos",IF(S27&gt;AC27+'Parâmetros'!$B$10,"Duodécimos já pagos excedem o direito",IF(AND(U27="Taxa estimada",V27="",'Parâmetros'!$B$8=""),"Confirmar taxa IRS",IF(AND(U27="Valor manual",W27=""),"Indicar IRS manual",IF(U27="Não calcular","IRS não calculado — confirmar",IF(AND(X27="Taxa estimada",Y27="",'Parâmetros'!$B$9=""),"Confirmar taxa de Segurança Social",IF(AND(X27="Valor manual",Z27=""),"Indicar valor de Segurança Social",IF(X27="Não calcular","Segurança Social não calculada — confirmar",IF(OR(AE27&lt;0,AF27&lt;0,AA27&lt;0),"Rever deduções",IF(AG27&lt;0,"Líquido negativo — rever","OK"))))))))))))))))),"Erro na linha"))</f>
        <v/>
      </c>
    </row>
    <row r="28">
      <c r="A28" s="15">
        <f>IF(C28="","",COUNTIF($C$7:C28,"&lt;&gt;"))</f>
        <v/>
      </c>
      <c r="B28" s="16" t="n"/>
      <c r="C28" s="17" t="n"/>
      <c r="D28" s="17" t="n"/>
      <c r="E28" s="17" t="n"/>
      <c r="F28" s="17" t="n"/>
      <c r="G28" s="17" t="n"/>
      <c r="H28" s="18" t="n"/>
      <c r="I28" s="18" t="n"/>
      <c r="J28" s="18" t="n"/>
      <c r="K28" s="19" t="n"/>
      <c r="L28" s="19" t="n"/>
      <c r="M28" s="20">
        <f>IF(C28="","",IFERROR(ROUND(K28+L28,'Parâmetros'!$B$11),0))</f>
        <v/>
      </c>
      <c r="N28" s="17" t="n"/>
      <c r="O28" s="21" t="n"/>
      <c r="P28" s="22" t="n"/>
      <c r="Q28" s="22" t="n"/>
      <c r="R28" s="23" t="n"/>
      <c r="S28" s="19" t="n"/>
      <c r="T28" s="22" t="n"/>
      <c r="U28" s="17" t="n"/>
      <c r="V28" s="23" t="n"/>
      <c r="W28" s="19" t="n"/>
      <c r="X28" s="17" t="n"/>
      <c r="Y28" s="23" t="n"/>
      <c r="Z28" s="19" t="n"/>
      <c r="AA28" s="19" t="n"/>
      <c r="AB28" s="19" t="n"/>
      <c r="AC28" s="20">
        <f>IF(C28="","",IFERROR(ROUND((M28*IF(R28="",'Parâmetros'!$B$6,R28)*IF(N28="Sem proporcionalidade",1,IF(N28="Fator manual",O28,IF(N28="Dias manuais",IFERROR(P28/Q28,0),0)))+AB28),'Parâmetros'!$B$11),0))</f>
        <v/>
      </c>
      <c r="AD28" s="20">
        <f>IF(C28="","",IFERROR(ROUND(IF(G28="Pagamento integral",MAX(0,AC28-S28),IF(G28="Duodécimos",MAX(0,MIN(AC28-S28,IFERROR(AC28/'Parâmetros'!$B$7*T28,0))),0)),'Parâmetros'!$B$11),0))</f>
        <v/>
      </c>
      <c r="AE28" s="20">
        <f>IF(C28="","",IFERROR(ROUND(IF(U28="Valor manual",W28,IF(U28="Taxa estimada",AD28*IF(V28="",'Parâmetros'!$B$8,V28),0)),'Parâmetros'!$B$11),0))</f>
        <v/>
      </c>
      <c r="AF28" s="20">
        <f>IF(C28="","",IFERROR(ROUND(IF(X28="Valor manual",Z28,IF(X28="Taxa estimada",AD28*IF(Y28="",'Parâmetros'!$B$9,Y28),0)),'Parâmetros'!$B$11),0))</f>
        <v/>
      </c>
      <c r="AG28" s="20">
        <f>IF(C28="","",IFERROR(ROUND(AD28-AE28-AF28-AA28,'Parâmetros'!$B$11),0))</f>
        <v/>
      </c>
      <c r="AH28" s="24">
        <f>IF(C28="","",IFERROR(IF(B28="Excluído","Excluído",IF(OR(B28="",D28="",G28="",J28="",K28="",N28="",S28="",U28="",X28=""),"Falta preencher campos obrigatórios",IF(COUNTIF($C$7:$C$106,C28)&gt;1,"Código interno repetido",IF(G28="Sem cálculo automático","Cálculo manual necessário",IF(AND(R28="",'Parâmetros'!$B$6=""),"Indicar percentagem do subsídio",IF(AND(N28="Fator manual",OR(O28="",O28&lt;0)),"Rever fator manual",IF(AND(N28="Dias manuais",OR(P28="",Q28="",Q28&lt;=0,P28&gt;Q28)),"Rever dias de proporcionalidade",IF(AND(G28="Duodécimos",OR(T28="",T28&lt;=0,'Parâmetros'!$B$7="",'Parâmetros'!$B$7&lt;=0)),"Configurar duodécimos",IF(S28&gt;AC28+'Parâmetros'!$B$10,"Duodécimos já pagos excedem o direito",IF(AND(U28="Taxa estimada",V28="",'Parâmetros'!$B$8=""),"Confirmar taxa IRS",IF(AND(U28="Valor manual",W28=""),"Indicar IRS manual",IF(U28="Não calcular","IRS não calculado — confirmar",IF(AND(X28="Taxa estimada",Y28="",'Parâmetros'!$B$9=""),"Confirmar taxa de Segurança Social",IF(AND(X28="Valor manual",Z28=""),"Indicar valor de Segurança Social",IF(X28="Não calcular","Segurança Social não calculada — confirmar",IF(OR(AE28&lt;0,AF28&lt;0,AA28&lt;0),"Rever deduções",IF(AG28&lt;0,"Líquido negativo — rever","OK"))))))))))))))))),"Erro na linha"))</f>
        <v/>
      </c>
    </row>
    <row r="29">
      <c r="A29" s="15">
        <f>IF(C29="","",COUNTIF($C$7:C29,"&lt;&gt;"))</f>
        <v/>
      </c>
      <c r="B29" s="16" t="n"/>
      <c r="C29" s="17" t="n"/>
      <c r="D29" s="17" t="n"/>
      <c r="E29" s="17" t="n"/>
      <c r="F29" s="17" t="n"/>
      <c r="G29" s="17" t="n"/>
      <c r="H29" s="18" t="n"/>
      <c r="I29" s="18" t="n"/>
      <c r="J29" s="18" t="n"/>
      <c r="K29" s="19" t="n"/>
      <c r="L29" s="19" t="n"/>
      <c r="M29" s="20">
        <f>IF(C29="","",IFERROR(ROUND(K29+L29,'Parâmetros'!$B$11),0))</f>
        <v/>
      </c>
      <c r="N29" s="17" t="n"/>
      <c r="O29" s="21" t="n"/>
      <c r="P29" s="22" t="n"/>
      <c r="Q29" s="22" t="n"/>
      <c r="R29" s="23" t="n"/>
      <c r="S29" s="19" t="n"/>
      <c r="T29" s="22" t="n"/>
      <c r="U29" s="17" t="n"/>
      <c r="V29" s="23" t="n"/>
      <c r="W29" s="19" t="n"/>
      <c r="X29" s="17" t="n"/>
      <c r="Y29" s="23" t="n"/>
      <c r="Z29" s="19" t="n"/>
      <c r="AA29" s="19" t="n"/>
      <c r="AB29" s="19" t="n"/>
      <c r="AC29" s="20">
        <f>IF(C29="","",IFERROR(ROUND((M29*IF(R29="",'Parâmetros'!$B$6,R29)*IF(N29="Sem proporcionalidade",1,IF(N29="Fator manual",O29,IF(N29="Dias manuais",IFERROR(P29/Q29,0),0)))+AB29),'Parâmetros'!$B$11),0))</f>
        <v/>
      </c>
      <c r="AD29" s="20">
        <f>IF(C29="","",IFERROR(ROUND(IF(G29="Pagamento integral",MAX(0,AC29-S29),IF(G29="Duodécimos",MAX(0,MIN(AC29-S29,IFERROR(AC29/'Parâmetros'!$B$7*T29,0))),0)),'Parâmetros'!$B$11),0))</f>
        <v/>
      </c>
      <c r="AE29" s="20">
        <f>IF(C29="","",IFERROR(ROUND(IF(U29="Valor manual",W29,IF(U29="Taxa estimada",AD29*IF(V29="",'Parâmetros'!$B$8,V29),0)),'Parâmetros'!$B$11),0))</f>
        <v/>
      </c>
      <c r="AF29" s="20">
        <f>IF(C29="","",IFERROR(ROUND(IF(X29="Valor manual",Z29,IF(X29="Taxa estimada",AD29*IF(Y29="",'Parâmetros'!$B$9,Y29),0)),'Parâmetros'!$B$11),0))</f>
        <v/>
      </c>
      <c r="AG29" s="20">
        <f>IF(C29="","",IFERROR(ROUND(AD29-AE29-AF29-AA29,'Parâmetros'!$B$11),0))</f>
        <v/>
      </c>
      <c r="AH29" s="24">
        <f>IF(C29="","",IFERROR(IF(B29="Excluído","Excluído",IF(OR(B29="",D29="",G29="",J29="",K29="",N29="",S29="",U29="",X29=""),"Falta preencher campos obrigatórios",IF(COUNTIF($C$7:$C$106,C29)&gt;1,"Código interno repetido",IF(G29="Sem cálculo automático","Cálculo manual necessário",IF(AND(R29="",'Parâmetros'!$B$6=""),"Indicar percentagem do subsídio",IF(AND(N29="Fator manual",OR(O29="",O29&lt;0)),"Rever fator manual",IF(AND(N29="Dias manuais",OR(P29="",Q29="",Q29&lt;=0,P29&gt;Q29)),"Rever dias de proporcionalidade",IF(AND(G29="Duodécimos",OR(T29="",T29&lt;=0,'Parâmetros'!$B$7="",'Parâmetros'!$B$7&lt;=0)),"Configurar duodécimos",IF(S29&gt;AC29+'Parâmetros'!$B$10,"Duodécimos já pagos excedem o direito",IF(AND(U29="Taxa estimada",V29="",'Parâmetros'!$B$8=""),"Confirmar taxa IRS",IF(AND(U29="Valor manual",W29=""),"Indicar IRS manual",IF(U29="Não calcular","IRS não calculado — confirmar",IF(AND(X29="Taxa estimada",Y29="",'Parâmetros'!$B$9=""),"Confirmar taxa de Segurança Social",IF(AND(X29="Valor manual",Z29=""),"Indicar valor de Segurança Social",IF(X29="Não calcular","Segurança Social não calculada — confirmar",IF(OR(AE29&lt;0,AF29&lt;0,AA29&lt;0),"Rever deduções",IF(AG29&lt;0,"Líquido negativo — rever","OK"))))))))))))))))),"Erro na linha"))</f>
        <v/>
      </c>
    </row>
    <row r="30">
      <c r="A30" s="15">
        <f>IF(C30="","",COUNTIF($C$7:C30,"&lt;&gt;"))</f>
        <v/>
      </c>
      <c r="B30" s="16" t="n"/>
      <c r="C30" s="17" t="n"/>
      <c r="D30" s="17" t="n"/>
      <c r="E30" s="17" t="n"/>
      <c r="F30" s="17" t="n"/>
      <c r="G30" s="17" t="n"/>
      <c r="H30" s="18" t="n"/>
      <c r="I30" s="18" t="n"/>
      <c r="J30" s="18" t="n"/>
      <c r="K30" s="19" t="n"/>
      <c r="L30" s="19" t="n"/>
      <c r="M30" s="20">
        <f>IF(C30="","",IFERROR(ROUND(K30+L30,'Parâmetros'!$B$11),0))</f>
        <v/>
      </c>
      <c r="N30" s="17" t="n"/>
      <c r="O30" s="21" t="n"/>
      <c r="P30" s="22" t="n"/>
      <c r="Q30" s="22" t="n"/>
      <c r="R30" s="23" t="n"/>
      <c r="S30" s="19" t="n"/>
      <c r="T30" s="22" t="n"/>
      <c r="U30" s="17" t="n"/>
      <c r="V30" s="23" t="n"/>
      <c r="W30" s="19" t="n"/>
      <c r="X30" s="17" t="n"/>
      <c r="Y30" s="23" t="n"/>
      <c r="Z30" s="19" t="n"/>
      <c r="AA30" s="19" t="n"/>
      <c r="AB30" s="19" t="n"/>
      <c r="AC30" s="20">
        <f>IF(C30="","",IFERROR(ROUND((M30*IF(R30="",'Parâmetros'!$B$6,R30)*IF(N30="Sem proporcionalidade",1,IF(N30="Fator manual",O30,IF(N30="Dias manuais",IFERROR(P30/Q30,0),0)))+AB30),'Parâmetros'!$B$11),0))</f>
        <v/>
      </c>
      <c r="AD30" s="20">
        <f>IF(C30="","",IFERROR(ROUND(IF(G30="Pagamento integral",MAX(0,AC30-S30),IF(G30="Duodécimos",MAX(0,MIN(AC30-S30,IFERROR(AC30/'Parâmetros'!$B$7*T30,0))),0)),'Parâmetros'!$B$11),0))</f>
        <v/>
      </c>
      <c r="AE30" s="20">
        <f>IF(C30="","",IFERROR(ROUND(IF(U30="Valor manual",W30,IF(U30="Taxa estimada",AD30*IF(V30="",'Parâmetros'!$B$8,V30),0)),'Parâmetros'!$B$11),0))</f>
        <v/>
      </c>
      <c r="AF30" s="20">
        <f>IF(C30="","",IFERROR(ROUND(IF(X30="Valor manual",Z30,IF(X30="Taxa estimada",AD30*IF(Y30="",'Parâmetros'!$B$9,Y30),0)),'Parâmetros'!$B$11),0))</f>
        <v/>
      </c>
      <c r="AG30" s="20">
        <f>IF(C30="","",IFERROR(ROUND(AD30-AE30-AF30-AA30,'Parâmetros'!$B$11),0))</f>
        <v/>
      </c>
      <c r="AH30" s="24">
        <f>IF(C30="","",IFERROR(IF(B30="Excluído","Excluído",IF(OR(B30="",D30="",G30="",J30="",K30="",N30="",S30="",U30="",X30=""),"Falta preencher campos obrigatórios",IF(COUNTIF($C$7:$C$106,C30)&gt;1,"Código interno repetido",IF(G30="Sem cálculo automático","Cálculo manual necessário",IF(AND(R30="",'Parâmetros'!$B$6=""),"Indicar percentagem do subsídio",IF(AND(N30="Fator manual",OR(O30="",O30&lt;0)),"Rever fator manual",IF(AND(N30="Dias manuais",OR(P30="",Q30="",Q30&lt;=0,P30&gt;Q30)),"Rever dias de proporcionalidade",IF(AND(G30="Duodécimos",OR(T30="",T30&lt;=0,'Parâmetros'!$B$7="",'Parâmetros'!$B$7&lt;=0)),"Configurar duodécimos",IF(S30&gt;AC30+'Parâmetros'!$B$10,"Duodécimos já pagos excedem o direito",IF(AND(U30="Taxa estimada",V30="",'Parâmetros'!$B$8=""),"Confirmar taxa IRS",IF(AND(U30="Valor manual",W30=""),"Indicar IRS manual",IF(U30="Não calcular","IRS não calculado — confirmar",IF(AND(X30="Taxa estimada",Y30="",'Parâmetros'!$B$9=""),"Confirmar taxa de Segurança Social",IF(AND(X30="Valor manual",Z30=""),"Indicar valor de Segurança Social",IF(X30="Não calcular","Segurança Social não calculada — confirmar",IF(OR(AE30&lt;0,AF30&lt;0,AA30&lt;0),"Rever deduções",IF(AG30&lt;0,"Líquido negativo — rever","OK"))))))))))))))))),"Erro na linha"))</f>
        <v/>
      </c>
    </row>
    <row r="31">
      <c r="A31" s="15">
        <f>IF(C31="","",COUNTIF($C$7:C31,"&lt;&gt;"))</f>
        <v/>
      </c>
      <c r="B31" s="16" t="n"/>
      <c r="C31" s="17" t="n"/>
      <c r="D31" s="17" t="n"/>
      <c r="E31" s="17" t="n"/>
      <c r="F31" s="17" t="n"/>
      <c r="G31" s="17" t="n"/>
      <c r="H31" s="18" t="n"/>
      <c r="I31" s="18" t="n"/>
      <c r="J31" s="18" t="n"/>
      <c r="K31" s="19" t="n"/>
      <c r="L31" s="19" t="n"/>
      <c r="M31" s="20">
        <f>IF(C31="","",IFERROR(ROUND(K31+L31,'Parâmetros'!$B$11),0))</f>
        <v/>
      </c>
      <c r="N31" s="17" t="n"/>
      <c r="O31" s="21" t="n"/>
      <c r="P31" s="22" t="n"/>
      <c r="Q31" s="22" t="n"/>
      <c r="R31" s="23" t="n"/>
      <c r="S31" s="19" t="n"/>
      <c r="T31" s="22" t="n"/>
      <c r="U31" s="17" t="n"/>
      <c r="V31" s="23" t="n"/>
      <c r="W31" s="19" t="n"/>
      <c r="X31" s="17" t="n"/>
      <c r="Y31" s="23" t="n"/>
      <c r="Z31" s="19" t="n"/>
      <c r="AA31" s="19" t="n"/>
      <c r="AB31" s="19" t="n"/>
      <c r="AC31" s="20">
        <f>IF(C31="","",IFERROR(ROUND((M31*IF(R31="",'Parâmetros'!$B$6,R31)*IF(N31="Sem proporcionalidade",1,IF(N31="Fator manual",O31,IF(N31="Dias manuais",IFERROR(P31/Q31,0),0)))+AB31),'Parâmetros'!$B$11),0))</f>
        <v/>
      </c>
      <c r="AD31" s="20">
        <f>IF(C31="","",IFERROR(ROUND(IF(G31="Pagamento integral",MAX(0,AC31-S31),IF(G31="Duodécimos",MAX(0,MIN(AC31-S31,IFERROR(AC31/'Parâmetros'!$B$7*T31,0))),0)),'Parâmetros'!$B$11),0))</f>
        <v/>
      </c>
      <c r="AE31" s="20">
        <f>IF(C31="","",IFERROR(ROUND(IF(U31="Valor manual",W31,IF(U31="Taxa estimada",AD31*IF(V31="",'Parâmetros'!$B$8,V31),0)),'Parâmetros'!$B$11),0))</f>
        <v/>
      </c>
      <c r="AF31" s="20">
        <f>IF(C31="","",IFERROR(ROUND(IF(X31="Valor manual",Z31,IF(X31="Taxa estimada",AD31*IF(Y31="",'Parâmetros'!$B$9,Y31),0)),'Parâmetros'!$B$11),0))</f>
        <v/>
      </c>
      <c r="AG31" s="20">
        <f>IF(C31="","",IFERROR(ROUND(AD31-AE31-AF31-AA31,'Parâmetros'!$B$11),0))</f>
        <v/>
      </c>
      <c r="AH31" s="24">
        <f>IF(C31="","",IFERROR(IF(B31="Excluído","Excluído",IF(OR(B31="",D31="",G31="",J31="",K31="",N31="",S31="",U31="",X31=""),"Falta preencher campos obrigatórios",IF(COUNTIF($C$7:$C$106,C31)&gt;1,"Código interno repetido",IF(G31="Sem cálculo automático","Cálculo manual necessário",IF(AND(R31="",'Parâmetros'!$B$6=""),"Indicar percentagem do subsídio",IF(AND(N31="Fator manual",OR(O31="",O31&lt;0)),"Rever fator manual",IF(AND(N31="Dias manuais",OR(P31="",Q31="",Q31&lt;=0,P31&gt;Q31)),"Rever dias de proporcionalidade",IF(AND(G31="Duodécimos",OR(T31="",T31&lt;=0,'Parâmetros'!$B$7="",'Parâmetros'!$B$7&lt;=0)),"Configurar duodécimos",IF(S31&gt;AC31+'Parâmetros'!$B$10,"Duodécimos já pagos excedem o direito",IF(AND(U31="Taxa estimada",V31="",'Parâmetros'!$B$8=""),"Confirmar taxa IRS",IF(AND(U31="Valor manual",W31=""),"Indicar IRS manual",IF(U31="Não calcular","IRS não calculado — confirmar",IF(AND(X31="Taxa estimada",Y31="",'Parâmetros'!$B$9=""),"Confirmar taxa de Segurança Social",IF(AND(X31="Valor manual",Z31=""),"Indicar valor de Segurança Social",IF(X31="Não calcular","Segurança Social não calculada — confirmar",IF(OR(AE31&lt;0,AF31&lt;0,AA31&lt;0),"Rever deduções",IF(AG31&lt;0,"Líquido negativo — rever","OK"))))))))))))))))),"Erro na linha"))</f>
        <v/>
      </c>
    </row>
    <row r="32">
      <c r="A32" s="15">
        <f>IF(C32="","",COUNTIF($C$7:C32,"&lt;&gt;"))</f>
        <v/>
      </c>
      <c r="B32" s="16" t="n"/>
      <c r="C32" s="17" t="n"/>
      <c r="D32" s="17" t="n"/>
      <c r="E32" s="17" t="n"/>
      <c r="F32" s="17" t="n"/>
      <c r="G32" s="17" t="n"/>
      <c r="H32" s="18" t="n"/>
      <c r="I32" s="18" t="n"/>
      <c r="J32" s="18" t="n"/>
      <c r="K32" s="19" t="n"/>
      <c r="L32" s="19" t="n"/>
      <c r="M32" s="20">
        <f>IF(C32="","",IFERROR(ROUND(K32+L32,'Parâmetros'!$B$11),0))</f>
        <v/>
      </c>
      <c r="N32" s="17" t="n"/>
      <c r="O32" s="21" t="n"/>
      <c r="P32" s="22" t="n"/>
      <c r="Q32" s="22" t="n"/>
      <c r="R32" s="23" t="n"/>
      <c r="S32" s="19" t="n"/>
      <c r="T32" s="22" t="n"/>
      <c r="U32" s="17" t="n"/>
      <c r="V32" s="23" t="n"/>
      <c r="W32" s="19" t="n"/>
      <c r="X32" s="17" t="n"/>
      <c r="Y32" s="23" t="n"/>
      <c r="Z32" s="19" t="n"/>
      <c r="AA32" s="19" t="n"/>
      <c r="AB32" s="19" t="n"/>
      <c r="AC32" s="20">
        <f>IF(C32="","",IFERROR(ROUND((M32*IF(R32="",'Parâmetros'!$B$6,R32)*IF(N32="Sem proporcionalidade",1,IF(N32="Fator manual",O32,IF(N32="Dias manuais",IFERROR(P32/Q32,0),0)))+AB32),'Parâmetros'!$B$11),0))</f>
        <v/>
      </c>
      <c r="AD32" s="20">
        <f>IF(C32="","",IFERROR(ROUND(IF(G32="Pagamento integral",MAX(0,AC32-S32),IF(G32="Duodécimos",MAX(0,MIN(AC32-S32,IFERROR(AC32/'Parâmetros'!$B$7*T32,0))),0)),'Parâmetros'!$B$11),0))</f>
        <v/>
      </c>
      <c r="AE32" s="20">
        <f>IF(C32="","",IFERROR(ROUND(IF(U32="Valor manual",W32,IF(U32="Taxa estimada",AD32*IF(V32="",'Parâmetros'!$B$8,V32),0)),'Parâmetros'!$B$11),0))</f>
        <v/>
      </c>
      <c r="AF32" s="20">
        <f>IF(C32="","",IFERROR(ROUND(IF(X32="Valor manual",Z32,IF(X32="Taxa estimada",AD32*IF(Y32="",'Parâmetros'!$B$9,Y32),0)),'Parâmetros'!$B$11),0))</f>
        <v/>
      </c>
      <c r="AG32" s="20">
        <f>IF(C32="","",IFERROR(ROUND(AD32-AE32-AF32-AA32,'Parâmetros'!$B$11),0))</f>
        <v/>
      </c>
      <c r="AH32" s="24">
        <f>IF(C32="","",IFERROR(IF(B32="Excluído","Excluído",IF(OR(B32="",D32="",G32="",J32="",K32="",N32="",S32="",U32="",X32=""),"Falta preencher campos obrigatórios",IF(COUNTIF($C$7:$C$106,C32)&gt;1,"Código interno repetido",IF(G32="Sem cálculo automático","Cálculo manual necessário",IF(AND(R32="",'Parâmetros'!$B$6=""),"Indicar percentagem do subsídio",IF(AND(N32="Fator manual",OR(O32="",O32&lt;0)),"Rever fator manual",IF(AND(N32="Dias manuais",OR(P32="",Q32="",Q32&lt;=0,P32&gt;Q32)),"Rever dias de proporcionalidade",IF(AND(G32="Duodécimos",OR(T32="",T32&lt;=0,'Parâmetros'!$B$7="",'Parâmetros'!$B$7&lt;=0)),"Configurar duodécimos",IF(S32&gt;AC32+'Parâmetros'!$B$10,"Duodécimos já pagos excedem o direito",IF(AND(U32="Taxa estimada",V32="",'Parâmetros'!$B$8=""),"Confirmar taxa IRS",IF(AND(U32="Valor manual",W32=""),"Indicar IRS manual",IF(U32="Não calcular","IRS não calculado — confirmar",IF(AND(X32="Taxa estimada",Y32="",'Parâmetros'!$B$9=""),"Confirmar taxa de Segurança Social",IF(AND(X32="Valor manual",Z32=""),"Indicar valor de Segurança Social",IF(X32="Não calcular","Segurança Social não calculada — confirmar",IF(OR(AE32&lt;0,AF32&lt;0,AA32&lt;0),"Rever deduções",IF(AG32&lt;0,"Líquido negativo — rever","OK"))))))))))))))))),"Erro na linha"))</f>
        <v/>
      </c>
    </row>
    <row r="33">
      <c r="A33" s="15">
        <f>IF(C33="","",COUNTIF($C$7:C33,"&lt;&gt;"))</f>
        <v/>
      </c>
      <c r="B33" s="16" t="n"/>
      <c r="C33" s="17" t="n"/>
      <c r="D33" s="17" t="n"/>
      <c r="E33" s="17" t="n"/>
      <c r="F33" s="17" t="n"/>
      <c r="G33" s="17" t="n"/>
      <c r="H33" s="18" t="n"/>
      <c r="I33" s="18" t="n"/>
      <c r="J33" s="18" t="n"/>
      <c r="K33" s="19" t="n"/>
      <c r="L33" s="19" t="n"/>
      <c r="M33" s="20">
        <f>IF(C33="","",IFERROR(ROUND(K33+L33,'Parâmetros'!$B$11),0))</f>
        <v/>
      </c>
      <c r="N33" s="17" t="n"/>
      <c r="O33" s="21" t="n"/>
      <c r="P33" s="22" t="n"/>
      <c r="Q33" s="22" t="n"/>
      <c r="R33" s="23" t="n"/>
      <c r="S33" s="19" t="n"/>
      <c r="T33" s="22" t="n"/>
      <c r="U33" s="17" t="n"/>
      <c r="V33" s="23" t="n"/>
      <c r="W33" s="19" t="n"/>
      <c r="X33" s="17" t="n"/>
      <c r="Y33" s="23" t="n"/>
      <c r="Z33" s="19" t="n"/>
      <c r="AA33" s="19" t="n"/>
      <c r="AB33" s="19" t="n"/>
      <c r="AC33" s="20">
        <f>IF(C33="","",IFERROR(ROUND((M33*IF(R33="",'Parâmetros'!$B$6,R33)*IF(N33="Sem proporcionalidade",1,IF(N33="Fator manual",O33,IF(N33="Dias manuais",IFERROR(P33/Q33,0),0)))+AB33),'Parâmetros'!$B$11),0))</f>
        <v/>
      </c>
      <c r="AD33" s="20">
        <f>IF(C33="","",IFERROR(ROUND(IF(G33="Pagamento integral",MAX(0,AC33-S33),IF(G33="Duodécimos",MAX(0,MIN(AC33-S33,IFERROR(AC33/'Parâmetros'!$B$7*T33,0))),0)),'Parâmetros'!$B$11),0))</f>
        <v/>
      </c>
      <c r="AE33" s="20">
        <f>IF(C33="","",IFERROR(ROUND(IF(U33="Valor manual",W33,IF(U33="Taxa estimada",AD33*IF(V33="",'Parâmetros'!$B$8,V33),0)),'Parâmetros'!$B$11),0))</f>
        <v/>
      </c>
      <c r="AF33" s="20">
        <f>IF(C33="","",IFERROR(ROUND(IF(X33="Valor manual",Z33,IF(X33="Taxa estimada",AD33*IF(Y33="",'Parâmetros'!$B$9,Y33),0)),'Parâmetros'!$B$11),0))</f>
        <v/>
      </c>
      <c r="AG33" s="20">
        <f>IF(C33="","",IFERROR(ROUND(AD33-AE33-AF33-AA33,'Parâmetros'!$B$11),0))</f>
        <v/>
      </c>
      <c r="AH33" s="24">
        <f>IF(C33="","",IFERROR(IF(B33="Excluído","Excluído",IF(OR(B33="",D33="",G33="",J33="",K33="",N33="",S33="",U33="",X33=""),"Falta preencher campos obrigatórios",IF(COUNTIF($C$7:$C$106,C33)&gt;1,"Código interno repetido",IF(G33="Sem cálculo automático","Cálculo manual necessário",IF(AND(R33="",'Parâmetros'!$B$6=""),"Indicar percentagem do subsídio",IF(AND(N33="Fator manual",OR(O33="",O33&lt;0)),"Rever fator manual",IF(AND(N33="Dias manuais",OR(P33="",Q33="",Q33&lt;=0,P33&gt;Q33)),"Rever dias de proporcionalidade",IF(AND(G33="Duodécimos",OR(T33="",T33&lt;=0,'Parâmetros'!$B$7="",'Parâmetros'!$B$7&lt;=0)),"Configurar duodécimos",IF(S33&gt;AC33+'Parâmetros'!$B$10,"Duodécimos já pagos excedem o direito",IF(AND(U33="Taxa estimada",V33="",'Parâmetros'!$B$8=""),"Confirmar taxa IRS",IF(AND(U33="Valor manual",W33=""),"Indicar IRS manual",IF(U33="Não calcular","IRS não calculado — confirmar",IF(AND(X33="Taxa estimada",Y33="",'Parâmetros'!$B$9=""),"Confirmar taxa de Segurança Social",IF(AND(X33="Valor manual",Z33=""),"Indicar valor de Segurança Social",IF(X33="Não calcular","Segurança Social não calculada — confirmar",IF(OR(AE33&lt;0,AF33&lt;0,AA33&lt;0),"Rever deduções",IF(AG33&lt;0,"Líquido negativo — rever","OK"))))))))))))))))),"Erro na linha"))</f>
        <v/>
      </c>
    </row>
    <row r="34">
      <c r="A34" s="15">
        <f>IF(C34="","",COUNTIF($C$7:C34,"&lt;&gt;"))</f>
        <v/>
      </c>
      <c r="B34" s="16" t="n"/>
      <c r="C34" s="17" t="n"/>
      <c r="D34" s="17" t="n"/>
      <c r="E34" s="17" t="n"/>
      <c r="F34" s="17" t="n"/>
      <c r="G34" s="17" t="n"/>
      <c r="H34" s="18" t="n"/>
      <c r="I34" s="18" t="n"/>
      <c r="J34" s="18" t="n"/>
      <c r="K34" s="19" t="n"/>
      <c r="L34" s="19" t="n"/>
      <c r="M34" s="20">
        <f>IF(C34="","",IFERROR(ROUND(K34+L34,'Parâmetros'!$B$11),0))</f>
        <v/>
      </c>
      <c r="N34" s="17" t="n"/>
      <c r="O34" s="21" t="n"/>
      <c r="P34" s="22" t="n"/>
      <c r="Q34" s="22" t="n"/>
      <c r="R34" s="23" t="n"/>
      <c r="S34" s="19" t="n"/>
      <c r="T34" s="22" t="n"/>
      <c r="U34" s="17" t="n"/>
      <c r="V34" s="23" t="n"/>
      <c r="W34" s="19" t="n"/>
      <c r="X34" s="17" t="n"/>
      <c r="Y34" s="23" t="n"/>
      <c r="Z34" s="19" t="n"/>
      <c r="AA34" s="19" t="n"/>
      <c r="AB34" s="19" t="n"/>
      <c r="AC34" s="20">
        <f>IF(C34="","",IFERROR(ROUND((M34*IF(R34="",'Parâmetros'!$B$6,R34)*IF(N34="Sem proporcionalidade",1,IF(N34="Fator manual",O34,IF(N34="Dias manuais",IFERROR(P34/Q34,0),0)))+AB34),'Parâmetros'!$B$11),0))</f>
        <v/>
      </c>
      <c r="AD34" s="20">
        <f>IF(C34="","",IFERROR(ROUND(IF(G34="Pagamento integral",MAX(0,AC34-S34),IF(G34="Duodécimos",MAX(0,MIN(AC34-S34,IFERROR(AC34/'Parâmetros'!$B$7*T34,0))),0)),'Parâmetros'!$B$11),0))</f>
        <v/>
      </c>
      <c r="AE34" s="20">
        <f>IF(C34="","",IFERROR(ROUND(IF(U34="Valor manual",W34,IF(U34="Taxa estimada",AD34*IF(V34="",'Parâmetros'!$B$8,V34),0)),'Parâmetros'!$B$11),0))</f>
        <v/>
      </c>
      <c r="AF34" s="20">
        <f>IF(C34="","",IFERROR(ROUND(IF(X34="Valor manual",Z34,IF(X34="Taxa estimada",AD34*IF(Y34="",'Parâmetros'!$B$9,Y34),0)),'Parâmetros'!$B$11),0))</f>
        <v/>
      </c>
      <c r="AG34" s="20">
        <f>IF(C34="","",IFERROR(ROUND(AD34-AE34-AF34-AA34,'Parâmetros'!$B$11),0))</f>
        <v/>
      </c>
      <c r="AH34" s="24">
        <f>IF(C34="","",IFERROR(IF(B34="Excluído","Excluído",IF(OR(B34="",D34="",G34="",J34="",K34="",N34="",S34="",U34="",X34=""),"Falta preencher campos obrigatórios",IF(COUNTIF($C$7:$C$106,C34)&gt;1,"Código interno repetido",IF(G34="Sem cálculo automático","Cálculo manual necessário",IF(AND(R34="",'Parâmetros'!$B$6=""),"Indicar percentagem do subsídio",IF(AND(N34="Fator manual",OR(O34="",O34&lt;0)),"Rever fator manual",IF(AND(N34="Dias manuais",OR(P34="",Q34="",Q34&lt;=0,P34&gt;Q34)),"Rever dias de proporcionalidade",IF(AND(G34="Duodécimos",OR(T34="",T34&lt;=0,'Parâmetros'!$B$7="",'Parâmetros'!$B$7&lt;=0)),"Configurar duodécimos",IF(S34&gt;AC34+'Parâmetros'!$B$10,"Duodécimos já pagos excedem o direito",IF(AND(U34="Taxa estimada",V34="",'Parâmetros'!$B$8=""),"Confirmar taxa IRS",IF(AND(U34="Valor manual",W34=""),"Indicar IRS manual",IF(U34="Não calcular","IRS não calculado — confirmar",IF(AND(X34="Taxa estimada",Y34="",'Parâmetros'!$B$9=""),"Confirmar taxa de Segurança Social",IF(AND(X34="Valor manual",Z34=""),"Indicar valor de Segurança Social",IF(X34="Não calcular","Segurança Social não calculada — confirmar",IF(OR(AE34&lt;0,AF34&lt;0,AA34&lt;0),"Rever deduções",IF(AG34&lt;0,"Líquido negativo — rever","OK"))))))))))))))))),"Erro na linha"))</f>
        <v/>
      </c>
    </row>
    <row r="35">
      <c r="A35" s="15">
        <f>IF(C35="","",COUNTIF($C$7:C35,"&lt;&gt;"))</f>
        <v/>
      </c>
      <c r="B35" s="16" t="n"/>
      <c r="C35" s="17" t="n"/>
      <c r="D35" s="17" t="n"/>
      <c r="E35" s="17" t="n"/>
      <c r="F35" s="17" t="n"/>
      <c r="G35" s="17" t="n"/>
      <c r="H35" s="18" t="n"/>
      <c r="I35" s="18" t="n"/>
      <c r="J35" s="18" t="n"/>
      <c r="K35" s="19" t="n"/>
      <c r="L35" s="19" t="n"/>
      <c r="M35" s="20">
        <f>IF(C35="","",IFERROR(ROUND(K35+L35,'Parâmetros'!$B$11),0))</f>
        <v/>
      </c>
      <c r="N35" s="17" t="n"/>
      <c r="O35" s="21" t="n"/>
      <c r="P35" s="22" t="n"/>
      <c r="Q35" s="22" t="n"/>
      <c r="R35" s="23" t="n"/>
      <c r="S35" s="19" t="n"/>
      <c r="T35" s="22" t="n"/>
      <c r="U35" s="17" t="n"/>
      <c r="V35" s="23" t="n"/>
      <c r="W35" s="19" t="n"/>
      <c r="X35" s="17" t="n"/>
      <c r="Y35" s="23" t="n"/>
      <c r="Z35" s="19" t="n"/>
      <c r="AA35" s="19" t="n"/>
      <c r="AB35" s="19" t="n"/>
      <c r="AC35" s="20">
        <f>IF(C35="","",IFERROR(ROUND((M35*IF(R35="",'Parâmetros'!$B$6,R35)*IF(N35="Sem proporcionalidade",1,IF(N35="Fator manual",O35,IF(N35="Dias manuais",IFERROR(P35/Q35,0),0)))+AB35),'Parâmetros'!$B$11),0))</f>
        <v/>
      </c>
      <c r="AD35" s="20">
        <f>IF(C35="","",IFERROR(ROUND(IF(G35="Pagamento integral",MAX(0,AC35-S35),IF(G35="Duodécimos",MAX(0,MIN(AC35-S35,IFERROR(AC35/'Parâmetros'!$B$7*T35,0))),0)),'Parâmetros'!$B$11),0))</f>
        <v/>
      </c>
      <c r="AE35" s="20">
        <f>IF(C35="","",IFERROR(ROUND(IF(U35="Valor manual",W35,IF(U35="Taxa estimada",AD35*IF(V35="",'Parâmetros'!$B$8,V35),0)),'Parâmetros'!$B$11),0))</f>
        <v/>
      </c>
      <c r="AF35" s="20">
        <f>IF(C35="","",IFERROR(ROUND(IF(X35="Valor manual",Z35,IF(X35="Taxa estimada",AD35*IF(Y35="",'Parâmetros'!$B$9,Y35),0)),'Parâmetros'!$B$11),0))</f>
        <v/>
      </c>
      <c r="AG35" s="20">
        <f>IF(C35="","",IFERROR(ROUND(AD35-AE35-AF35-AA35,'Parâmetros'!$B$11),0))</f>
        <v/>
      </c>
      <c r="AH35" s="24">
        <f>IF(C35="","",IFERROR(IF(B35="Excluído","Excluído",IF(OR(B35="",D35="",G35="",J35="",K35="",N35="",S35="",U35="",X35=""),"Falta preencher campos obrigatórios",IF(COUNTIF($C$7:$C$106,C35)&gt;1,"Código interno repetido",IF(G35="Sem cálculo automático","Cálculo manual necessário",IF(AND(R35="",'Parâmetros'!$B$6=""),"Indicar percentagem do subsídio",IF(AND(N35="Fator manual",OR(O35="",O35&lt;0)),"Rever fator manual",IF(AND(N35="Dias manuais",OR(P35="",Q35="",Q35&lt;=0,P35&gt;Q35)),"Rever dias de proporcionalidade",IF(AND(G35="Duodécimos",OR(T35="",T35&lt;=0,'Parâmetros'!$B$7="",'Parâmetros'!$B$7&lt;=0)),"Configurar duodécimos",IF(S35&gt;AC35+'Parâmetros'!$B$10,"Duodécimos já pagos excedem o direito",IF(AND(U35="Taxa estimada",V35="",'Parâmetros'!$B$8=""),"Confirmar taxa IRS",IF(AND(U35="Valor manual",W35=""),"Indicar IRS manual",IF(U35="Não calcular","IRS não calculado — confirmar",IF(AND(X35="Taxa estimada",Y35="",'Parâmetros'!$B$9=""),"Confirmar taxa de Segurança Social",IF(AND(X35="Valor manual",Z35=""),"Indicar valor de Segurança Social",IF(X35="Não calcular","Segurança Social não calculada — confirmar",IF(OR(AE35&lt;0,AF35&lt;0,AA35&lt;0),"Rever deduções",IF(AG35&lt;0,"Líquido negativo — rever","OK"))))))))))))))))),"Erro na linha"))</f>
        <v/>
      </c>
    </row>
    <row r="36">
      <c r="A36" s="15">
        <f>IF(C36="","",COUNTIF($C$7:C36,"&lt;&gt;"))</f>
        <v/>
      </c>
      <c r="B36" s="16" t="n"/>
      <c r="C36" s="17" t="n"/>
      <c r="D36" s="17" t="n"/>
      <c r="E36" s="17" t="n"/>
      <c r="F36" s="17" t="n"/>
      <c r="G36" s="17" t="n"/>
      <c r="H36" s="18" t="n"/>
      <c r="I36" s="18" t="n"/>
      <c r="J36" s="18" t="n"/>
      <c r="K36" s="19" t="n"/>
      <c r="L36" s="19" t="n"/>
      <c r="M36" s="20">
        <f>IF(C36="","",IFERROR(ROUND(K36+L36,'Parâmetros'!$B$11),0))</f>
        <v/>
      </c>
      <c r="N36" s="17" t="n"/>
      <c r="O36" s="21" t="n"/>
      <c r="P36" s="22" t="n"/>
      <c r="Q36" s="22" t="n"/>
      <c r="R36" s="23" t="n"/>
      <c r="S36" s="19" t="n"/>
      <c r="T36" s="22" t="n"/>
      <c r="U36" s="17" t="n"/>
      <c r="V36" s="23" t="n"/>
      <c r="W36" s="19" t="n"/>
      <c r="X36" s="17" t="n"/>
      <c r="Y36" s="23" t="n"/>
      <c r="Z36" s="19" t="n"/>
      <c r="AA36" s="19" t="n"/>
      <c r="AB36" s="19" t="n"/>
      <c r="AC36" s="20">
        <f>IF(C36="","",IFERROR(ROUND((M36*IF(R36="",'Parâmetros'!$B$6,R36)*IF(N36="Sem proporcionalidade",1,IF(N36="Fator manual",O36,IF(N36="Dias manuais",IFERROR(P36/Q36,0),0)))+AB36),'Parâmetros'!$B$11),0))</f>
        <v/>
      </c>
      <c r="AD36" s="20">
        <f>IF(C36="","",IFERROR(ROUND(IF(G36="Pagamento integral",MAX(0,AC36-S36),IF(G36="Duodécimos",MAX(0,MIN(AC36-S36,IFERROR(AC36/'Parâmetros'!$B$7*T36,0))),0)),'Parâmetros'!$B$11),0))</f>
        <v/>
      </c>
      <c r="AE36" s="20">
        <f>IF(C36="","",IFERROR(ROUND(IF(U36="Valor manual",W36,IF(U36="Taxa estimada",AD36*IF(V36="",'Parâmetros'!$B$8,V36),0)),'Parâmetros'!$B$11),0))</f>
        <v/>
      </c>
      <c r="AF36" s="20">
        <f>IF(C36="","",IFERROR(ROUND(IF(X36="Valor manual",Z36,IF(X36="Taxa estimada",AD36*IF(Y36="",'Parâmetros'!$B$9,Y36),0)),'Parâmetros'!$B$11),0))</f>
        <v/>
      </c>
      <c r="AG36" s="20">
        <f>IF(C36="","",IFERROR(ROUND(AD36-AE36-AF36-AA36,'Parâmetros'!$B$11),0))</f>
        <v/>
      </c>
      <c r="AH36" s="24">
        <f>IF(C36="","",IFERROR(IF(B36="Excluído","Excluído",IF(OR(B36="",D36="",G36="",J36="",K36="",N36="",S36="",U36="",X36=""),"Falta preencher campos obrigatórios",IF(COUNTIF($C$7:$C$106,C36)&gt;1,"Código interno repetido",IF(G36="Sem cálculo automático","Cálculo manual necessário",IF(AND(R36="",'Parâmetros'!$B$6=""),"Indicar percentagem do subsídio",IF(AND(N36="Fator manual",OR(O36="",O36&lt;0)),"Rever fator manual",IF(AND(N36="Dias manuais",OR(P36="",Q36="",Q36&lt;=0,P36&gt;Q36)),"Rever dias de proporcionalidade",IF(AND(G36="Duodécimos",OR(T36="",T36&lt;=0,'Parâmetros'!$B$7="",'Parâmetros'!$B$7&lt;=0)),"Configurar duodécimos",IF(S36&gt;AC36+'Parâmetros'!$B$10,"Duodécimos já pagos excedem o direito",IF(AND(U36="Taxa estimada",V36="",'Parâmetros'!$B$8=""),"Confirmar taxa IRS",IF(AND(U36="Valor manual",W36=""),"Indicar IRS manual",IF(U36="Não calcular","IRS não calculado — confirmar",IF(AND(X36="Taxa estimada",Y36="",'Parâmetros'!$B$9=""),"Confirmar taxa de Segurança Social",IF(AND(X36="Valor manual",Z36=""),"Indicar valor de Segurança Social",IF(X36="Não calcular","Segurança Social não calculada — confirmar",IF(OR(AE36&lt;0,AF36&lt;0,AA36&lt;0),"Rever deduções",IF(AG36&lt;0,"Líquido negativo — rever","OK"))))))))))))))))),"Erro na linha"))</f>
        <v/>
      </c>
    </row>
    <row r="37">
      <c r="A37" s="15">
        <f>IF(C37="","",COUNTIF($C$7:C37,"&lt;&gt;"))</f>
        <v/>
      </c>
      <c r="B37" s="16" t="n"/>
      <c r="C37" s="17" t="n"/>
      <c r="D37" s="17" t="n"/>
      <c r="E37" s="17" t="n"/>
      <c r="F37" s="17" t="n"/>
      <c r="G37" s="17" t="n"/>
      <c r="H37" s="18" t="n"/>
      <c r="I37" s="18" t="n"/>
      <c r="J37" s="18" t="n"/>
      <c r="K37" s="19" t="n"/>
      <c r="L37" s="19" t="n"/>
      <c r="M37" s="20">
        <f>IF(C37="","",IFERROR(ROUND(K37+L37,'Parâmetros'!$B$11),0))</f>
        <v/>
      </c>
      <c r="N37" s="17" t="n"/>
      <c r="O37" s="21" t="n"/>
      <c r="P37" s="22" t="n"/>
      <c r="Q37" s="22" t="n"/>
      <c r="R37" s="23" t="n"/>
      <c r="S37" s="19" t="n"/>
      <c r="T37" s="22" t="n"/>
      <c r="U37" s="17" t="n"/>
      <c r="V37" s="23" t="n"/>
      <c r="W37" s="19" t="n"/>
      <c r="X37" s="17" t="n"/>
      <c r="Y37" s="23" t="n"/>
      <c r="Z37" s="19" t="n"/>
      <c r="AA37" s="19" t="n"/>
      <c r="AB37" s="19" t="n"/>
      <c r="AC37" s="20">
        <f>IF(C37="","",IFERROR(ROUND((M37*IF(R37="",'Parâmetros'!$B$6,R37)*IF(N37="Sem proporcionalidade",1,IF(N37="Fator manual",O37,IF(N37="Dias manuais",IFERROR(P37/Q37,0),0)))+AB37),'Parâmetros'!$B$11),0))</f>
        <v/>
      </c>
      <c r="AD37" s="20">
        <f>IF(C37="","",IFERROR(ROUND(IF(G37="Pagamento integral",MAX(0,AC37-S37),IF(G37="Duodécimos",MAX(0,MIN(AC37-S37,IFERROR(AC37/'Parâmetros'!$B$7*T37,0))),0)),'Parâmetros'!$B$11),0))</f>
        <v/>
      </c>
      <c r="AE37" s="20">
        <f>IF(C37="","",IFERROR(ROUND(IF(U37="Valor manual",W37,IF(U37="Taxa estimada",AD37*IF(V37="",'Parâmetros'!$B$8,V37),0)),'Parâmetros'!$B$11),0))</f>
        <v/>
      </c>
      <c r="AF37" s="20">
        <f>IF(C37="","",IFERROR(ROUND(IF(X37="Valor manual",Z37,IF(X37="Taxa estimada",AD37*IF(Y37="",'Parâmetros'!$B$9,Y37),0)),'Parâmetros'!$B$11),0))</f>
        <v/>
      </c>
      <c r="AG37" s="20">
        <f>IF(C37="","",IFERROR(ROUND(AD37-AE37-AF37-AA37,'Parâmetros'!$B$11),0))</f>
        <v/>
      </c>
      <c r="AH37" s="24">
        <f>IF(C37="","",IFERROR(IF(B37="Excluído","Excluído",IF(OR(B37="",D37="",G37="",J37="",K37="",N37="",S37="",U37="",X37=""),"Falta preencher campos obrigatórios",IF(COUNTIF($C$7:$C$106,C37)&gt;1,"Código interno repetido",IF(G37="Sem cálculo automático","Cálculo manual necessário",IF(AND(R37="",'Parâmetros'!$B$6=""),"Indicar percentagem do subsídio",IF(AND(N37="Fator manual",OR(O37="",O37&lt;0)),"Rever fator manual",IF(AND(N37="Dias manuais",OR(P37="",Q37="",Q37&lt;=0,P37&gt;Q37)),"Rever dias de proporcionalidade",IF(AND(G37="Duodécimos",OR(T37="",T37&lt;=0,'Parâmetros'!$B$7="",'Parâmetros'!$B$7&lt;=0)),"Configurar duodécimos",IF(S37&gt;AC37+'Parâmetros'!$B$10,"Duodécimos já pagos excedem o direito",IF(AND(U37="Taxa estimada",V37="",'Parâmetros'!$B$8=""),"Confirmar taxa IRS",IF(AND(U37="Valor manual",W37=""),"Indicar IRS manual",IF(U37="Não calcular","IRS não calculado — confirmar",IF(AND(X37="Taxa estimada",Y37="",'Parâmetros'!$B$9=""),"Confirmar taxa de Segurança Social",IF(AND(X37="Valor manual",Z37=""),"Indicar valor de Segurança Social",IF(X37="Não calcular","Segurança Social não calculada — confirmar",IF(OR(AE37&lt;0,AF37&lt;0,AA37&lt;0),"Rever deduções",IF(AG37&lt;0,"Líquido negativo — rever","OK"))))))))))))))))),"Erro na linha"))</f>
        <v/>
      </c>
    </row>
    <row r="38">
      <c r="A38" s="15">
        <f>IF(C38="","",COUNTIF($C$7:C38,"&lt;&gt;"))</f>
        <v/>
      </c>
      <c r="B38" s="16" t="n"/>
      <c r="C38" s="17" t="n"/>
      <c r="D38" s="17" t="n"/>
      <c r="E38" s="17" t="n"/>
      <c r="F38" s="17" t="n"/>
      <c r="G38" s="17" t="n"/>
      <c r="H38" s="18" t="n"/>
      <c r="I38" s="18" t="n"/>
      <c r="J38" s="18" t="n"/>
      <c r="K38" s="19" t="n"/>
      <c r="L38" s="19" t="n"/>
      <c r="M38" s="20">
        <f>IF(C38="","",IFERROR(ROUND(K38+L38,'Parâmetros'!$B$11),0))</f>
        <v/>
      </c>
      <c r="N38" s="17" t="n"/>
      <c r="O38" s="21" t="n"/>
      <c r="P38" s="22" t="n"/>
      <c r="Q38" s="22" t="n"/>
      <c r="R38" s="23" t="n"/>
      <c r="S38" s="19" t="n"/>
      <c r="T38" s="22" t="n"/>
      <c r="U38" s="17" t="n"/>
      <c r="V38" s="23" t="n"/>
      <c r="W38" s="19" t="n"/>
      <c r="X38" s="17" t="n"/>
      <c r="Y38" s="23" t="n"/>
      <c r="Z38" s="19" t="n"/>
      <c r="AA38" s="19" t="n"/>
      <c r="AB38" s="19" t="n"/>
      <c r="AC38" s="20">
        <f>IF(C38="","",IFERROR(ROUND((M38*IF(R38="",'Parâmetros'!$B$6,R38)*IF(N38="Sem proporcionalidade",1,IF(N38="Fator manual",O38,IF(N38="Dias manuais",IFERROR(P38/Q38,0),0)))+AB38),'Parâmetros'!$B$11),0))</f>
        <v/>
      </c>
      <c r="AD38" s="20">
        <f>IF(C38="","",IFERROR(ROUND(IF(G38="Pagamento integral",MAX(0,AC38-S38),IF(G38="Duodécimos",MAX(0,MIN(AC38-S38,IFERROR(AC38/'Parâmetros'!$B$7*T38,0))),0)),'Parâmetros'!$B$11),0))</f>
        <v/>
      </c>
      <c r="AE38" s="20">
        <f>IF(C38="","",IFERROR(ROUND(IF(U38="Valor manual",W38,IF(U38="Taxa estimada",AD38*IF(V38="",'Parâmetros'!$B$8,V38),0)),'Parâmetros'!$B$11),0))</f>
        <v/>
      </c>
      <c r="AF38" s="20">
        <f>IF(C38="","",IFERROR(ROUND(IF(X38="Valor manual",Z38,IF(X38="Taxa estimada",AD38*IF(Y38="",'Parâmetros'!$B$9,Y38),0)),'Parâmetros'!$B$11),0))</f>
        <v/>
      </c>
      <c r="AG38" s="20">
        <f>IF(C38="","",IFERROR(ROUND(AD38-AE38-AF38-AA38,'Parâmetros'!$B$11),0))</f>
        <v/>
      </c>
      <c r="AH38" s="24">
        <f>IF(C38="","",IFERROR(IF(B38="Excluído","Excluído",IF(OR(B38="",D38="",G38="",J38="",K38="",N38="",S38="",U38="",X38=""),"Falta preencher campos obrigatórios",IF(COUNTIF($C$7:$C$106,C38)&gt;1,"Código interno repetido",IF(G38="Sem cálculo automático","Cálculo manual necessário",IF(AND(R38="",'Parâmetros'!$B$6=""),"Indicar percentagem do subsídio",IF(AND(N38="Fator manual",OR(O38="",O38&lt;0)),"Rever fator manual",IF(AND(N38="Dias manuais",OR(P38="",Q38="",Q38&lt;=0,P38&gt;Q38)),"Rever dias de proporcionalidade",IF(AND(G38="Duodécimos",OR(T38="",T38&lt;=0,'Parâmetros'!$B$7="",'Parâmetros'!$B$7&lt;=0)),"Configurar duodécimos",IF(S38&gt;AC38+'Parâmetros'!$B$10,"Duodécimos já pagos excedem o direito",IF(AND(U38="Taxa estimada",V38="",'Parâmetros'!$B$8=""),"Confirmar taxa IRS",IF(AND(U38="Valor manual",W38=""),"Indicar IRS manual",IF(U38="Não calcular","IRS não calculado — confirmar",IF(AND(X38="Taxa estimada",Y38="",'Parâmetros'!$B$9=""),"Confirmar taxa de Segurança Social",IF(AND(X38="Valor manual",Z38=""),"Indicar valor de Segurança Social",IF(X38="Não calcular","Segurança Social não calculada — confirmar",IF(OR(AE38&lt;0,AF38&lt;0,AA38&lt;0),"Rever deduções",IF(AG38&lt;0,"Líquido negativo — rever","OK"))))))))))))))))),"Erro na linha"))</f>
        <v/>
      </c>
    </row>
    <row r="39">
      <c r="A39" s="15">
        <f>IF(C39="","",COUNTIF($C$7:C39,"&lt;&gt;"))</f>
        <v/>
      </c>
      <c r="B39" s="16" t="n"/>
      <c r="C39" s="17" t="n"/>
      <c r="D39" s="17" t="n"/>
      <c r="E39" s="17" t="n"/>
      <c r="F39" s="17" t="n"/>
      <c r="G39" s="17" t="n"/>
      <c r="H39" s="18" t="n"/>
      <c r="I39" s="18" t="n"/>
      <c r="J39" s="18" t="n"/>
      <c r="K39" s="19" t="n"/>
      <c r="L39" s="19" t="n"/>
      <c r="M39" s="20">
        <f>IF(C39="","",IFERROR(ROUND(K39+L39,'Parâmetros'!$B$11),0))</f>
        <v/>
      </c>
      <c r="N39" s="17" t="n"/>
      <c r="O39" s="21" t="n"/>
      <c r="P39" s="22" t="n"/>
      <c r="Q39" s="22" t="n"/>
      <c r="R39" s="23" t="n"/>
      <c r="S39" s="19" t="n"/>
      <c r="T39" s="22" t="n"/>
      <c r="U39" s="17" t="n"/>
      <c r="V39" s="23" t="n"/>
      <c r="W39" s="19" t="n"/>
      <c r="X39" s="17" t="n"/>
      <c r="Y39" s="23" t="n"/>
      <c r="Z39" s="19" t="n"/>
      <c r="AA39" s="19" t="n"/>
      <c r="AB39" s="19" t="n"/>
      <c r="AC39" s="20">
        <f>IF(C39="","",IFERROR(ROUND((M39*IF(R39="",'Parâmetros'!$B$6,R39)*IF(N39="Sem proporcionalidade",1,IF(N39="Fator manual",O39,IF(N39="Dias manuais",IFERROR(P39/Q39,0),0)))+AB39),'Parâmetros'!$B$11),0))</f>
        <v/>
      </c>
      <c r="AD39" s="20">
        <f>IF(C39="","",IFERROR(ROUND(IF(G39="Pagamento integral",MAX(0,AC39-S39),IF(G39="Duodécimos",MAX(0,MIN(AC39-S39,IFERROR(AC39/'Parâmetros'!$B$7*T39,0))),0)),'Parâmetros'!$B$11),0))</f>
        <v/>
      </c>
      <c r="AE39" s="20">
        <f>IF(C39="","",IFERROR(ROUND(IF(U39="Valor manual",W39,IF(U39="Taxa estimada",AD39*IF(V39="",'Parâmetros'!$B$8,V39),0)),'Parâmetros'!$B$11),0))</f>
        <v/>
      </c>
      <c r="AF39" s="20">
        <f>IF(C39="","",IFERROR(ROUND(IF(X39="Valor manual",Z39,IF(X39="Taxa estimada",AD39*IF(Y39="",'Parâmetros'!$B$9,Y39),0)),'Parâmetros'!$B$11),0))</f>
        <v/>
      </c>
      <c r="AG39" s="20">
        <f>IF(C39="","",IFERROR(ROUND(AD39-AE39-AF39-AA39,'Parâmetros'!$B$11),0))</f>
        <v/>
      </c>
      <c r="AH39" s="24">
        <f>IF(C39="","",IFERROR(IF(B39="Excluído","Excluído",IF(OR(B39="",D39="",G39="",J39="",K39="",N39="",S39="",U39="",X39=""),"Falta preencher campos obrigatórios",IF(COUNTIF($C$7:$C$106,C39)&gt;1,"Código interno repetido",IF(G39="Sem cálculo automático","Cálculo manual necessário",IF(AND(R39="",'Parâmetros'!$B$6=""),"Indicar percentagem do subsídio",IF(AND(N39="Fator manual",OR(O39="",O39&lt;0)),"Rever fator manual",IF(AND(N39="Dias manuais",OR(P39="",Q39="",Q39&lt;=0,P39&gt;Q39)),"Rever dias de proporcionalidade",IF(AND(G39="Duodécimos",OR(T39="",T39&lt;=0,'Parâmetros'!$B$7="",'Parâmetros'!$B$7&lt;=0)),"Configurar duodécimos",IF(S39&gt;AC39+'Parâmetros'!$B$10,"Duodécimos já pagos excedem o direito",IF(AND(U39="Taxa estimada",V39="",'Parâmetros'!$B$8=""),"Confirmar taxa IRS",IF(AND(U39="Valor manual",W39=""),"Indicar IRS manual",IF(U39="Não calcular","IRS não calculado — confirmar",IF(AND(X39="Taxa estimada",Y39="",'Parâmetros'!$B$9=""),"Confirmar taxa de Segurança Social",IF(AND(X39="Valor manual",Z39=""),"Indicar valor de Segurança Social",IF(X39="Não calcular","Segurança Social não calculada — confirmar",IF(OR(AE39&lt;0,AF39&lt;0,AA39&lt;0),"Rever deduções",IF(AG39&lt;0,"Líquido negativo — rever","OK"))))))))))))))))),"Erro na linha"))</f>
        <v/>
      </c>
    </row>
    <row r="40">
      <c r="A40" s="15">
        <f>IF(C40="","",COUNTIF($C$7:C40,"&lt;&gt;"))</f>
        <v/>
      </c>
      <c r="B40" s="16" t="n"/>
      <c r="C40" s="17" t="n"/>
      <c r="D40" s="17" t="n"/>
      <c r="E40" s="17" t="n"/>
      <c r="F40" s="17" t="n"/>
      <c r="G40" s="17" t="n"/>
      <c r="H40" s="18" t="n"/>
      <c r="I40" s="18" t="n"/>
      <c r="J40" s="18" t="n"/>
      <c r="K40" s="19" t="n"/>
      <c r="L40" s="19" t="n"/>
      <c r="M40" s="20">
        <f>IF(C40="","",IFERROR(ROUND(K40+L40,'Parâmetros'!$B$11),0))</f>
        <v/>
      </c>
      <c r="N40" s="17" t="n"/>
      <c r="O40" s="21" t="n"/>
      <c r="P40" s="22" t="n"/>
      <c r="Q40" s="22" t="n"/>
      <c r="R40" s="23" t="n"/>
      <c r="S40" s="19" t="n"/>
      <c r="T40" s="22" t="n"/>
      <c r="U40" s="17" t="n"/>
      <c r="V40" s="23" t="n"/>
      <c r="W40" s="19" t="n"/>
      <c r="X40" s="17" t="n"/>
      <c r="Y40" s="23" t="n"/>
      <c r="Z40" s="19" t="n"/>
      <c r="AA40" s="19" t="n"/>
      <c r="AB40" s="19" t="n"/>
      <c r="AC40" s="20">
        <f>IF(C40="","",IFERROR(ROUND((M40*IF(R40="",'Parâmetros'!$B$6,R40)*IF(N40="Sem proporcionalidade",1,IF(N40="Fator manual",O40,IF(N40="Dias manuais",IFERROR(P40/Q40,0),0)))+AB40),'Parâmetros'!$B$11),0))</f>
        <v/>
      </c>
      <c r="AD40" s="20">
        <f>IF(C40="","",IFERROR(ROUND(IF(G40="Pagamento integral",MAX(0,AC40-S40),IF(G40="Duodécimos",MAX(0,MIN(AC40-S40,IFERROR(AC40/'Parâmetros'!$B$7*T40,0))),0)),'Parâmetros'!$B$11),0))</f>
        <v/>
      </c>
      <c r="AE40" s="20">
        <f>IF(C40="","",IFERROR(ROUND(IF(U40="Valor manual",W40,IF(U40="Taxa estimada",AD40*IF(V40="",'Parâmetros'!$B$8,V40),0)),'Parâmetros'!$B$11),0))</f>
        <v/>
      </c>
      <c r="AF40" s="20">
        <f>IF(C40="","",IFERROR(ROUND(IF(X40="Valor manual",Z40,IF(X40="Taxa estimada",AD40*IF(Y40="",'Parâmetros'!$B$9,Y40),0)),'Parâmetros'!$B$11),0))</f>
        <v/>
      </c>
      <c r="AG40" s="20">
        <f>IF(C40="","",IFERROR(ROUND(AD40-AE40-AF40-AA40,'Parâmetros'!$B$11),0))</f>
        <v/>
      </c>
      <c r="AH40" s="24">
        <f>IF(C40="","",IFERROR(IF(B40="Excluído","Excluído",IF(OR(B40="",D40="",G40="",J40="",K40="",N40="",S40="",U40="",X40=""),"Falta preencher campos obrigatórios",IF(COUNTIF($C$7:$C$106,C40)&gt;1,"Código interno repetido",IF(G40="Sem cálculo automático","Cálculo manual necessário",IF(AND(R40="",'Parâmetros'!$B$6=""),"Indicar percentagem do subsídio",IF(AND(N40="Fator manual",OR(O40="",O40&lt;0)),"Rever fator manual",IF(AND(N40="Dias manuais",OR(P40="",Q40="",Q40&lt;=0,P40&gt;Q40)),"Rever dias de proporcionalidade",IF(AND(G40="Duodécimos",OR(T40="",T40&lt;=0,'Parâmetros'!$B$7="",'Parâmetros'!$B$7&lt;=0)),"Configurar duodécimos",IF(S40&gt;AC40+'Parâmetros'!$B$10,"Duodécimos já pagos excedem o direito",IF(AND(U40="Taxa estimada",V40="",'Parâmetros'!$B$8=""),"Confirmar taxa IRS",IF(AND(U40="Valor manual",W40=""),"Indicar IRS manual",IF(U40="Não calcular","IRS não calculado — confirmar",IF(AND(X40="Taxa estimada",Y40="",'Parâmetros'!$B$9=""),"Confirmar taxa de Segurança Social",IF(AND(X40="Valor manual",Z40=""),"Indicar valor de Segurança Social",IF(X40="Não calcular","Segurança Social não calculada — confirmar",IF(OR(AE40&lt;0,AF40&lt;0,AA40&lt;0),"Rever deduções",IF(AG40&lt;0,"Líquido negativo — rever","OK"))))))))))))))))),"Erro na linha"))</f>
        <v/>
      </c>
    </row>
    <row r="41">
      <c r="A41" s="15">
        <f>IF(C41="","",COUNTIF($C$7:C41,"&lt;&gt;"))</f>
        <v/>
      </c>
      <c r="B41" s="16" t="n"/>
      <c r="C41" s="17" t="n"/>
      <c r="D41" s="17" t="n"/>
      <c r="E41" s="17" t="n"/>
      <c r="F41" s="17" t="n"/>
      <c r="G41" s="17" t="n"/>
      <c r="H41" s="18" t="n"/>
      <c r="I41" s="18" t="n"/>
      <c r="J41" s="18" t="n"/>
      <c r="K41" s="19" t="n"/>
      <c r="L41" s="19" t="n"/>
      <c r="M41" s="20">
        <f>IF(C41="","",IFERROR(ROUND(K41+L41,'Parâmetros'!$B$11),0))</f>
        <v/>
      </c>
      <c r="N41" s="17" t="n"/>
      <c r="O41" s="21" t="n"/>
      <c r="P41" s="22" t="n"/>
      <c r="Q41" s="22" t="n"/>
      <c r="R41" s="23" t="n"/>
      <c r="S41" s="19" t="n"/>
      <c r="T41" s="22" t="n"/>
      <c r="U41" s="17" t="n"/>
      <c r="V41" s="23" t="n"/>
      <c r="W41" s="19" t="n"/>
      <c r="X41" s="17" t="n"/>
      <c r="Y41" s="23" t="n"/>
      <c r="Z41" s="19" t="n"/>
      <c r="AA41" s="19" t="n"/>
      <c r="AB41" s="19" t="n"/>
      <c r="AC41" s="20">
        <f>IF(C41="","",IFERROR(ROUND((M41*IF(R41="",'Parâmetros'!$B$6,R41)*IF(N41="Sem proporcionalidade",1,IF(N41="Fator manual",O41,IF(N41="Dias manuais",IFERROR(P41/Q41,0),0)))+AB41),'Parâmetros'!$B$11),0))</f>
        <v/>
      </c>
      <c r="AD41" s="20">
        <f>IF(C41="","",IFERROR(ROUND(IF(G41="Pagamento integral",MAX(0,AC41-S41),IF(G41="Duodécimos",MAX(0,MIN(AC41-S41,IFERROR(AC41/'Parâmetros'!$B$7*T41,0))),0)),'Parâmetros'!$B$11),0))</f>
        <v/>
      </c>
      <c r="AE41" s="20">
        <f>IF(C41="","",IFERROR(ROUND(IF(U41="Valor manual",W41,IF(U41="Taxa estimada",AD41*IF(V41="",'Parâmetros'!$B$8,V41),0)),'Parâmetros'!$B$11),0))</f>
        <v/>
      </c>
      <c r="AF41" s="20">
        <f>IF(C41="","",IFERROR(ROUND(IF(X41="Valor manual",Z41,IF(X41="Taxa estimada",AD41*IF(Y41="",'Parâmetros'!$B$9,Y41),0)),'Parâmetros'!$B$11),0))</f>
        <v/>
      </c>
      <c r="AG41" s="20">
        <f>IF(C41="","",IFERROR(ROUND(AD41-AE41-AF41-AA41,'Parâmetros'!$B$11),0))</f>
        <v/>
      </c>
      <c r="AH41" s="24">
        <f>IF(C41="","",IFERROR(IF(B41="Excluído","Excluído",IF(OR(B41="",D41="",G41="",J41="",K41="",N41="",S41="",U41="",X41=""),"Falta preencher campos obrigatórios",IF(COUNTIF($C$7:$C$106,C41)&gt;1,"Código interno repetido",IF(G41="Sem cálculo automático","Cálculo manual necessário",IF(AND(R41="",'Parâmetros'!$B$6=""),"Indicar percentagem do subsídio",IF(AND(N41="Fator manual",OR(O41="",O41&lt;0)),"Rever fator manual",IF(AND(N41="Dias manuais",OR(P41="",Q41="",Q41&lt;=0,P41&gt;Q41)),"Rever dias de proporcionalidade",IF(AND(G41="Duodécimos",OR(T41="",T41&lt;=0,'Parâmetros'!$B$7="",'Parâmetros'!$B$7&lt;=0)),"Configurar duodécimos",IF(S41&gt;AC41+'Parâmetros'!$B$10,"Duodécimos já pagos excedem o direito",IF(AND(U41="Taxa estimada",V41="",'Parâmetros'!$B$8=""),"Confirmar taxa IRS",IF(AND(U41="Valor manual",W41=""),"Indicar IRS manual",IF(U41="Não calcular","IRS não calculado — confirmar",IF(AND(X41="Taxa estimada",Y41="",'Parâmetros'!$B$9=""),"Confirmar taxa de Segurança Social",IF(AND(X41="Valor manual",Z41=""),"Indicar valor de Segurança Social",IF(X41="Não calcular","Segurança Social não calculada — confirmar",IF(OR(AE41&lt;0,AF41&lt;0,AA41&lt;0),"Rever deduções",IF(AG41&lt;0,"Líquido negativo — rever","OK"))))))))))))))))),"Erro na linha"))</f>
        <v/>
      </c>
    </row>
    <row r="42">
      <c r="A42" s="15">
        <f>IF(C42="","",COUNTIF($C$7:C42,"&lt;&gt;"))</f>
        <v/>
      </c>
      <c r="B42" s="16" t="n"/>
      <c r="C42" s="17" t="n"/>
      <c r="D42" s="17" t="n"/>
      <c r="E42" s="17" t="n"/>
      <c r="F42" s="17" t="n"/>
      <c r="G42" s="17" t="n"/>
      <c r="H42" s="18" t="n"/>
      <c r="I42" s="18" t="n"/>
      <c r="J42" s="18" t="n"/>
      <c r="K42" s="19" t="n"/>
      <c r="L42" s="19" t="n"/>
      <c r="M42" s="20">
        <f>IF(C42="","",IFERROR(ROUND(K42+L42,'Parâmetros'!$B$11),0))</f>
        <v/>
      </c>
      <c r="N42" s="17" t="n"/>
      <c r="O42" s="21" t="n"/>
      <c r="P42" s="22" t="n"/>
      <c r="Q42" s="22" t="n"/>
      <c r="R42" s="23" t="n"/>
      <c r="S42" s="19" t="n"/>
      <c r="T42" s="22" t="n"/>
      <c r="U42" s="17" t="n"/>
      <c r="V42" s="23" t="n"/>
      <c r="W42" s="19" t="n"/>
      <c r="X42" s="17" t="n"/>
      <c r="Y42" s="23" t="n"/>
      <c r="Z42" s="19" t="n"/>
      <c r="AA42" s="19" t="n"/>
      <c r="AB42" s="19" t="n"/>
      <c r="AC42" s="20">
        <f>IF(C42="","",IFERROR(ROUND((M42*IF(R42="",'Parâmetros'!$B$6,R42)*IF(N42="Sem proporcionalidade",1,IF(N42="Fator manual",O42,IF(N42="Dias manuais",IFERROR(P42/Q42,0),0)))+AB42),'Parâmetros'!$B$11),0))</f>
        <v/>
      </c>
      <c r="AD42" s="20">
        <f>IF(C42="","",IFERROR(ROUND(IF(G42="Pagamento integral",MAX(0,AC42-S42),IF(G42="Duodécimos",MAX(0,MIN(AC42-S42,IFERROR(AC42/'Parâmetros'!$B$7*T42,0))),0)),'Parâmetros'!$B$11),0))</f>
        <v/>
      </c>
      <c r="AE42" s="20">
        <f>IF(C42="","",IFERROR(ROUND(IF(U42="Valor manual",W42,IF(U42="Taxa estimada",AD42*IF(V42="",'Parâmetros'!$B$8,V42),0)),'Parâmetros'!$B$11),0))</f>
        <v/>
      </c>
      <c r="AF42" s="20">
        <f>IF(C42="","",IFERROR(ROUND(IF(X42="Valor manual",Z42,IF(X42="Taxa estimada",AD42*IF(Y42="",'Parâmetros'!$B$9,Y42),0)),'Parâmetros'!$B$11),0))</f>
        <v/>
      </c>
      <c r="AG42" s="20">
        <f>IF(C42="","",IFERROR(ROUND(AD42-AE42-AF42-AA42,'Parâmetros'!$B$11),0))</f>
        <v/>
      </c>
      <c r="AH42" s="24">
        <f>IF(C42="","",IFERROR(IF(B42="Excluído","Excluído",IF(OR(B42="",D42="",G42="",J42="",K42="",N42="",S42="",U42="",X42=""),"Falta preencher campos obrigatórios",IF(COUNTIF($C$7:$C$106,C42)&gt;1,"Código interno repetido",IF(G42="Sem cálculo automático","Cálculo manual necessário",IF(AND(R42="",'Parâmetros'!$B$6=""),"Indicar percentagem do subsídio",IF(AND(N42="Fator manual",OR(O42="",O42&lt;0)),"Rever fator manual",IF(AND(N42="Dias manuais",OR(P42="",Q42="",Q42&lt;=0,P42&gt;Q42)),"Rever dias de proporcionalidade",IF(AND(G42="Duodécimos",OR(T42="",T42&lt;=0,'Parâmetros'!$B$7="",'Parâmetros'!$B$7&lt;=0)),"Configurar duodécimos",IF(S42&gt;AC42+'Parâmetros'!$B$10,"Duodécimos já pagos excedem o direito",IF(AND(U42="Taxa estimada",V42="",'Parâmetros'!$B$8=""),"Confirmar taxa IRS",IF(AND(U42="Valor manual",W42=""),"Indicar IRS manual",IF(U42="Não calcular","IRS não calculado — confirmar",IF(AND(X42="Taxa estimada",Y42="",'Parâmetros'!$B$9=""),"Confirmar taxa de Segurança Social",IF(AND(X42="Valor manual",Z42=""),"Indicar valor de Segurança Social",IF(X42="Não calcular","Segurança Social não calculada — confirmar",IF(OR(AE42&lt;0,AF42&lt;0,AA42&lt;0),"Rever deduções",IF(AG42&lt;0,"Líquido negativo — rever","OK"))))))))))))))))),"Erro na linha"))</f>
        <v/>
      </c>
    </row>
    <row r="43">
      <c r="A43" s="15">
        <f>IF(C43="","",COUNTIF($C$7:C43,"&lt;&gt;"))</f>
        <v/>
      </c>
      <c r="B43" s="16" t="n"/>
      <c r="C43" s="17" t="n"/>
      <c r="D43" s="17" t="n"/>
      <c r="E43" s="17" t="n"/>
      <c r="F43" s="17" t="n"/>
      <c r="G43" s="17" t="n"/>
      <c r="H43" s="18" t="n"/>
      <c r="I43" s="18" t="n"/>
      <c r="J43" s="18" t="n"/>
      <c r="K43" s="19" t="n"/>
      <c r="L43" s="19" t="n"/>
      <c r="M43" s="20">
        <f>IF(C43="","",IFERROR(ROUND(K43+L43,'Parâmetros'!$B$11),0))</f>
        <v/>
      </c>
      <c r="N43" s="17" t="n"/>
      <c r="O43" s="21" t="n"/>
      <c r="P43" s="22" t="n"/>
      <c r="Q43" s="22" t="n"/>
      <c r="R43" s="23" t="n"/>
      <c r="S43" s="19" t="n"/>
      <c r="T43" s="22" t="n"/>
      <c r="U43" s="17" t="n"/>
      <c r="V43" s="23" t="n"/>
      <c r="W43" s="19" t="n"/>
      <c r="X43" s="17" t="n"/>
      <c r="Y43" s="23" t="n"/>
      <c r="Z43" s="19" t="n"/>
      <c r="AA43" s="19" t="n"/>
      <c r="AB43" s="19" t="n"/>
      <c r="AC43" s="20">
        <f>IF(C43="","",IFERROR(ROUND((M43*IF(R43="",'Parâmetros'!$B$6,R43)*IF(N43="Sem proporcionalidade",1,IF(N43="Fator manual",O43,IF(N43="Dias manuais",IFERROR(P43/Q43,0),0)))+AB43),'Parâmetros'!$B$11),0))</f>
        <v/>
      </c>
      <c r="AD43" s="20">
        <f>IF(C43="","",IFERROR(ROUND(IF(G43="Pagamento integral",MAX(0,AC43-S43),IF(G43="Duodécimos",MAX(0,MIN(AC43-S43,IFERROR(AC43/'Parâmetros'!$B$7*T43,0))),0)),'Parâmetros'!$B$11),0))</f>
        <v/>
      </c>
      <c r="AE43" s="20">
        <f>IF(C43="","",IFERROR(ROUND(IF(U43="Valor manual",W43,IF(U43="Taxa estimada",AD43*IF(V43="",'Parâmetros'!$B$8,V43),0)),'Parâmetros'!$B$11),0))</f>
        <v/>
      </c>
      <c r="AF43" s="20">
        <f>IF(C43="","",IFERROR(ROUND(IF(X43="Valor manual",Z43,IF(X43="Taxa estimada",AD43*IF(Y43="",'Parâmetros'!$B$9,Y43),0)),'Parâmetros'!$B$11),0))</f>
        <v/>
      </c>
      <c r="AG43" s="20">
        <f>IF(C43="","",IFERROR(ROUND(AD43-AE43-AF43-AA43,'Parâmetros'!$B$11),0))</f>
        <v/>
      </c>
      <c r="AH43" s="24">
        <f>IF(C43="","",IFERROR(IF(B43="Excluído","Excluído",IF(OR(B43="",D43="",G43="",J43="",K43="",N43="",S43="",U43="",X43=""),"Falta preencher campos obrigatórios",IF(COUNTIF($C$7:$C$106,C43)&gt;1,"Código interno repetido",IF(G43="Sem cálculo automático","Cálculo manual necessário",IF(AND(R43="",'Parâmetros'!$B$6=""),"Indicar percentagem do subsídio",IF(AND(N43="Fator manual",OR(O43="",O43&lt;0)),"Rever fator manual",IF(AND(N43="Dias manuais",OR(P43="",Q43="",Q43&lt;=0,P43&gt;Q43)),"Rever dias de proporcionalidade",IF(AND(G43="Duodécimos",OR(T43="",T43&lt;=0,'Parâmetros'!$B$7="",'Parâmetros'!$B$7&lt;=0)),"Configurar duodécimos",IF(S43&gt;AC43+'Parâmetros'!$B$10,"Duodécimos já pagos excedem o direito",IF(AND(U43="Taxa estimada",V43="",'Parâmetros'!$B$8=""),"Confirmar taxa IRS",IF(AND(U43="Valor manual",W43=""),"Indicar IRS manual",IF(U43="Não calcular","IRS não calculado — confirmar",IF(AND(X43="Taxa estimada",Y43="",'Parâmetros'!$B$9=""),"Confirmar taxa de Segurança Social",IF(AND(X43="Valor manual",Z43=""),"Indicar valor de Segurança Social",IF(X43="Não calcular","Segurança Social não calculada — confirmar",IF(OR(AE43&lt;0,AF43&lt;0,AA43&lt;0),"Rever deduções",IF(AG43&lt;0,"Líquido negativo — rever","OK"))))))))))))))))),"Erro na linha"))</f>
        <v/>
      </c>
    </row>
    <row r="44">
      <c r="A44" s="15">
        <f>IF(C44="","",COUNTIF($C$7:C44,"&lt;&gt;"))</f>
        <v/>
      </c>
      <c r="B44" s="16" t="n"/>
      <c r="C44" s="17" t="n"/>
      <c r="D44" s="17" t="n"/>
      <c r="E44" s="17" t="n"/>
      <c r="F44" s="17" t="n"/>
      <c r="G44" s="17" t="n"/>
      <c r="H44" s="18" t="n"/>
      <c r="I44" s="18" t="n"/>
      <c r="J44" s="18" t="n"/>
      <c r="K44" s="19" t="n"/>
      <c r="L44" s="19" t="n"/>
      <c r="M44" s="20">
        <f>IF(C44="","",IFERROR(ROUND(K44+L44,'Parâmetros'!$B$11),0))</f>
        <v/>
      </c>
      <c r="N44" s="17" t="n"/>
      <c r="O44" s="21" t="n"/>
      <c r="P44" s="22" t="n"/>
      <c r="Q44" s="22" t="n"/>
      <c r="R44" s="23" t="n"/>
      <c r="S44" s="19" t="n"/>
      <c r="T44" s="22" t="n"/>
      <c r="U44" s="17" t="n"/>
      <c r="V44" s="23" t="n"/>
      <c r="W44" s="19" t="n"/>
      <c r="X44" s="17" t="n"/>
      <c r="Y44" s="23" t="n"/>
      <c r="Z44" s="19" t="n"/>
      <c r="AA44" s="19" t="n"/>
      <c r="AB44" s="19" t="n"/>
      <c r="AC44" s="20">
        <f>IF(C44="","",IFERROR(ROUND((M44*IF(R44="",'Parâmetros'!$B$6,R44)*IF(N44="Sem proporcionalidade",1,IF(N44="Fator manual",O44,IF(N44="Dias manuais",IFERROR(P44/Q44,0),0)))+AB44),'Parâmetros'!$B$11),0))</f>
        <v/>
      </c>
      <c r="AD44" s="20">
        <f>IF(C44="","",IFERROR(ROUND(IF(G44="Pagamento integral",MAX(0,AC44-S44),IF(G44="Duodécimos",MAX(0,MIN(AC44-S44,IFERROR(AC44/'Parâmetros'!$B$7*T44,0))),0)),'Parâmetros'!$B$11),0))</f>
        <v/>
      </c>
      <c r="AE44" s="20">
        <f>IF(C44="","",IFERROR(ROUND(IF(U44="Valor manual",W44,IF(U44="Taxa estimada",AD44*IF(V44="",'Parâmetros'!$B$8,V44),0)),'Parâmetros'!$B$11),0))</f>
        <v/>
      </c>
      <c r="AF44" s="20">
        <f>IF(C44="","",IFERROR(ROUND(IF(X44="Valor manual",Z44,IF(X44="Taxa estimada",AD44*IF(Y44="",'Parâmetros'!$B$9,Y44),0)),'Parâmetros'!$B$11),0))</f>
        <v/>
      </c>
      <c r="AG44" s="20">
        <f>IF(C44="","",IFERROR(ROUND(AD44-AE44-AF44-AA44,'Parâmetros'!$B$11),0))</f>
        <v/>
      </c>
      <c r="AH44" s="24">
        <f>IF(C44="","",IFERROR(IF(B44="Excluído","Excluído",IF(OR(B44="",D44="",G44="",J44="",K44="",N44="",S44="",U44="",X44=""),"Falta preencher campos obrigatórios",IF(COUNTIF($C$7:$C$106,C44)&gt;1,"Código interno repetido",IF(G44="Sem cálculo automático","Cálculo manual necessário",IF(AND(R44="",'Parâmetros'!$B$6=""),"Indicar percentagem do subsídio",IF(AND(N44="Fator manual",OR(O44="",O44&lt;0)),"Rever fator manual",IF(AND(N44="Dias manuais",OR(P44="",Q44="",Q44&lt;=0,P44&gt;Q44)),"Rever dias de proporcionalidade",IF(AND(G44="Duodécimos",OR(T44="",T44&lt;=0,'Parâmetros'!$B$7="",'Parâmetros'!$B$7&lt;=0)),"Configurar duodécimos",IF(S44&gt;AC44+'Parâmetros'!$B$10,"Duodécimos já pagos excedem o direito",IF(AND(U44="Taxa estimada",V44="",'Parâmetros'!$B$8=""),"Confirmar taxa IRS",IF(AND(U44="Valor manual",W44=""),"Indicar IRS manual",IF(U44="Não calcular","IRS não calculado — confirmar",IF(AND(X44="Taxa estimada",Y44="",'Parâmetros'!$B$9=""),"Confirmar taxa de Segurança Social",IF(AND(X44="Valor manual",Z44=""),"Indicar valor de Segurança Social",IF(X44="Não calcular","Segurança Social não calculada — confirmar",IF(OR(AE44&lt;0,AF44&lt;0,AA44&lt;0),"Rever deduções",IF(AG44&lt;0,"Líquido negativo — rever","OK"))))))))))))))))),"Erro na linha"))</f>
        <v/>
      </c>
    </row>
    <row r="45">
      <c r="A45" s="15">
        <f>IF(C45="","",COUNTIF($C$7:C45,"&lt;&gt;"))</f>
        <v/>
      </c>
      <c r="B45" s="16" t="n"/>
      <c r="C45" s="17" t="n"/>
      <c r="D45" s="17" t="n"/>
      <c r="E45" s="17" t="n"/>
      <c r="F45" s="17" t="n"/>
      <c r="G45" s="17" t="n"/>
      <c r="H45" s="18" t="n"/>
      <c r="I45" s="18" t="n"/>
      <c r="J45" s="18" t="n"/>
      <c r="K45" s="19" t="n"/>
      <c r="L45" s="19" t="n"/>
      <c r="M45" s="20">
        <f>IF(C45="","",IFERROR(ROUND(K45+L45,'Parâmetros'!$B$11),0))</f>
        <v/>
      </c>
      <c r="N45" s="17" t="n"/>
      <c r="O45" s="21" t="n"/>
      <c r="P45" s="22" t="n"/>
      <c r="Q45" s="22" t="n"/>
      <c r="R45" s="23" t="n"/>
      <c r="S45" s="19" t="n"/>
      <c r="T45" s="22" t="n"/>
      <c r="U45" s="17" t="n"/>
      <c r="V45" s="23" t="n"/>
      <c r="W45" s="19" t="n"/>
      <c r="X45" s="17" t="n"/>
      <c r="Y45" s="23" t="n"/>
      <c r="Z45" s="19" t="n"/>
      <c r="AA45" s="19" t="n"/>
      <c r="AB45" s="19" t="n"/>
      <c r="AC45" s="20">
        <f>IF(C45="","",IFERROR(ROUND((M45*IF(R45="",'Parâmetros'!$B$6,R45)*IF(N45="Sem proporcionalidade",1,IF(N45="Fator manual",O45,IF(N45="Dias manuais",IFERROR(P45/Q45,0),0)))+AB45),'Parâmetros'!$B$11),0))</f>
        <v/>
      </c>
      <c r="AD45" s="20">
        <f>IF(C45="","",IFERROR(ROUND(IF(G45="Pagamento integral",MAX(0,AC45-S45),IF(G45="Duodécimos",MAX(0,MIN(AC45-S45,IFERROR(AC45/'Parâmetros'!$B$7*T45,0))),0)),'Parâmetros'!$B$11),0))</f>
        <v/>
      </c>
      <c r="AE45" s="20">
        <f>IF(C45="","",IFERROR(ROUND(IF(U45="Valor manual",W45,IF(U45="Taxa estimada",AD45*IF(V45="",'Parâmetros'!$B$8,V45),0)),'Parâmetros'!$B$11),0))</f>
        <v/>
      </c>
      <c r="AF45" s="20">
        <f>IF(C45="","",IFERROR(ROUND(IF(X45="Valor manual",Z45,IF(X45="Taxa estimada",AD45*IF(Y45="",'Parâmetros'!$B$9,Y45),0)),'Parâmetros'!$B$11),0))</f>
        <v/>
      </c>
      <c r="AG45" s="20">
        <f>IF(C45="","",IFERROR(ROUND(AD45-AE45-AF45-AA45,'Parâmetros'!$B$11),0))</f>
        <v/>
      </c>
      <c r="AH45" s="24">
        <f>IF(C45="","",IFERROR(IF(B45="Excluído","Excluído",IF(OR(B45="",D45="",G45="",J45="",K45="",N45="",S45="",U45="",X45=""),"Falta preencher campos obrigatórios",IF(COUNTIF($C$7:$C$106,C45)&gt;1,"Código interno repetido",IF(G45="Sem cálculo automático","Cálculo manual necessário",IF(AND(R45="",'Parâmetros'!$B$6=""),"Indicar percentagem do subsídio",IF(AND(N45="Fator manual",OR(O45="",O45&lt;0)),"Rever fator manual",IF(AND(N45="Dias manuais",OR(P45="",Q45="",Q45&lt;=0,P45&gt;Q45)),"Rever dias de proporcionalidade",IF(AND(G45="Duodécimos",OR(T45="",T45&lt;=0,'Parâmetros'!$B$7="",'Parâmetros'!$B$7&lt;=0)),"Configurar duodécimos",IF(S45&gt;AC45+'Parâmetros'!$B$10,"Duodécimos já pagos excedem o direito",IF(AND(U45="Taxa estimada",V45="",'Parâmetros'!$B$8=""),"Confirmar taxa IRS",IF(AND(U45="Valor manual",W45=""),"Indicar IRS manual",IF(U45="Não calcular","IRS não calculado — confirmar",IF(AND(X45="Taxa estimada",Y45="",'Parâmetros'!$B$9=""),"Confirmar taxa de Segurança Social",IF(AND(X45="Valor manual",Z45=""),"Indicar valor de Segurança Social",IF(X45="Não calcular","Segurança Social não calculada — confirmar",IF(OR(AE45&lt;0,AF45&lt;0,AA45&lt;0),"Rever deduções",IF(AG45&lt;0,"Líquido negativo — rever","OK"))))))))))))))))),"Erro na linha"))</f>
        <v/>
      </c>
    </row>
    <row r="46">
      <c r="A46" s="15">
        <f>IF(C46="","",COUNTIF($C$7:C46,"&lt;&gt;"))</f>
        <v/>
      </c>
      <c r="B46" s="16" t="n"/>
      <c r="C46" s="17" t="n"/>
      <c r="D46" s="17" t="n"/>
      <c r="E46" s="17" t="n"/>
      <c r="F46" s="17" t="n"/>
      <c r="G46" s="17" t="n"/>
      <c r="H46" s="18" t="n"/>
      <c r="I46" s="18" t="n"/>
      <c r="J46" s="18" t="n"/>
      <c r="K46" s="19" t="n"/>
      <c r="L46" s="19" t="n"/>
      <c r="M46" s="20">
        <f>IF(C46="","",IFERROR(ROUND(K46+L46,'Parâmetros'!$B$11),0))</f>
        <v/>
      </c>
      <c r="N46" s="17" t="n"/>
      <c r="O46" s="21" t="n"/>
      <c r="P46" s="22" t="n"/>
      <c r="Q46" s="22" t="n"/>
      <c r="R46" s="23" t="n"/>
      <c r="S46" s="19" t="n"/>
      <c r="T46" s="22" t="n"/>
      <c r="U46" s="17" t="n"/>
      <c r="V46" s="23" t="n"/>
      <c r="W46" s="19" t="n"/>
      <c r="X46" s="17" t="n"/>
      <c r="Y46" s="23" t="n"/>
      <c r="Z46" s="19" t="n"/>
      <c r="AA46" s="19" t="n"/>
      <c r="AB46" s="19" t="n"/>
      <c r="AC46" s="20">
        <f>IF(C46="","",IFERROR(ROUND((M46*IF(R46="",'Parâmetros'!$B$6,R46)*IF(N46="Sem proporcionalidade",1,IF(N46="Fator manual",O46,IF(N46="Dias manuais",IFERROR(P46/Q46,0),0)))+AB46),'Parâmetros'!$B$11),0))</f>
        <v/>
      </c>
      <c r="AD46" s="20">
        <f>IF(C46="","",IFERROR(ROUND(IF(G46="Pagamento integral",MAX(0,AC46-S46),IF(G46="Duodécimos",MAX(0,MIN(AC46-S46,IFERROR(AC46/'Parâmetros'!$B$7*T46,0))),0)),'Parâmetros'!$B$11),0))</f>
        <v/>
      </c>
      <c r="AE46" s="20">
        <f>IF(C46="","",IFERROR(ROUND(IF(U46="Valor manual",W46,IF(U46="Taxa estimada",AD46*IF(V46="",'Parâmetros'!$B$8,V46),0)),'Parâmetros'!$B$11),0))</f>
        <v/>
      </c>
      <c r="AF46" s="20">
        <f>IF(C46="","",IFERROR(ROUND(IF(X46="Valor manual",Z46,IF(X46="Taxa estimada",AD46*IF(Y46="",'Parâmetros'!$B$9,Y46),0)),'Parâmetros'!$B$11),0))</f>
        <v/>
      </c>
      <c r="AG46" s="20">
        <f>IF(C46="","",IFERROR(ROUND(AD46-AE46-AF46-AA46,'Parâmetros'!$B$11),0))</f>
        <v/>
      </c>
      <c r="AH46" s="24">
        <f>IF(C46="","",IFERROR(IF(B46="Excluído","Excluído",IF(OR(B46="",D46="",G46="",J46="",K46="",N46="",S46="",U46="",X46=""),"Falta preencher campos obrigatórios",IF(COUNTIF($C$7:$C$106,C46)&gt;1,"Código interno repetido",IF(G46="Sem cálculo automático","Cálculo manual necessário",IF(AND(R46="",'Parâmetros'!$B$6=""),"Indicar percentagem do subsídio",IF(AND(N46="Fator manual",OR(O46="",O46&lt;0)),"Rever fator manual",IF(AND(N46="Dias manuais",OR(P46="",Q46="",Q46&lt;=0,P46&gt;Q46)),"Rever dias de proporcionalidade",IF(AND(G46="Duodécimos",OR(T46="",T46&lt;=0,'Parâmetros'!$B$7="",'Parâmetros'!$B$7&lt;=0)),"Configurar duodécimos",IF(S46&gt;AC46+'Parâmetros'!$B$10,"Duodécimos já pagos excedem o direito",IF(AND(U46="Taxa estimada",V46="",'Parâmetros'!$B$8=""),"Confirmar taxa IRS",IF(AND(U46="Valor manual",W46=""),"Indicar IRS manual",IF(U46="Não calcular","IRS não calculado — confirmar",IF(AND(X46="Taxa estimada",Y46="",'Parâmetros'!$B$9=""),"Confirmar taxa de Segurança Social",IF(AND(X46="Valor manual",Z46=""),"Indicar valor de Segurança Social",IF(X46="Não calcular","Segurança Social não calculada — confirmar",IF(OR(AE46&lt;0,AF46&lt;0,AA46&lt;0),"Rever deduções",IF(AG46&lt;0,"Líquido negativo — rever","OK"))))))))))))))))),"Erro na linha"))</f>
        <v/>
      </c>
    </row>
    <row r="47">
      <c r="A47" s="15">
        <f>IF(C47="","",COUNTIF($C$7:C47,"&lt;&gt;"))</f>
        <v/>
      </c>
      <c r="B47" s="16" t="n"/>
      <c r="C47" s="17" t="n"/>
      <c r="D47" s="17" t="n"/>
      <c r="E47" s="17" t="n"/>
      <c r="F47" s="17" t="n"/>
      <c r="G47" s="17" t="n"/>
      <c r="H47" s="18" t="n"/>
      <c r="I47" s="18" t="n"/>
      <c r="J47" s="18" t="n"/>
      <c r="K47" s="19" t="n"/>
      <c r="L47" s="19" t="n"/>
      <c r="M47" s="20">
        <f>IF(C47="","",IFERROR(ROUND(K47+L47,'Parâmetros'!$B$11),0))</f>
        <v/>
      </c>
      <c r="N47" s="17" t="n"/>
      <c r="O47" s="21" t="n"/>
      <c r="P47" s="22" t="n"/>
      <c r="Q47" s="22" t="n"/>
      <c r="R47" s="23" t="n"/>
      <c r="S47" s="19" t="n"/>
      <c r="T47" s="22" t="n"/>
      <c r="U47" s="17" t="n"/>
      <c r="V47" s="23" t="n"/>
      <c r="W47" s="19" t="n"/>
      <c r="X47" s="17" t="n"/>
      <c r="Y47" s="23" t="n"/>
      <c r="Z47" s="19" t="n"/>
      <c r="AA47" s="19" t="n"/>
      <c r="AB47" s="19" t="n"/>
      <c r="AC47" s="20">
        <f>IF(C47="","",IFERROR(ROUND((M47*IF(R47="",'Parâmetros'!$B$6,R47)*IF(N47="Sem proporcionalidade",1,IF(N47="Fator manual",O47,IF(N47="Dias manuais",IFERROR(P47/Q47,0),0)))+AB47),'Parâmetros'!$B$11),0))</f>
        <v/>
      </c>
      <c r="AD47" s="20">
        <f>IF(C47="","",IFERROR(ROUND(IF(G47="Pagamento integral",MAX(0,AC47-S47),IF(G47="Duodécimos",MAX(0,MIN(AC47-S47,IFERROR(AC47/'Parâmetros'!$B$7*T47,0))),0)),'Parâmetros'!$B$11),0))</f>
        <v/>
      </c>
      <c r="AE47" s="20">
        <f>IF(C47="","",IFERROR(ROUND(IF(U47="Valor manual",W47,IF(U47="Taxa estimada",AD47*IF(V47="",'Parâmetros'!$B$8,V47),0)),'Parâmetros'!$B$11),0))</f>
        <v/>
      </c>
      <c r="AF47" s="20">
        <f>IF(C47="","",IFERROR(ROUND(IF(X47="Valor manual",Z47,IF(X47="Taxa estimada",AD47*IF(Y47="",'Parâmetros'!$B$9,Y47),0)),'Parâmetros'!$B$11),0))</f>
        <v/>
      </c>
      <c r="AG47" s="20">
        <f>IF(C47="","",IFERROR(ROUND(AD47-AE47-AF47-AA47,'Parâmetros'!$B$11),0))</f>
        <v/>
      </c>
      <c r="AH47" s="24">
        <f>IF(C47="","",IFERROR(IF(B47="Excluído","Excluído",IF(OR(B47="",D47="",G47="",J47="",K47="",N47="",S47="",U47="",X47=""),"Falta preencher campos obrigatórios",IF(COUNTIF($C$7:$C$106,C47)&gt;1,"Código interno repetido",IF(G47="Sem cálculo automático","Cálculo manual necessário",IF(AND(R47="",'Parâmetros'!$B$6=""),"Indicar percentagem do subsídio",IF(AND(N47="Fator manual",OR(O47="",O47&lt;0)),"Rever fator manual",IF(AND(N47="Dias manuais",OR(P47="",Q47="",Q47&lt;=0,P47&gt;Q47)),"Rever dias de proporcionalidade",IF(AND(G47="Duodécimos",OR(T47="",T47&lt;=0,'Parâmetros'!$B$7="",'Parâmetros'!$B$7&lt;=0)),"Configurar duodécimos",IF(S47&gt;AC47+'Parâmetros'!$B$10,"Duodécimos já pagos excedem o direito",IF(AND(U47="Taxa estimada",V47="",'Parâmetros'!$B$8=""),"Confirmar taxa IRS",IF(AND(U47="Valor manual",W47=""),"Indicar IRS manual",IF(U47="Não calcular","IRS não calculado — confirmar",IF(AND(X47="Taxa estimada",Y47="",'Parâmetros'!$B$9=""),"Confirmar taxa de Segurança Social",IF(AND(X47="Valor manual",Z47=""),"Indicar valor de Segurança Social",IF(X47="Não calcular","Segurança Social não calculada — confirmar",IF(OR(AE47&lt;0,AF47&lt;0,AA47&lt;0),"Rever deduções",IF(AG47&lt;0,"Líquido negativo — rever","OK"))))))))))))))))),"Erro na linha"))</f>
        <v/>
      </c>
    </row>
    <row r="48">
      <c r="A48" s="15">
        <f>IF(C48="","",COUNTIF($C$7:C48,"&lt;&gt;"))</f>
        <v/>
      </c>
      <c r="B48" s="16" t="n"/>
      <c r="C48" s="17" t="n"/>
      <c r="D48" s="17" t="n"/>
      <c r="E48" s="17" t="n"/>
      <c r="F48" s="17" t="n"/>
      <c r="G48" s="17" t="n"/>
      <c r="H48" s="18" t="n"/>
      <c r="I48" s="18" t="n"/>
      <c r="J48" s="18" t="n"/>
      <c r="K48" s="19" t="n"/>
      <c r="L48" s="19" t="n"/>
      <c r="M48" s="20">
        <f>IF(C48="","",IFERROR(ROUND(K48+L48,'Parâmetros'!$B$11),0))</f>
        <v/>
      </c>
      <c r="N48" s="17" t="n"/>
      <c r="O48" s="21" t="n"/>
      <c r="P48" s="22" t="n"/>
      <c r="Q48" s="22" t="n"/>
      <c r="R48" s="23" t="n"/>
      <c r="S48" s="19" t="n"/>
      <c r="T48" s="22" t="n"/>
      <c r="U48" s="17" t="n"/>
      <c r="V48" s="23" t="n"/>
      <c r="W48" s="19" t="n"/>
      <c r="X48" s="17" t="n"/>
      <c r="Y48" s="23" t="n"/>
      <c r="Z48" s="19" t="n"/>
      <c r="AA48" s="19" t="n"/>
      <c r="AB48" s="19" t="n"/>
      <c r="AC48" s="20">
        <f>IF(C48="","",IFERROR(ROUND((M48*IF(R48="",'Parâmetros'!$B$6,R48)*IF(N48="Sem proporcionalidade",1,IF(N48="Fator manual",O48,IF(N48="Dias manuais",IFERROR(P48/Q48,0),0)))+AB48),'Parâmetros'!$B$11),0))</f>
        <v/>
      </c>
      <c r="AD48" s="20">
        <f>IF(C48="","",IFERROR(ROUND(IF(G48="Pagamento integral",MAX(0,AC48-S48),IF(G48="Duodécimos",MAX(0,MIN(AC48-S48,IFERROR(AC48/'Parâmetros'!$B$7*T48,0))),0)),'Parâmetros'!$B$11),0))</f>
        <v/>
      </c>
      <c r="AE48" s="20">
        <f>IF(C48="","",IFERROR(ROUND(IF(U48="Valor manual",W48,IF(U48="Taxa estimada",AD48*IF(V48="",'Parâmetros'!$B$8,V48),0)),'Parâmetros'!$B$11),0))</f>
        <v/>
      </c>
      <c r="AF48" s="20">
        <f>IF(C48="","",IFERROR(ROUND(IF(X48="Valor manual",Z48,IF(X48="Taxa estimada",AD48*IF(Y48="",'Parâmetros'!$B$9,Y48),0)),'Parâmetros'!$B$11),0))</f>
        <v/>
      </c>
      <c r="AG48" s="20">
        <f>IF(C48="","",IFERROR(ROUND(AD48-AE48-AF48-AA48,'Parâmetros'!$B$11),0))</f>
        <v/>
      </c>
      <c r="AH48" s="24">
        <f>IF(C48="","",IFERROR(IF(B48="Excluído","Excluído",IF(OR(B48="",D48="",G48="",J48="",K48="",N48="",S48="",U48="",X48=""),"Falta preencher campos obrigatórios",IF(COUNTIF($C$7:$C$106,C48)&gt;1,"Código interno repetido",IF(G48="Sem cálculo automático","Cálculo manual necessário",IF(AND(R48="",'Parâmetros'!$B$6=""),"Indicar percentagem do subsídio",IF(AND(N48="Fator manual",OR(O48="",O48&lt;0)),"Rever fator manual",IF(AND(N48="Dias manuais",OR(P48="",Q48="",Q48&lt;=0,P48&gt;Q48)),"Rever dias de proporcionalidade",IF(AND(G48="Duodécimos",OR(T48="",T48&lt;=0,'Parâmetros'!$B$7="",'Parâmetros'!$B$7&lt;=0)),"Configurar duodécimos",IF(S48&gt;AC48+'Parâmetros'!$B$10,"Duodécimos já pagos excedem o direito",IF(AND(U48="Taxa estimada",V48="",'Parâmetros'!$B$8=""),"Confirmar taxa IRS",IF(AND(U48="Valor manual",W48=""),"Indicar IRS manual",IF(U48="Não calcular","IRS não calculado — confirmar",IF(AND(X48="Taxa estimada",Y48="",'Parâmetros'!$B$9=""),"Confirmar taxa de Segurança Social",IF(AND(X48="Valor manual",Z48=""),"Indicar valor de Segurança Social",IF(X48="Não calcular","Segurança Social não calculada — confirmar",IF(OR(AE48&lt;0,AF48&lt;0,AA48&lt;0),"Rever deduções",IF(AG48&lt;0,"Líquido negativo — rever","OK"))))))))))))))))),"Erro na linha"))</f>
        <v/>
      </c>
    </row>
    <row r="49">
      <c r="A49" s="15">
        <f>IF(C49="","",COUNTIF($C$7:C49,"&lt;&gt;"))</f>
        <v/>
      </c>
      <c r="B49" s="16" t="n"/>
      <c r="C49" s="17" t="n"/>
      <c r="D49" s="17" t="n"/>
      <c r="E49" s="17" t="n"/>
      <c r="F49" s="17" t="n"/>
      <c r="G49" s="17" t="n"/>
      <c r="H49" s="18" t="n"/>
      <c r="I49" s="18" t="n"/>
      <c r="J49" s="18" t="n"/>
      <c r="K49" s="19" t="n"/>
      <c r="L49" s="19" t="n"/>
      <c r="M49" s="20">
        <f>IF(C49="","",IFERROR(ROUND(K49+L49,'Parâmetros'!$B$11),0))</f>
        <v/>
      </c>
      <c r="N49" s="17" t="n"/>
      <c r="O49" s="21" t="n"/>
      <c r="P49" s="22" t="n"/>
      <c r="Q49" s="22" t="n"/>
      <c r="R49" s="23" t="n"/>
      <c r="S49" s="19" t="n"/>
      <c r="T49" s="22" t="n"/>
      <c r="U49" s="17" t="n"/>
      <c r="V49" s="23" t="n"/>
      <c r="W49" s="19" t="n"/>
      <c r="X49" s="17" t="n"/>
      <c r="Y49" s="23" t="n"/>
      <c r="Z49" s="19" t="n"/>
      <c r="AA49" s="19" t="n"/>
      <c r="AB49" s="19" t="n"/>
      <c r="AC49" s="20">
        <f>IF(C49="","",IFERROR(ROUND((M49*IF(R49="",'Parâmetros'!$B$6,R49)*IF(N49="Sem proporcionalidade",1,IF(N49="Fator manual",O49,IF(N49="Dias manuais",IFERROR(P49/Q49,0),0)))+AB49),'Parâmetros'!$B$11),0))</f>
        <v/>
      </c>
      <c r="AD49" s="20">
        <f>IF(C49="","",IFERROR(ROUND(IF(G49="Pagamento integral",MAX(0,AC49-S49),IF(G49="Duodécimos",MAX(0,MIN(AC49-S49,IFERROR(AC49/'Parâmetros'!$B$7*T49,0))),0)),'Parâmetros'!$B$11),0))</f>
        <v/>
      </c>
      <c r="AE49" s="20">
        <f>IF(C49="","",IFERROR(ROUND(IF(U49="Valor manual",W49,IF(U49="Taxa estimada",AD49*IF(V49="",'Parâmetros'!$B$8,V49),0)),'Parâmetros'!$B$11),0))</f>
        <v/>
      </c>
      <c r="AF49" s="20">
        <f>IF(C49="","",IFERROR(ROUND(IF(X49="Valor manual",Z49,IF(X49="Taxa estimada",AD49*IF(Y49="",'Parâmetros'!$B$9,Y49),0)),'Parâmetros'!$B$11),0))</f>
        <v/>
      </c>
      <c r="AG49" s="20">
        <f>IF(C49="","",IFERROR(ROUND(AD49-AE49-AF49-AA49,'Parâmetros'!$B$11),0))</f>
        <v/>
      </c>
      <c r="AH49" s="24">
        <f>IF(C49="","",IFERROR(IF(B49="Excluído","Excluído",IF(OR(B49="",D49="",G49="",J49="",K49="",N49="",S49="",U49="",X49=""),"Falta preencher campos obrigatórios",IF(COUNTIF($C$7:$C$106,C49)&gt;1,"Código interno repetido",IF(G49="Sem cálculo automático","Cálculo manual necessário",IF(AND(R49="",'Parâmetros'!$B$6=""),"Indicar percentagem do subsídio",IF(AND(N49="Fator manual",OR(O49="",O49&lt;0)),"Rever fator manual",IF(AND(N49="Dias manuais",OR(P49="",Q49="",Q49&lt;=0,P49&gt;Q49)),"Rever dias de proporcionalidade",IF(AND(G49="Duodécimos",OR(T49="",T49&lt;=0,'Parâmetros'!$B$7="",'Parâmetros'!$B$7&lt;=0)),"Configurar duodécimos",IF(S49&gt;AC49+'Parâmetros'!$B$10,"Duodécimos já pagos excedem o direito",IF(AND(U49="Taxa estimada",V49="",'Parâmetros'!$B$8=""),"Confirmar taxa IRS",IF(AND(U49="Valor manual",W49=""),"Indicar IRS manual",IF(U49="Não calcular","IRS não calculado — confirmar",IF(AND(X49="Taxa estimada",Y49="",'Parâmetros'!$B$9=""),"Confirmar taxa de Segurança Social",IF(AND(X49="Valor manual",Z49=""),"Indicar valor de Segurança Social",IF(X49="Não calcular","Segurança Social não calculada — confirmar",IF(OR(AE49&lt;0,AF49&lt;0,AA49&lt;0),"Rever deduções",IF(AG49&lt;0,"Líquido negativo — rever","OK"))))))))))))))))),"Erro na linha"))</f>
        <v/>
      </c>
    </row>
    <row r="50">
      <c r="A50" s="15">
        <f>IF(C50="","",COUNTIF($C$7:C50,"&lt;&gt;"))</f>
        <v/>
      </c>
      <c r="B50" s="16" t="n"/>
      <c r="C50" s="17" t="n"/>
      <c r="D50" s="17" t="n"/>
      <c r="E50" s="17" t="n"/>
      <c r="F50" s="17" t="n"/>
      <c r="G50" s="17" t="n"/>
      <c r="H50" s="18" t="n"/>
      <c r="I50" s="18" t="n"/>
      <c r="J50" s="18" t="n"/>
      <c r="K50" s="19" t="n"/>
      <c r="L50" s="19" t="n"/>
      <c r="M50" s="20">
        <f>IF(C50="","",IFERROR(ROUND(K50+L50,'Parâmetros'!$B$11),0))</f>
        <v/>
      </c>
      <c r="N50" s="17" t="n"/>
      <c r="O50" s="21" t="n"/>
      <c r="P50" s="22" t="n"/>
      <c r="Q50" s="22" t="n"/>
      <c r="R50" s="23" t="n"/>
      <c r="S50" s="19" t="n"/>
      <c r="T50" s="22" t="n"/>
      <c r="U50" s="17" t="n"/>
      <c r="V50" s="23" t="n"/>
      <c r="W50" s="19" t="n"/>
      <c r="X50" s="17" t="n"/>
      <c r="Y50" s="23" t="n"/>
      <c r="Z50" s="19" t="n"/>
      <c r="AA50" s="19" t="n"/>
      <c r="AB50" s="19" t="n"/>
      <c r="AC50" s="20">
        <f>IF(C50="","",IFERROR(ROUND((M50*IF(R50="",'Parâmetros'!$B$6,R50)*IF(N50="Sem proporcionalidade",1,IF(N50="Fator manual",O50,IF(N50="Dias manuais",IFERROR(P50/Q50,0),0)))+AB50),'Parâmetros'!$B$11),0))</f>
        <v/>
      </c>
      <c r="AD50" s="20">
        <f>IF(C50="","",IFERROR(ROUND(IF(G50="Pagamento integral",MAX(0,AC50-S50),IF(G50="Duodécimos",MAX(0,MIN(AC50-S50,IFERROR(AC50/'Parâmetros'!$B$7*T50,0))),0)),'Parâmetros'!$B$11),0))</f>
        <v/>
      </c>
      <c r="AE50" s="20">
        <f>IF(C50="","",IFERROR(ROUND(IF(U50="Valor manual",W50,IF(U50="Taxa estimada",AD50*IF(V50="",'Parâmetros'!$B$8,V50),0)),'Parâmetros'!$B$11),0))</f>
        <v/>
      </c>
      <c r="AF50" s="20">
        <f>IF(C50="","",IFERROR(ROUND(IF(X50="Valor manual",Z50,IF(X50="Taxa estimada",AD50*IF(Y50="",'Parâmetros'!$B$9,Y50),0)),'Parâmetros'!$B$11),0))</f>
        <v/>
      </c>
      <c r="AG50" s="20">
        <f>IF(C50="","",IFERROR(ROUND(AD50-AE50-AF50-AA50,'Parâmetros'!$B$11),0))</f>
        <v/>
      </c>
      <c r="AH50" s="24">
        <f>IF(C50="","",IFERROR(IF(B50="Excluído","Excluído",IF(OR(B50="",D50="",G50="",J50="",K50="",N50="",S50="",U50="",X50=""),"Falta preencher campos obrigatórios",IF(COUNTIF($C$7:$C$106,C50)&gt;1,"Código interno repetido",IF(G50="Sem cálculo automático","Cálculo manual necessário",IF(AND(R50="",'Parâmetros'!$B$6=""),"Indicar percentagem do subsídio",IF(AND(N50="Fator manual",OR(O50="",O50&lt;0)),"Rever fator manual",IF(AND(N50="Dias manuais",OR(P50="",Q50="",Q50&lt;=0,P50&gt;Q50)),"Rever dias de proporcionalidade",IF(AND(G50="Duodécimos",OR(T50="",T50&lt;=0,'Parâmetros'!$B$7="",'Parâmetros'!$B$7&lt;=0)),"Configurar duodécimos",IF(S50&gt;AC50+'Parâmetros'!$B$10,"Duodécimos já pagos excedem o direito",IF(AND(U50="Taxa estimada",V50="",'Parâmetros'!$B$8=""),"Confirmar taxa IRS",IF(AND(U50="Valor manual",W50=""),"Indicar IRS manual",IF(U50="Não calcular","IRS não calculado — confirmar",IF(AND(X50="Taxa estimada",Y50="",'Parâmetros'!$B$9=""),"Confirmar taxa de Segurança Social",IF(AND(X50="Valor manual",Z50=""),"Indicar valor de Segurança Social",IF(X50="Não calcular","Segurança Social não calculada — confirmar",IF(OR(AE50&lt;0,AF50&lt;0,AA50&lt;0),"Rever deduções",IF(AG50&lt;0,"Líquido negativo — rever","OK"))))))))))))))))),"Erro na linha"))</f>
        <v/>
      </c>
    </row>
    <row r="51">
      <c r="A51" s="15">
        <f>IF(C51="","",COUNTIF($C$7:C51,"&lt;&gt;"))</f>
        <v/>
      </c>
      <c r="B51" s="16" t="n"/>
      <c r="C51" s="17" t="n"/>
      <c r="D51" s="17" t="n"/>
      <c r="E51" s="17" t="n"/>
      <c r="F51" s="17" t="n"/>
      <c r="G51" s="17" t="n"/>
      <c r="H51" s="18" t="n"/>
      <c r="I51" s="18" t="n"/>
      <c r="J51" s="18" t="n"/>
      <c r="K51" s="19" t="n"/>
      <c r="L51" s="19" t="n"/>
      <c r="M51" s="20">
        <f>IF(C51="","",IFERROR(ROUND(K51+L51,'Parâmetros'!$B$11),0))</f>
        <v/>
      </c>
      <c r="N51" s="17" t="n"/>
      <c r="O51" s="21" t="n"/>
      <c r="P51" s="22" t="n"/>
      <c r="Q51" s="22" t="n"/>
      <c r="R51" s="23" t="n"/>
      <c r="S51" s="19" t="n"/>
      <c r="T51" s="22" t="n"/>
      <c r="U51" s="17" t="n"/>
      <c r="V51" s="23" t="n"/>
      <c r="W51" s="19" t="n"/>
      <c r="X51" s="17" t="n"/>
      <c r="Y51" s="23" t="n"/>
      <c r="Z51" s="19" t="n"/>
      <c r="AA51" s="19" t="n"/>
      <c r="AB51" s="19" t="n"/>
      <c r="AC51" s="20">
        <f>IF(C51="","",IFERROR(ROUND((M51*IF(R51="",'Parâmetros'!$B$6,R51)*IF(N51="Sem proporcionalidade",1,IF(N51="Fator manual",O51,IF(N51="Dias manuais",IFERROR(P51/Q51,0),0)))+AB51),'Parâmetros'!$B$11),0))</f>
        <v/>
      </c>
      <c r="AD51" s="20">
        <f>IF(C51="","",IFERROR(ROUND(IF(G51="Pagamento integral",MAX(0,AC51-S51),IF(G51="Duodécimos",MAX(0,MIN(AC51-S51,IFERROR(AC51/'Parâmetros'!$B$7*T51,0))),0)),'Parâmetros'!$B$11),0))</f>
        <v/>
      </c>
      <c r="AE51" s="20">
        <f>IF(C51="","",IFERROR(ROUND(IF(U51="Valor manual",W51,IF(U51="Taxa estimada",AD51*IF(V51="",'Parâmetros'!$B$8,V51),0)),'Parâmetros'!$B$11),0))</f>
        <v/>
      </c>
      <c r="AF51" s="20">
        <f>IF(C51="","",IFERROR(ROUND(IF(X51="Valor manual",Z51,IF(X51="Taxa estimada",AD51*IF(Y51="",'Parâmetros'!$B$9,Y51),0)),'Parâmetros'!$B$11),0))</f>
        <v/>
      </c>
      <c r="AG51" s="20">
        <f>IF(C51="","",IFERROR(ROUND(AD51-AE51-AF51-AA51,'Parâmetros'!$B$11),0))</f>
        <v/>
      </c>
      <c r="AH51" s="24">
        <f>IF(C51="","",IFERROR(IF(B51="Excluído","Excluído",IF(OR(B51="",D51="",G51="",J51="",K51="",N51="",S51="",U51="",X51=""),"Falta preencher campos obrigatórios",IF(COUNTIF($C$7:$C$106,C51)&gt;1,"Código interno repetido",IF(G51="Sem cálculo automático","Cálculo manual necessário",IF(AND(R51="",'Parâmetros'!$B$6=""),"Indicar percentagem do subsídio",IF(AND(N51="Fator manual",OR(O51="",O51&lt;0)),"Rever fator manual",IF(AND(N51="Dias manuais",OR(P51="",Q51="",Q51&lt;=0,P51&gt;Q51)),"Rever dias de proporcionalidade",IF(AND(G51="Duodécimos",OR(T51="",T51&lt;=0,'Parâmetros'!$B$7="",'Parâmetros'!$B$7&lt;=0)),"Configurar duodécimos",IF(S51&gt;AC51+'Parâmetros'!$B$10,"Duodécimos já pagos excedem o direito",IF(AND(U51="Taxa estimada",V51="",'Parâmetros'!$B$8=""),"Confirmar taxa IRS",IF(AND(U51="Valor manual",W51=""),"Indicar IRS manual",IF(U51="Não calcular","IRS não calculado — confirmar",IF(AND(X51="Taxa estimada",Y51="",'Parâmetros'!$B$9=""),"Confirmar taxa de Segurança Social",IF(AND(X51="Valor manual",Z51=""),"Indicar valor de Segurança Social",IF(X51="Não calcular","Segurança Social não calculada — confirmar",IF(OR(AE51&lt;0,AF51&lt;0,AA51&lt;0),"Rever deduções",IF(AG51&lt;0,"Líquido negativo — rever","OK"))))))))))))))))),"Erro na linha"))</f>
        <v/>
      </c>
    </row>
    <row r="52">
      <c r="A52" s="15">
        <f>IF(C52="","",COUNTIF($C$7:C52,"&lt;&gt;"))</f>
        <v/>
      </c>
      <c r="B52" s="16" t="n"/>
      <c r="C52" s="17" t="n"/>
      <c r="D52" s="17" t="n"/>
      <c r="E52" s="17" t="n"/>
      <c r="F52" s="17" t="n"/>
      <c r="G52" s="17" t="n"/>
      <c r="H52" s="18" t="n"/>
      <c r="I52" s="18" t="n"/>
      <c r="J52" s="18" t="n"/>
      <c r="K52" s="19" t="n"/>
      <c r="L52" s="19" t="n"/>
      <c r="M52" s="20">
        <f>IF(C52="","",IFERROR(ROUND(K52+L52,'Parâmetros'!$B$11),0))</f>
        <v/>
      </c>
      <c r="N52" s="17" t="n"/>
      <c r="O52" s="21" t="n"/>
      <c r="P52" s="22" t="n"/>
      <c r="Q52" s="22" t="n"/>
      <c r="R52" s="23" t="n"/>
      <c r="S52" s="19" t="n"/>
      <c r="T52" s="22" t="n"/>
      <c r="U52" s="17" t="n"/>
      <c r="V52" s="23" t="n"/>
      <c r="W52" s="19" t="n"/>
      <c r="X52" s="17" t="n"/>
      <c r="Y52" s="23" t="n"/>
      <c r="Z52" s="19" t="n"/>
      <c r="AA52" s="19" t="n"/>
      <c r="AB52" s="19" t="n"/>
      <c r="AC52" s="20">
        <f>IF(C52="","",IFERROR(ROUND((M52*IF(R52="",'Parâmetros'!$B$6,R52)*IF(N52="Sem proporcionalidade",1,IF(N52="Fator manual",O52,IF(N52="Dias manuais",IFERROR(P52/Q52,0),0)))+AB52),'Parâmetros'!$B$11),0))</f>
        <v/>
      </c>
      <c r="AD52" s="20">
        <f>IF(C52="","",IFERROR(ROUND(IF(G52="Pagamento integral",MAX(0,AC52-S52),IF(G52="Duodécimos",MAX(0,MIN(AC52-S52,IFERROR(AC52/'Parâmetros'!$B$7*T52,0))),0)),'Parâmetros'!$B$11),0))</f>
        <v/>
      </c>
      <c r="AE52" s="20">
        <f>IF(C52="","",IFERROR(ROUND(IF(U52="Valor manual",W52,IF(U52="Taxa estimada",AD52*IF(V52="",'Parâmetros'!$B$8,V52),0)),'Parâmetros'!$B$11),0))</f>
        <v/>
      </c>
      <c r="AF52" s="20">
        <f>IF(C52="","",IFERROR(ROUND(IF(X52="Valor manual",Z52,IF(X52="Taxa estimada",AD52*IF(Y52="",'Parâmetros'!$B$9,Y52),0)),'Parâmetros'!$B$11),0))</f>
        <v/>
      </c>
      <c r="AG52" s="20">
        <f>IF(C52="","",IFERROR(ROUND(AD52-AE52-AF52-AA52,'Parâmetros'!$B$11),0))</f>
        <v/>
      </c>
      <c r="AH52" s="24">
        <f>IF(C52="","",IFERROR(IF(B52="Excluído","Excluído",IF(OR(B52="",D52="",G52="",J52="",K52="",N52="",S52="",U52="",X52=""),"Falta preencher campos obrigatórios",IF(COUNTIF($C$7:$C$106,C52)&gt;1,"Código interno repetido",IF(G52="Sem cálculo automático","Cálculo manual necessário",IF(AND(R52="",'Parâmetros'!$B$6=""),"Indicar percentagem do subsídio",IF(AND(N52="Fator manual",OR(O52="",O52&lt;0)),"Rever fator manual",IF(AND(N52="Dias manuais",OR(P52="",Q52="",Q52&lt;=0,P52&gt;Q52)),"Rever dias de proporcionalidade",IF(AND(G52="Duodécimos",OR(T52="",T52&lt;=0,'Parâmetros'!$B$7="",'Parâmetros'!$B$7&lt;=0)),"Configurar duodécimos",IF(S52&gt;AC52+'Parâmetros'!$B$10,"Duodécimos já pagos excedem o direito",IF(AND(U52="Taxa estimada",V52="",'Parâmetros'!$B$8=""),"Confirmar taxa IRS",IF(AND(U52="Valor manual",W52=""),"Indicar IRS manual",IF(U52="Não calcular","IRS não calculado — confirmar",IF(AND(X52="Taxa estimada",Y52="",'Parâmetros'!$B$9=""),"Confirmar taxa de Segurança Social",IF(AND(X52="Valor manual",Z52=""),"Indicar valor de Segurança Social",IF(X52="Não calcular","Segurança Social não calculada — confirmar",IF(OR(AE52&lt;0,AF52&lt;0,AA52&lt;0),"Rever deduções",IF(AG52&lt;0,"Líquido negativo — rever","OK"))))))))))))))))),"Erro na linha"))</f>
        <v/>
      </c>
    </row>
    <row r="53">
      <c r="A53" s="15">
        <f>IF(C53="","",COUNTIF($C$7:C53,"&lt;&gt;"))</f>
        <v/>
      </c>
      <c r="B53" s="16" t="n"/>
      <c r="C53" s="17" t="n"/>
      <c r="D53" s="17" t="n"/>
      <c r="E53" s="17" t="n"/>
      <c r="F53" s="17" t="n"/>
      <c r="G53" s="17" t="n"/>
      <c r="H53" s="18" t="n"/>
      <c r="I53" s="18" t="n"/>
      <c r="J53" s="18" t="n"/>
      <c r="K53" s="19" t="n"/>
      <c r="L53" s="19" t="n"/>
      <c r="M53" s="20">
        <f>IF(C53="","",IFERROR(ROUND(K53+L53,'Parâmetros'!$B$11),0))</f>
        <v/>
      </c>
      <c r="N53" s="17" t="n"/>
      <c r="O53" s="21" t="n"/>
      <c r="P53" s="22" t="n"/>
      <c r="Q53" s="22" t="n"/>
      <c r="R53" s="23" t="n"/>
      <c r="S53" s="19" t="n"/>
      <c r="T53" s="22" t="n"/>
      <c r="U53" s="17" t="n"/>
      <c r="V53" s="23" t="n"/>
      <c r="W53" s="19" t="n"/>
      <c r="X53" s="17" t="n"/>
      <c r="Y53" s="23" t="n"/>
      <c r="Z53" s="19" t="n"/>
      <c r="AA53" s="19" t="n"/>
      <c r="AB53" s="19" t="n"/>
      <c r="AC53" s="20">
        <f>IF(C53="","",IFERROR(ROUND((M53*IF(R53="",'Parâmetros'!$B$6,R53)*IF(N53="Sem proporcionalidade",1,IF(N53="Fator manual",O53,IF(N53="Dias manuais",IFERROR(P53/Q53,0),0)))+AB53),'Parâmetros'!$B$11),0))</f>
        <v/>
      </c>
      <c r="AD53" s="20">
        <f>IF(C53="","",IFERROR(ROUND(IF(G53="Pagamento integral",MAX(0,AC53-S53),IF(G53="Duodécimos",MAX(0,MIN(AC53-S53,IFERROR(AC53/'Parâmetros'!$B$7*T53,0))),0)),'Parâmetros'!$B$11),0))</f>
        <v/>
      </c>
      <c r="AE53" s="20">
        <f>IF(C53="","",IFERROR(ROUND(IF(U53="Valor manual",W53,IF(U53="Taxa estimada",AD53*IF(V53="",'Parâmetros'!$B$8,V53),0)),'Parâmetros'!$B$11),0))</f>
        <v/>
      </c>
      <c r="AF53" s="20">
        <f>IF(C53="","",IFERROR(ROUND(IF(X53="Valor manual",Z53,IF(X53="Taxa estimada",AD53*IF(Y53="",'Parâmetros'!$B$9,Y53),0)),'Parâmetros'!$B$11),0))</f>
        <v/>
      </c>
      <c r="AG53" s="20">
        <f>IF(C53="","",IFERROR(ROUND(AD53-AE53-AF53-AA53,'Parâmetros'!$B$11),0))</f>
        <v/>
      </c>
      <c r="AH53" s="24">
        <f>IF(C53="","",IFERROR(IF(B53="Excluído","Excluído",IF(OR(B53="",D53="",G53="",J53="",K53="",N53="",S53="",U53="",X53=""),"Falta preencher campos obrigatórios",IF(COUNTIF($C$7:$C$106,C53)&gt;1,"Código interno repetido",IF(G53="Sem cálculo automático","Cálculo manual necessário",IF(AND(R53="",'Parâmetros'!$B$6=""),"Indicar percentagem do subsídio",IF(AND(N53="Fator manual",OR(O53="",O53&lt;0)),"Rever fator manual",IF(AND(N53="Dias manuais",OR(P53="",Q53="",Q53&lt;=0,P53&gt;Q53)),"Rever dias de proporcionalidade",IF(AND(G53="Duodécimos",OR(T53="",T53&lt;=0,'Parâmetros'!$B$7="",'Parâmetros'!$B$7&lt;=0)),"Configurar duodécimos",IF(S53&gt;AC53+'Parâmetros'!$B$10,"Duodécimos já pagos excedem o direito",IF(AND(U53="Taxa estimada",V53="",'Parâmetros'!$B$8=""),"Confirmar taxa IRS",IF(AND(U53="Valor manual",W53=""),"Indicar IRS manual",IF(U53="Não calcular","IRS não calculado — confirmar",IF(AND(X53="Taxa estimada",Y53="",'Parâmetros'!$B$9=""),"Confirmar taxa de Segurança Social",IF(AND(X53="Valor manual",Z53=""),"Indicar valor de Segurança Social",IF(X53="Não calcular","Segurança Social não calculada — confirmar",IF(OR(AE53&lt;0,AF53&lt;0,AA53&lt;0),"Rever deduções",IF(AG53&lt;0,"Líquido negativo — rever","OK"))))))))))))))))),"Erro na linha"))</f>
        <v/>
      </c>
    </row>
    <row r="54">
      <c r="A54" s="15">
        <f>IF(C54="","",COUNTIF($C$7:C54,"&lt;&gt;"))</f>
        <v/>
      </c>
      <c r="B54" s="16" t="n"/>
      <c r="C54" s="17" t="n"/>
      <c r="D54" s="17" t="n"/>
      <c r="E54" s="17" t="n"/>
      <c r="F54" s="17" t="n"/>
      <c r="G54" s="17" t="n"/>
      <c r="H54" s="18" t="n"/>
      <c r="I54" s="18" t="n"/>
      <c r="J54" s="18" t="n"/>
      <c r="K54" s="19" t="n"/>
      <c r="L54" s="19" t="n"/>
      <c r="M54" s="20">
        <f>IF(C54="","",IFERROR(ROUND(K54+L54,'Parâmetros'!$B$11),0))</f>
        <v/>
      </c>
      <c r="N54" s="17" t="n"/>
      <c r="O54" s="21" t="n"/>
      <c r="P54" s="22" t="n"/>
      <c r="Q54" s="22" t="n"/>
      <c r="R54" s="23" t="n"/>
      <c r="S54" s="19" t="n"/>
      <c r="T54" s="22" t="n"/>
      <c r="U54" s="17" t="n"/>
      <c r="V54" s="23" t="n"/>
      <c r="W54" s="19" t="n"/>
      <c r="X54" s="17" t="n"/>
      <c r="Y54" s="23" t="n"/>
      <c r="Z54" s="19" t="n"/>
      <c r="AA54" s="19" t="n"/>
      <c r="AB54" s="19" t="n"/>
      <c r="AC54" s="20">
        <f>IF(C54="","",IFERROR(ROUND((M54*IF(R54="",'Parâmetros'!$B$6,R54)*IF(N54="Sem proporcionalidade",1,IF(N54="Fator manual",O54,IF(N54="Dias manuais",IFERROR(P54/Q54,0),0)))+AB54),'Parâmetros'!$B$11),0))</f>
        <v/>
      </c>
      <c r="AD54" s="20">
        <f>IF(C54="","",IFERROR(ROUND(IF(G54="Pagamento integral",MAX(0,AC54-S54),IF(G54="Duodécimos",MAX(0,MIN(AC54-S54,IFERROR(AC54/'Parâmetros'!$B$7*T54,0))),0)),'Parâmetros'!$B$11),0))</f>
        <v/>
      </c>
      <c r="AE54" s="20">
        <f>IF(C54="","",IFERROR(ROUND(IF(U54="Valor manual",W54,IF(U54="Taxa estimada",AD54*IF(V54="",'Parâmetros'!$B$8,V54),0)),'Parâmetros'!$B$11),0))</f>
        <v/>
      </c>
      <c r="AF54" s="20">
        <f>IF(C54="","",IFERROR(ROUND(IF(X54="Valor manual",Z54,IF(X54="Taxa estimada",AD54*IF(Y54="",'Parâmetros'!$B$9,Y54),0)),'Parâmetros'!$B$11),0))</f>
        <v/>
      </c>
      <c r="AG54" s="20">
        <f>IF(C54="","",IFERROR(ROUND(AD54-AE54-AF54-AA54,'Parâmetros'!$B$11),0))</f>
        <v/>
      </c>
      <c r="AH54" s="24">
        <f>IF(C54="","",IFERROR(IF(B54="Excluído","Excluído",IF(OR(B54="",D54="",G54="",J54="",K54="",N54="",S54="",U54="",X54=""),"Falta preencher campos obrigatórios",IF(COUNTIF($C$7:$C$106,C54)&gt;1,"Código interno repetido",IF(G54="Sem cálculo automático","Cálculo manual necessário",IF(AND(R54="",'Parâmetros'!$B$6=""),"Indicar percentagem do subsídio",IF(AND(N54="Fator manual",OR(O54="",O54&lt;0)),"Rever fator manual",IF(AND(N54="Dias manuais",OR(P54="",Q54="",Q54&lt;=0,P54&gt;Q54)),"Rever dias de proporcionalidade",IF(AND(G54="Duodécimos",OR(T54="",T54&lt;=0,'Parâmetros'!$B$7="",'Parâmetros'!$B$7&lt;=0)),"Configurar duodécimos",IF(S54&gt;AC54+'Parâmetros'!$B$10,"Duodécimos já pagos excedem o direito",IF(AND(U54="Taxa estimada",V54="",'Parâmetros'!$B$8=""),"Confirmar taxa IRS",IF(AND(U54="Valor manual",W54=""),"Indicar IRS manual",IF(U54="Não calcular","IRS não calculado — confirmar",IF(AND(X54="Taxa estimada",Y54="",'Parâmetros'!$B$9=""),"Confirmar taxa de Segurança Social",IF(AND(X54="Valor manual",Z54=""),"Indicar valor de Segurança Social",IF(X54="Não calcular","Segurança Social não calculada — confirmar",IF(OR(AE54&lt;0,AF54&lt;0,AA54&lt;0),"Rever deduções",IF(AG54&lt;0,"Líquido negativo — rever","OK"))))))))))))))))),"Erro na linha"))</f>
        <v/>
      </c>
    </row>
    <row r="55">
      <c r="A55" s="15">
        <f>IF(C55="","",COUNTIF($C$7:C55,"&lt;&gt;"))</f>
        <v/>
      </c>
      <c r="B55" s="16" t="n"/>
      <c r="C55" s="17" t="n"/>
      <c r="D55" s="17" t="n"/>
      <c r="E55" s="17" t="n"/>
      <c r="F55" s="17" t="n"/>
      <c r="G55" s="17" t="n"/>
      <c r="H55" s="18" t="n"/>
      <c r="I55" s="18" t="n"/>
      <c r="J55" s="18" t="n"/>
      <c r="K55" s="19" t="n"/>
      <c r="L55" s="19" t="n"/>
      <c r="M55" s="20">
        <f>IF(C55="","",IFERROR(ROUND(K55+L55,'Parâmetros'!$B$11),0))</f>
        <v/>
      </c>
      <c r="N55" s="17" t="n"/>
      <c r="O55" s="21" t="n"/>
      <c r="P55" s="22" t="n"/>
      <c r="Q55" s="22" t="n"/>
      <c r="R55" s="23" t="n"/>
      <c r="S55" s="19" t="n"/>
      <c r="T55" s="22" t="n"/>
      <c r="U55" s="17" t="n"/>
      <c r="V55" s="23" t="n"/>
      <c r="W55" s="19" t="n"/>
      <c r="X55" s="17" t="n"/>
      <c r="Y55" s="23" t="n"/>
      <c r="Z55" s="19" t="n"/>
      <c r="AA55" s="19" t="n"/>
      <c r="AB55" s="19" t="n"/>
      <c r="AC55" s="20">
        <f>IF(C55="","",IFERROR(ROUND((M55*IF(R55="",'Parâmetros'!$B$6,R55)*IF(N55="Sem proporcionalidade",1,IF(N55="Fator manual",O55,IF(N55="Dias manuais",IFERROR(P55/Q55,0),0)))+AB55),'Parâmetros'!$B$11),0))</f>
        <v/>
      </c>
      <c r="AD55" s="20">
        <f>IF(C55="","",IFERROR(ROUND(IF(G55="Pagamento integral",MAX(0,AC55-S55),IF(G55="Duodécimos",MAX(0,MIN(AC55-S55,IFERROR(AC55/'Parâmetros'!$B$7*T55,0))),0)),'Parâmetros'!$B$11),0))</f>
        <v/>
      </c>
      <c r="AE55" s="20">
        <f>IF(C55="","",IFERROR(ROUND(IF(U55="Valor manual",W55,IF(U55="Taxa estimada",AD55*IF(V55="",'Parâmetros'!$B$8,V55),0)),'Parâmetros'!$B$11),0))</f>
        <v/>
      </c>
      <c r="AF55" s="20">
        <f>IF(C55="","",IFERROR(ROUND(IF(X55="Valor manual",Z55,IF(X55="Taxa estimada",AD55*IF(Y55="",'Parâmetros'!$B$9,Y55),0)),'Parâmetros'!$B$11),0))</f>
        <v/>
      </c>
      <c r="AG55" s="20">
        <f>IF(C55="","",IFERROR(ROUND(AD55-AE55-AF55-AA55,'Parâmetros'!$B$11),0))</f>
        <v/>
      </c>
      <c r="AH55" s="24">
        <f>IF(C55="","",IFERROR(IF(B55="Excluído","Excluído",IF(OR(B55="",D55="",G55="",J55="",K55="",N55="",S55="",U55="",X55=""),"Falta preencher campos obrigatórios",IF(COUNTIF($C$7:$C$106,C55)&gt;1,"Código interno repetido",IF(G55="Sem cálculo automático","Cálculo manual necessário",IF(AND(R55="",'Parâmetros'!$B$6=""),"Indicar percentagem do subsídio",IF(AND(N55="Fator manual",OR(O55="",O55&lt;0)),"Rever fator manual",IF(AND(N55="Dias manuais",OR(P55="",Q55="",Q55&lt;=0,P55&gt;Q55)),"Rever dias de proporcionalidade",IF(AND(G55="Duodécimos",OR(T55="",T55&lt;=0,'Parâmetros'!$B$7="",'Parâmetros'!$B$7&lt;=0)),"Configurar duodécimos",IF(S55&gt;AC55+'Parâmetros'!$B$10,"Duodécimos já pagos excedem o direito",IF(AND(U55="Taxa estimada",V55="",'Parâmetros'!$B$8=""),"Confirmar taxa IRS",IF(AND(U55="Valor manual",W55=""),"Indicar IRS manual",IF(U55="Não calcular","IRS não calculado — confirmar",IF(AND(X55="Taxa estimada",Y55="",'Parâmetros'!$B$9=""),"Confirmar taxa de Segurança Social",IF(AND(X55="Valor manual",Z55=""),"Indicar valor de Segurança Social",IF(X55="Não calcular","Segurança Social não calculada — confirmar",IF(OR(AE55&lt;0,AF55&lt;0,AA55&lt;0),"Rever deduções",IF(AG55&lt;0,"Líquido negativo — rever","OK"))))))))))))))))),"Erro na linha"))</f>
        <v/>
      </c>
    </row>
    <row r="56">
      <c r="A56" s="15">
        <f>IF(C56="","",COUNTIF($C$7:C56,"&lt;&gt;"))</f>
        <v/>
      </c>
      <c r="B56" s="16" t="n"/>
      <c r="C56" s="17" t="n"/>
      <c r="D56" s="17" t="n"/>
      <c r="E56" s="17" t="n"/>
      <c r="F56" s="17" t="n"/>
      <c r="G56" s="17" t="n"/>
      <c r="H56" s="18" t="n"/>
      <c r="I56" s="18" t="n"/>
      <c r="J56" s="18" t="n"/>
      <c r="K56" s="19" t="n"/>
      <c r="L56" s="19" t="n"/>
      <c r="M56" s="20">
        <f>IF(C56="","",IFERROR(ROUND(K56+L56,'Parâmetros'!$B$11),0))</f>
        <v/>
      </c>
      <c r="N56" s="17" t="n"/>
      <c r="O56" s="21" t="n"/>
      <c r="P56" s="22" t="n"/>
      <c r="Q56" s="22" t="n"/>
      <c r="R56" s="23" t="n"/>
      <c r="S56" s="19" t="n"/>
      <c r="T56" s="22" t="n"/>
      <c r="U56" s="17" t="n"/>
      <c r="V56" s="23" t="n"/>
      <c r="W56" s="19" t="n"/>
      <c r="X56" s="17" t="n"/>
      <c r="Y56" s="23" t="n"/>
      <c r="Z56" s="19" t="n"/>
      <c r="AA56" s="19" t="n"/>
      <c r="AB56" s="19" t="n"/>
      <c r="AC56" s="20">
        <f>IF(C56="","",IFERROR(ROUND((M56*IF(R56="",'Parâmetros'!$B$6,R56)*IF(N56="Sem proporcionalidade",1,IF(N56="Fator manual",O56,IF(N56="Dias manuais",IFERROR(P56/Q56,0),0)))+AB56),'Parâmetros'!$B$11),0))</f>
        <v/>
      </c>
      <c r="AD56" s="20">
        <f>IF(C56="","",IFERROR(ROUND(IF(G56="Pagamento integral",MAX(0,AC56-S56),IF(G56="Duodécimos",MAX(0,MIN(AC56-S56,IFERROR(AC56/'Parâmetros'!$B$7*T56,0))),0)),'Parâmetros'!$B$11),0))</f>
        <v/>
      </c>
      <c r="AE56" s="20">
        <f>IF(C56="","",IFERROR(ROUND(IF(U56="Valor manual",W56,IF(U56="Taxa estimada",AD56*IF(V56="",'Parâmetros'!$B$8,V56),0)),'Parâmetros'!$B$11),0))</f>
        <v/>
      </c>
      <c r="AF56" s="20">
        <f>IF(C56="","",IFERROR(ROUND(IF(X56="Valor manual",Z56,IF(X56="Taxa estimada",AD56*IF(Y56="",'Parâmetros'!$B$9,Y56),0)),'Parâmetros'!$B$11),0))</f>
        <v/>
      </c>
      <c r="AG56" s="20">
        <f>IF(C56="","",IFERROR(ROUND(AD56-AE56-AF56-AA56,'Parâmetros'!$B$11),0))</f>
        <v/>
      </c>
      <c r="AH56" s="24">
        <f>IF(C56="","",IFERROR(IF(B56="Excluído","Excluído",IF(OR(B56="",D56="",G56="",J56="",K56="",N56="",S56="",U56="",X56=""),"Falta preencher campos obrigatórios",IF(COUNTIF($C$7:$C$106,C56)&gt;1,"Código interno repetido",IF(G56="Sem cálculo automático","Cálculo manual necessário",IF(AND(R56="",'Parâmetros'!$B$6=""),"Indicar percentagem do subsídio",IF(AND(N56="Fator manual",OR(O56="",O56&lt;0)),"Rever fator manual",IF(AND(N56="Dias manuais",OR(P56="",Q56="",Q56&lt;=0,P56&gt;Q56)),"Rever dias de proporcionalidade",IF(AND(G56="Duodécimos",OR(T56="",T56&lt;=0,'Parâmetros'!$B$7="",'Parâmetros'!$B$7&lt;=0)),"Configurar duodécimos",IF(S56&gt;AC56+'Parâmetros'!$B$10,"Duodécimos já pagos excedem o direito",IF(AND(U56="Taxa estimada",V56="",'Parâmetros'!$B$8=""),"Confirmar taxa IRS",IF(AND(U56="Valor manual",W56=""),"Indicar IRS manual",IF(U56="Não calcular","IRS não calculado — confirmar",IF(AND(X56="Taxa estimada",Y56="",'Parâmetros'!$B$9=""),"Confirmar taxa de Segurança Social",IF(AND(X56="Valor manual",Z56=""),"Indicar valor de Segurança Social",IF(X56="Não calcular","Segurança Social não calculada — confirmar",IF(OR(AE56&lt;0,AF56&lt;0,AA56&lt;0),"Rever deduções",IF(AG56&lt;0,"Líquido negativo — rever","OK"))))))))))))))))),"Erro na linha"))</f>
        <v/>
      </c>
    </row>
    <row r="57">
      <c r="A57" s="15">
        <f>IF(C57="","",COUNTIF($C$7:C57,"&lt;&gt;"))</f>
        <v/>
      </c>
      <c r="B57" s="16" t="n"/>
      <c r="C57" s="17" t="n"/>
      <c r="D57" s="17" t="n"/>
      <c r="E57" s="17" t="n"/>
      <c r="F57" s="17" t="n"/>
      <c r="G57" s="17" t="n"/>
      <c r="H57" s="18" t="n"/>
      <c r="I57" s="18" t="n"/>
      <c r="J57" s="18" t="n"/>
      <c r="K57" s="19" t="n"/>
      <c r="L57" s="19" t="n"/>
      <c r="M57" s="20">
        <f>IF(C57="","",IFERROR(ROUND(K57+L57,'Parâmetros'!$B$11),0))</f>
        <v/>
      </c>
      <c r="N57" s="17" t="n"/>
      <c r="O57" s="21" t="n"/>
      <c r="P57" s="22" t="n"/>
      <c r="Q57" s="22" t="n"/>
      <c r="R57" s="23" t="n"/>
      <c r="S57" s="19" t="n"/>
      <c r="T57" s="22" t="n"/>
      <c r="U57" s="17" t="n"/>
      <c r="V57" s="23" t="n"/>
      <c r="W57" s="19" t="n"/>
      <c r="X57" s="17" t="n"/>
      <c r="Y57" s="23" t="n"/>
      <c r="Z57" s="19" t="n"/>
      <c r="AA57" s="19" t="n"/>
      <c r="AB57" s="19" t="n"/>
      <c r="AC57" s="20">
        <f>IF(C57="","",IFERROR(ROUND((M57*IF(R57="",'Parâmetros'!$B$6,R57)*IF(N57="Sem proporcionalidade",1,IF(N57="Fator manual",O57,IF(N57="Dias manuais",IFERROR(P57/Q57,0),0)))+AB57),'Parâmetros'!$B$11),0))</f>
        <v/>
      </c>
      <c r="AD57" s="20">
        <f>IF(C57="","",IFERROR(ROUND(IF(G57="Pagamento integral",MAX(0,AC57-S57),IF(G57="Duodécimos",MAX(0,MIN(AC57-S57,IFERROR(AC57/'Parâmetros'!$B$7*T57,0))),0)),'Parâmetros'!$B$11),0))</f>
        <v/>
      </c>
      <c r="AE57" s="20">
        <f>IF(C57="","",IFERROR(ROUND(IF(U57="Valor manual",W57,IF(U57="Taxa estimada",AD57*IF(V57="",'Parâmetros'!$B$8,V57),0)),'Parâmetros'!$B$11),0))</f>
        <v/>
      </c>
      <c r="AF57" s="20">
        <f>IF(C57="","",IFERROR(ROUND(IF(X57="Valor manual",Z57,IF(X57="Taxa estimada",AD57*IF(Y57="",'Parâmetros'!$B$9,Y57),0)),'Parâmetros'!$B$11),0))</f>
        <v/>
      </c>
      <c r="AG57" s="20">
        <f>IF(C57="","",IFERROR(ROUND(AD57-AE57-AF57-AA57,'Parâmetros'!$B$11),0))</f>
        <v/>
      </c>
      <c r="AH57" s="24">
        <f>IF(C57="","",IFERROR(IF(B57="Excluído","Excluído",IF(OR(B57="",D57="",G57="",J57="",K57="",N57="",S57="",U57="",X57=""),"Falta preencher campos obrigatórios",IF(COUNTIF($C$7:$C$106,C57)&gt;1,"Código interno repetido",IF(G57="Sem cálculo automático","Cálculo manual necessário",IF(AND(R57="",'Parâmetros'!$B$6=""),"Indicar percentagem do subsídio",IF(AND(N57="Fator manual",OR(O57="",O57&lt;0)),"Rever fator manual",IF(AND(N57="Dias manuais",OR(P57="",Q57="",Q57&lt;=0,P57&gt;Q57)),"Rever dias de proporcionalidade",IF(AND(G57="Duodécimos",OR(T57="",T57&lt;=0,'Parâmetros'!$B$7="",'Parâmetros'!$B$7&lt;=0)),"Configurar duodécimos",IF(S57&gt;AC57+'Parâmetros'!$B$10,"Duodécimos já pagos excedem o direito",IF(AND(U57="Taxa estimada",V57="",'Parâmetros'!$B$8=""),"Confirmar taxa IRS",IF(AND(U57="Valor manual",W57=""),"Indicar IRS manual",IF(U57="Não calcular","IRS não calculado — confirmar",IF(AND(X57="Taxa estimada",Y57="",'Parâmetros'!$B$9=""),"Confirmar taxa de Segurança Social",IF(AND(X57="Valor manual",Z57=""),"Indicar valor de Segurança Social",IF(X57="Não calcular","Segurança Social não calculada — confirmar",IF(OR(AE57&lt;0,AF57&lt;0,AA57&lt;0),"Rever deduções",IF(AG57&lt;0,"Líquido negativo — rever","OK"))))))))))))))))),"Erro na linha"))</f>
        <v/>
      </c>
    </row>
    <row r="58">
      <c r="A58" s="15">
        <f>IF(C58="","",COUNTIF($C$7:C58,"&lt;&gt;"))</f>
        <v/>
      </c>
      <c r="B58" s="16" t="n"/>
      <c r="C58" s="17" t="n"/>
      <c r="D58" s="17" t="n"/>
      <c r="E58" s="17" t="n"/>
      <c r="F58" s="17" t="n"/>
      <c r="G58" s="17" t="n"/>
      <c r="H58" s="18" t="n"/>
      <c r="I58" s="18" t="n"/>
      <c r="J58" s="18" t="n"/>
      <c r="K58" s="19" t="n"/>
      <c r="L58" s="19" t="n"/>
      <c r="M58" s="20">
        <f>IF(C58="","",IFERROR(ROUND(K58+L58,'Parâmetros'!$B$11),0))</f>
        <v/>
      </c>
      <c r="N58" s="17" t="n"/>
      <c r="O58" s="21" t="n"/>
      <c r="P58" s="22" t="n"/>
      <c r="Q58" s="22" t="n"/>
      <c r="R58" s="23" t="n"/>
      <c r="S58" s="19" t="n"/>
      <c r="T58" s="22" t="n"/>
      <c r="U58" s="17" t="n"/>
      <c r="V58" s="23" t="n"/>
      <c r="W58" s="19" t="n"/>
      <c r="X58" s="17" t="n"/>
      <c r="Y58" s="23" t="n"/>
      <c r="Z58" s="19" t="n"/>
      <c r="AA58" s="19" t="n"/>
      <c r="AB58" s="19" t="n"/>
      <c r="AC58" s="20">
        <f>IF(C58="","",IFERROR(ROUND((M58*IF(R58="",'Parâmetros'!$B$6,R58)*IF(N58="Sem proporcionalidade",1,IF(N58="Fator manual",O58,IF(N58="Dias manuais",IFERROR(P58/Q58,0),0)))+AB58),'Parâmetros'!$B$11),0))</f>
        <v/>
      </c>
      <c r="AD58" s="20">
        <f>IF(C58="","",IFERROR(ROUND(IF(G58="Pagamento integral",MAX(0,AC58-S58),IF(G58="Duodécimos",MAX(0,MIN(AC58-S58,IFERROR(AC58/'Parâmetros'!$B$7*T58,0))),0)),'Parâmetros'!$B$11),0))</f>
        <v/>
      </c>
      <c r="AE58" s="20">
        <f>IF(C58="","",IFERROR(ROUND(IF(U58="Valor manual",W58,IF(U58="Taxa estimada",AD58*IF(V58="",'Parâmetros'!$B$8,V58),0)),'Parâmetros'!$B$11),0))</f>
        <v/>
      </c>
      <c r="AF58" s="20">
        <f>IF(C58="","",IFERROR(ROUND(IF(X58="Valor manual",Z58,IF(X58="Taxa estimada",AD58*IF(Y58="",'Parâmetros'!$B$9,Y58),0)),'Parâmetros'!$B$11),0))</f>
        <v/>
      </c>
      <c r="AG58" s="20">
        <f>IF(C58="","",IFERROR(ROUND(AD58-AE58-AF58-AA58,'Parâmetros'!$B$11),0))</f>
        <v/>
      </c>
      <c r="AH58" s="24">
        <f>IF(C58="","",IFERROR(IF(B58="Excluído","Excluído",IF(OR(B58="",D58="",G58="",J58="",K58="",N58="",S58="",U58="",X58=""),"Falta preencher campos obrigatórios",IF(COUNTIF($C$7:$C$106,C58)&gt;1,"Código interno repetido",IF(G58="Sem cálculo automático","Cálculo manual necessário",IF(AND(R58="",'Parâmetros'!$B$6=""),"Indicar percentagem do subsídio",IF(AND(N58="Fator manual",OR(O58="",O58&lt;0)),"Rever fator manual",IF(AND(N58="Dias manuais",OR(P58="",Q58="",Q58&lt;=0,P58&gt;Q58)),"Rever dias de proporcionalidade",IF(AND(G58="Duodécimos",OR(T58="",T58&lt;=0,'Parâmetros'!$B$7="",'Parâmetros'!$B$7&lt;=0)),"Configurar duodécimos",IF(S58&gt;AC58+'Parâmetros'!$B$10,"Duodécimos já pagos excedem o direito",IF(AND(U58="Taxa estimada",V58="",'Parâmetros'!$B$8=""),"Confirmar taxa IRS",IF(AND(U58="Valor manual",W58=""),"Indicar IRS manual",IF(U58="Não calcular","IRS não calculado — confirmar",IF(AND(X58="Taxa estimada",Y58="",'Parâmetros'!$B$9=""),"Confirmar taxa de Segurança Social",IF(AND(X58="Valor manual",Z58=""),"Indicar valor de Segurança Social",IF(X58="Não calcular","Segurança Social não calculada — confirmar",IF(OR(AE58&lt;0,AF58&lt;0,AA58&lt;0),"Rever deduções",IF(AG58&lt;0,"Líquido negativo — rever","OK"))))))))))))))))),"Erro na linha"))</f>
        <v/>
      </c>
    </row>
    <row r="59">
      <c r="A59" s="15">
        <f>IF(C59="","",COUNTIF($C$7:C59,"&lt;&gt;"))</f>
        <v/>
      </c>
      <c r="B59" s="16" t="n"/>
      <c r="C59" s="17" t="n"/>
      <c r="D59" s="17" t="n"/>
      <c r="E59" s="17" t="n"/>
      <c r="F59" s="17" t="n"/>
      <c r="G59" s="17" t="n"/>
      <c r="H59" s="18" t="n"/>
      <c r="I59" s="18" t="n"/>
      <c r="J59" s="18" t="n"/>
      <c r="K59" s="19" t="n"/>
      <c r="L59" s="19" t="n"/>
      <c r="M59" s="20">
        <f>IF(C59="","",IFERROR(ROUND(K59+L59,'Parâmetros'!$B$11),0))</f>
        <v/>
      </c>
      <c r="N59" s="17" t="n"/>
      <c r="O59" s="21" t="n"/>
      <c r="P59" s="22" t="n"/>
      <c r="Q59" s="22" t="n"/>
      <c r="R59" s="23" t="n"/>
      <c r="S59" s="19" t="n"/>
      <c r="T59" s="22" t="n"/>
      <c r="U59" s="17" t="n"/>
      <c r="V59" s="23" t="n"/>
      <c r="W59" s="19" t="n"/>
      <c r="X59" s="17" t="n"/>
      <c r="Y59" s="23" t="n"/>
      <c r="Z59" s="19" t="n"/>
      <c r="AA59" s="19" t="n"/>
      <c r="AB59" s="19" t="n"/>
      <c r="AC59" s="20">
        <f>IF(C59="","",IFERROR(ROUND((M59*IF(R59="",'Parâmetros'!$B$6,R59)*IF(N59="Sem proporcionalidade",1,IF(N59="Fator manual",O59,IF(N59="Dias manuais",IFERROR(P59/Q59,0),0)))+AB59),'Parâmetros'!$B$11),0))</f>
        <v/>
      </c>
      <c r="AD59" s="20">
        <f>IF(C59="","",IFERROR(ROUND(IF(G59="Pagamento integral",MAX(0,AC59-S59),IF(G59="Duodécimos",MAX(0,MIN(AC59-S59,IFERROR(AC59/'Parâmetros'!$B$7*T59,0))),0)),'Parâmetros'!$B$11),0))</f>
        <v/>
      </c>
      <c r="AE59" s="20">
        <f>IF(C59="","",IFERROR(ROUND(IF(U59="Valor manual",W59,IF(U59="Taxa estimada",AD59*IF(V59="",'Parâmetros'!$B$8,V59),0)),'Parâmetros'!$B$11),0))</f>
        <v/>
      </c>
      <c r="AF59" s="20">
        <f>IF(C59="","",IFERROR(ROUND(IF(X59="Valor manual",Z59,IF(X59="Taxa estimada",AD59*IF(Y59="",'Parâmetros'!$B$9,Y59),0)),'Parâmetros'!$B$11),0))</f>
        <v/>
      </c>
      <c r="AG59" s="20">
        <f>IF(C59="","",IFERROR(ROUND(AD59-AE59-AF59-AA59,'Parâmetros'!$B$11),0))</f>
        <v/>
      </c>
      <c r="AH59" s="24">
        <f>IF(C59="","",IFERROR(IF(B59="Excluído","Excluído",IF(OR(B59="",D59="",G59="",J59="",K59="",N59="",S59="",U59="",X59=""),"Falta preencher campos obrigatórios",IF(COUNTIF($C$7:$C$106,C59)&gt;1,"Código interno repetido",IF(G59="Sem cálculo automático","Cálculo manual necessário",IF(AND(R59="",'Parâmetros'!$B$6=""),"Indicar percentagem do subsídio",IF(AND(N59="Fator manual",OR(O59="",O59&lt;0)),"Rever fator manual",IF(AND(N59="Dias manuais",OR(P59="",Q59="",Q59&lt;=0,P59&gt;Q59)),"Rever dias de proporcionalidade",IF(AND(G59="Duodécimos",OR(T59="",T59&lt;=0,'Parâmetros'!$B$7="",'Parâmetros'!$B$7&lt;=0)),"Configurar duodécimos",IF(S59&gt;AC59+'Parâmetros'!$B$10,"Duodécimos já pagos excedem o direito",IF(AND(U59="Taxa estimada",V59="",'Parâmetros'!$B$8=""),"Confirmar taxa IRS",IF(AND(U59="Valor manual",W59=""),"Indicar IRS manual",IF(U59="Não calcular","IRS não calculado — confirmar",IF(AND(X59="Taxa estimada",Y59="",'Parâmetros'!$B$9=""),"Confirmar taxa de Segurança Social",IF(AND(X59="Valor manual",Z59=""),"Indicar valor de Segurança Social",IF(X59="Não calcular","Segurança Social não calculada — confirmar",IF(OR(AE59&lt;0,AF59&lt;0,AA59&lt;0),"Rever deduções",IF(AG59&lt;0,"Líquido negativo — rever","OK"))))))))))))))))),"Erro na linha"))</f>
        <v/>
      </c>
    </row>
    <row r="60">
      <c r="A60" s="15">
        <f>IF(C60="","",COUNTIF($C$7:C60,"&lt;&gt;"))</f>
        <v/>
      </c>
      <c r="B60" s="16" t="n"/>
      <c r="C60" s="17" t="n"/>
      <c r="D60" s="17" t="n"/>
      <c r="E60" s="17" t="n"/>
      <c r="F60" s="17" t="n"/>
      <c r="G60" s="17" t="n"/>
      <c r="H60" s="18" t="n"/>
      <c r="I60" s="18" t="n"/>
      <c r="J60" s="18" t="n"/>
      <c r="K60" s="19" t="n"/>
      <c r="L60" s="19" t="n"/>
      <c r="M60" s="20">
        <f>IF(C60="","",IFERROR(ROUND(K60+L60,'Parâmetros'!$B$11),0))</f>
        <v/>
      </c>
      <c r="N60" s="17" t="n"/>
      <c r="O60" s="21" t="n"/>
      <c r="P60" s="22" t="n"/>
      <c r="Q60" s="22" t="n"/>
      <c r="R60" s="23" t="n"/>
      <c r="S60" s="19" t="n"/>
      <c r="T60" s="22" t="n"/>
      <c r="U60" s="17" t="n"/>
      <c r="V60" s="23" t="n"/>
      <c r="W60" s="19" t="n"/>
      <c r="X60" s="17" t="n"/>
      <c r="Y60" s="23" t="n"/>
      <c r="Z60" s="19" t="n"/>
      <c r="AA60" s="19" t="n"/>
      <c r="AB60" s="19" t="n"/>
      <c r="AC60" s="20">
        <f>IF(C60="","",IFERROR(ROUND((M60*IF(R60="",'Parâmetros'!$B$6,R60)*IF(N60="Sem proporcionalidade",1,IF(N60="Fator manual",O60,IF(N60="Dias manuais",IFERROR(P60/Q60,0),0)))+AB60),'Parâmetros'!$B$11),0))</f>
        <v/>
      </c>
      <c r="AD60" s="20">
        <f>IF(C60="","",IFERROR(ROUND(IF(G60="Pagamento integral",MAX(0,AC60-S60),IF(G60="Duodécimos",MAX(0,MIN(AC60-S60,IFERROR(AC60/'Parâmetros'!$B$7*T60,0))),0)),'Parâmetros'!$B$11),0))</f>
        <v/>
      </c>
      <c r="AE60" s="20">
        <f>IF(C60="","",IFERROR(ROUND(IF(U60="Valor manual",W60,IF(U60="Taxa estimada",AD60*IF(V60="",'Parâmetros'!$B$8,V60),0)),'Parâmetros'!$B$11),0))</f>
        <v/>
      </c>
      <c r="AF60" s="20">
        <f>IF(C60="","",IFERROR(ROUND(IF(X60="Valor manual",Z60,IF(X60="Taxa estimada",AD60*IF(Y60="",'Parâmetros'!$B$9,Y60),0)),'Parâmetros'!$B$11),0))</f>
        <v/>
      </c>
      <c r="AG60" s="20">
        <f>IF(C60="","",IFERROR(ROUND(AD60-AE60-AF60-AA60,'Parâmetros'!$B$11),0))</f>
        <v/>
      </c>
      <c r="AH60" s="24">
        <f>IF(C60="","",IFERROR(IF(B60="Excluído","Excluído",IF(OR(B60="",D60="",G60="",J60="",K60="",N60="",S60="",U60="",X60=""),"Falta preencher campos obrigatórios",IF(COUNTIF($C$7:$C$106,C60)&gt;1,"Código interno repetido",IF(G60="Sem cálculo automático","Cálculo manual necessário",IF(AND(R60="",'Parâmetros'!$B$6=""),"Indicar percentagem do subsídio",IF(AND(N60="Fator manual",OR(O60="",O60&lt;0)),"Rever fator manual",IF(AND(N60="Dias manuais",OR(P60="",Q60="",Q60&lt;=0,P60&gt;Q60)),"Rever dias de proporcionalidade",IF(AND(G60="Duodécimos",OR(T60="",T60&lt;=0,'Parâmetros'!$B$7="",'Parâmetros'!$B$7&lt;=0)),"Configurar duodécimos",IF(S60&gt;AC60+'Parâmetros'!$B$10,"Duodécimos já pagos excedem o direito",IF(AND(U60="Taxa estimada",V60="",'Parâmetros'!$B$8=""),"Confirmar taxa IRS",IF(AND(U60="Valor manual",W60=""),"Indicar IRS manual",IF(U60="Não calcular","IRS não calculado — confirmar",IF(AND(X60="Taxa estimada",Y60="",'Parâmetros'!$B$9=""),"Confirmar taxa de Segurança Social",IF(AND(X60="Valor manual",Z60=""),"Indicar valor de Segurança Social",IF(X60="Não calcular","Segurança Social não calculada — confirmar",IF(OR(AE60&lt;0,AF60&lt;0,AA60&lt;0),"Rever deduções",IF(AG60&lt;0,"Líquido negativo — rever","OK"))))))))))))))))),"Erro na linha"))</f>
        <v/>
      </c>
    </row>
    <row r="61">
      <c r="A61" s="15">
        <f>IF(C61="","",COUNTIF($C$7:C61,"&lt;&gt;"))</f>
        <v/>
      </c>
      <c r="B61" s="16" t="n"/>
      <c r="C61" s="17" t="n"/>
      <c r="D61" s="17" t="n"/>
      <c r="E61" s="17" t="n"/>
      <c r="F61" s="17" t="n"/>
      <c r="G61" s="17" t="n"/>
      <c r="H61" s="18" t="n"/>
      <c r="I61" s="18" t="n"/>
      <c r="J61" s="18" t="n"/>
      <c r="K61" s="19" t="n"/>
      <c r="L61" s="19" t="n"/>
      <c r="M61" s="20">
        <f>IF(C61="","",IFERROR(ROUND(K61+L61,'Parâmetros'!$B$11),0))</f>
        <v/>
      </c>
      <c r="N61" s="17" t="n"/>
      <c r="O61" s="21" t="n"/>
      <c r="P61" s="22" t="n"/>
      <c r="Q61" s="22" t="n"/>
      <c r="R61" s="23" t="n"/>
      <c r="S61" s="19" t="n"/>
      <c r="T61" s="22" t="n"/>
      <c r="U61" s="17" t="n"/>
      <c r="V61" s="23" t="n"/>
      <c r="W61" s="19" t="n"/>
      <c r="X61" s="17" t="n"/>
      <c r="Y61" s="23" t="n"/>
      <c r="Z61" s="19" t="n"/>
      <c r="AA61" s="19" t="n"/>
      <c r="AB61" s="19" t="n"/>
      <c r="AC61" s="20">
        <f>IF(C61="","",IFERROR(ROUND((M61*IF(R61="",'Parâmetros'!$B$6,R61)*IF(N61="Sem proporcionalidade",1,IF(N61="Fator manual",O61,IF(N61="Dias manuais",IFERROR(P61/Q61,0),0)))+AB61),'Parâmetros'!$B$11),0))</f>
        <v/>
      </c>
      <c r="AD61" s="20">
        <f>IF(C61="","",IFERROR(ROUND(IF(G61="Pagamento integral",MAX(0,AC61-S61),IF(G61="Duodécimos",MAX(0,MIN(AC61-S61,IFERROR(AC61/'Parâmetros'!$B$7*T61,0))),0)),'Parâmetros'!$B$11),0))</f>
        <v/>
      </c>
      <c r="AE61" s="20">
        <f>IF(C61="","",IFERROR(ROUND(IF(U61="Valor manual",W61,IF(U61="Taxa estimada",AD61*IF(V61="",'Parâmetros'!$B$8,V61),0)),'Parâmetros'!$B$11),0))</f>
        <v/>
      </c>
      <c r="AF61" s="20">
        <f>IF(C61="","",IFERROR(ROUND(IF(X61="Valor manual",Z61,IF(X61="Taxa estimada",AD61*IF(Y61="",'Parâmetros'!$B$9,Y61),0)),'Parâmetros'!$B$11),0))</f>
        <v/>
      </c>
      <c r="AG61" s="20">
        <f>IF(C61="","",IFERROR(ROUND(AD61-AE61-AF61-AA61,'Parâmetros'!$B$11),0))</f>
        <v/>
      </c>
      <c r="AH61" s="24">
        <f>IF(C61="","",IFERROR(IF(B61="Excluído","Excluído",IF(OR(B61="",D61="",G61="",J61="",K61="",N61="",S61="",U61="",X61=""),"Falta preencher campos obrigatórios",IF(COUNTIF($C$7:$C$106,C61)&gt;1,"Código interno repetido",IF(G61="Sem cálculo automático","Cálculo manual necessário",IF(AND(R61="",'Parâmetros'!$B$6=""),"Indicar percentagem do subsídio",IF(AND(N61="Fator manual",OR(O61="",O61&lt;0)),"Rever fator manual",IF(AND(N61="Dias manuais",OR(P61="",Q61="",Q61&lt;=0,P61&gt;Q61)),"Rever dias de proporcionalidade",IF(AND(G61="Duodécimos",OR(T61="",T61&lt;=0,'Parâmetros'!$B$7="",'Parâmetros'!$B$7&lt;=0)),"Configurar duodécimos",IF(S61&gt;AC61+'Parâmetros'!$B$10,"Duodécimos já pagos excedem o direito",IF(AND(U61="Taxa estimada",V61="",'Parâmetros'!$B$8=""),"Confirmar taxa IRS",IF(AND(U61="Valor manual",W61=""),"Indicar IRS manual",IF(U61="Não calcular","IRS não calculado — confirmar",IF(AND(X61="Taxa estimada",Y61="",'Parâmetros'!$B$9=""),"Confirmar taxa de Segurança Social",IF(AND(X61="Valor manual",Z61=""),"Indicar valor de Segurança Social",IF(X61="Não calcular","Segurança Social não calculada — confirmar",IF(OR(AE61&lt;0,AF61&lt;0,AA61&lt;0),"Rever deduções",IF(AG61&lt;0,"Líquido negativo — rever","OK"))))))))))))))))),"Erro na linha"))</f>
        <v/>
      </c>
    </row>
    <row r="62">
      <c r="A62" s="15">
        <f>IF(C62="","",COUNTIF($C$7:C62,"&lt;&gt;"))</f>
        <v/>
      </c>
      <c r="B62" s="16" t="n"/>
      <c r="C62" s="17" t="n"/>
      <c r="D62" s="17" t="n"/>
      <c r="E62" s="17" t="n"/>
      <c r="F62" s="17" t="n"/>
      <c r="G62" s="17" t="n"/>
      <c r="H62" s="18" t="n"/>
      <c r="I62" s="18" t="n"/>
      <c r="J62" s="18" t="n"/>
      <c r="K62" s="19" t="n"/>
      <c r="L62" s="19" t="n"/>
      <c r="M62" s="20">
        <f>IF(C62="","",IFERROR(ROUND(K62+L62,'Parâmetros'!$B$11),0))</f>
        <v/>
      </c>
      <c r="N62" s="17" t="n"/>
      <c r="O62" s="21" t="n"/>
      <c r="P62" s="22" t="n"/>
      <c r="Q62" s="22" t="n"/>
      <c r="R62" s="23" t="n"/>
      <c r="S62" s="19" t="n"/>
      <c r="T62" s="22" t="n"/>
      <c r="U62" s="17" t="n"/>
      <c r="V62" s="23" t="n"/>
      <c r="W62" s="19" t="n"/>
      <c r="X62" s="17" t="n"/>
      <c r="Y62" s="23" t="n"/>
      <c r="Z62" s="19" t="n"/>
      <c r="AA62" s="19" t="n"/>
      <c r="AB62" s="19" t="n"/>
      <c r="AC62" s="20">
        <f>IF(C62="","",IFERROR(ROUND((M62*IF(R62="",'Parâmetros'!$B$6,R62)*IF(N62="Sem proporcionalidade",1,IF(N62="Fator manual",O62,IF(N62="Dias manuais",IFERROR(P62/Q62,0),0)))+AB62),'Parâmetros'!$B$11),0))</f>
        <v/>
      </c>
      <c r="AD62" s="20">
        <f>IF(C62="","",IFERROR(ROUND(IF(G62="Pagamento integral",MAX(0,AC62-S62),IF(G62="Duodécimos",MAX(0,MIN(AC62-S62,IFERROR(AC62/'Parâmetros'!$B$7*T62,0))),0)),'Parâmetros'!$B$11),0))</f>
        <v/>
      </c>
      <c r="AE62" s="20">
        <f>IF(C62="","",IFERROR(ROUND(IF(U62="Valor manual",W62,IF(U62="Taxa estimada",AD62*IF(V62="",'Parâmetros'!$B$8,V62),0)),'Parâmetros'!$B$11),0))</f>
        <v/>
      </c>
      <c r="AF62" s="20">
        <f>IF(C62="","",IFERROR(ROUND(IF(X62="Valor manual",Z62,IF(X62="Taxa estimada",AD62*IF(Y62="",'Parâmetros'!$B$9,Y62),0)),'Parâmetros'!$B$11),0))</f>
        <v/>
      </c>
      <c r="AG62" s="20">
        <f>IF(C62="","",IFERROR(ROUND(AD62-AE62-AF62-AA62,'Parâmetros'!$B$11),0))</f>
        <v/>
      </c>
      <c r="AH62" s="24">
        <f>IF(C62="","",IFERROR(IF(B62="Excluído","Excluído",IF(OR(B62="",D62="",G62="",J62="",K62="",N62="",S62="",U62="",X62=""),"Falta preencher campos obrigatórios",IF(COUNTIF($C$7:$C$106,C62)&gt;1,"Código interno repetido",IF(G62="Sem cálculo automático","Cálculo manual necessário",IF(AND(R62="",'Parâmetros'!$B$6=""),"Indicar percentagem do subsídio",IF(AND(N62="Fator manual",OR(O62="",O62&lt;0)),"Rever fator manual",IF(AND(N62="Dias manuais",OR(P62="",Q62="",Q62&lt;=0,P62&gt;Q62)),"Rever dias de proporcionalidade",IF(AND(G62="Duodécimos",OR(T62="",T62&lt;=0,'Parâmetros'!$B$7="",'Parâmetros'!$B$7&lt;=0)),"Configurar duodécimos",IF(S62&gt;AC62+'Parâmetros'!$B$10,"Duodécimos já pagos excedem o direito",IF(AND(U62="Taxa estimada",V62="",'Parâmetros'!$B$8=""),"Confirmar taxa IRS",IF(AND(U62="Valor manual",W62=""),"Indicar IRS manual",IF(U62="Não calcular","IRS não calculado — confirmar",IF(AND(X62="Taxa estimada",Y62="",'Parâmetros'!$B$9=""),"Confirmar taxa de Segurança Social",IF(AND(X62="Valor manual",Z62=""),"Indicar valor de Segurança Social",IF(X62="Não calcular","Segurança Social não calculada — confirmar",IF(OR(AE62&lt;0,AF62&lt;0,AA62&lt;0),"Rever deduções",IF(AG62&lt;0,"Líquido negativo — rever","OK"))))))))))))))))),"Erro na linha"))</f>
        <v/>
      </c>
    </row>
    <row r="63">
      <c r="A63" s="15">
        <f>IF(C63="","",COUNTIF($C$7:C63,"&lt;&gt;"))</f>
        <v/>
      </c>
      <c r="B63" s="16" t="n"/>
      <c r="C63" s="17" t="n"/>
      <c r="D63" s="17" t="n"/>
      <c r="E63" s="17" t="n"/>
      <c r="F63" s="17" t="n"/>
      <c r="G63" s="17" t="n"/>
      <c r="H63" s="18" t="n"/>
      <c r="I63" s="18" t="n"/>
      <c r="J63" s="18" t="n"/>
      <c r="K63" s="19" t="n"/>
      <c r="L63" s="19" t="n"/>
      <c r="M63" s="20">
        <f>IF(C63="","",IFERROR(ROUND(K63+L63,'Parâmetros'!$B$11),0))</f>
        <v/>
      </c>
      <c r="N63" s="17" t="n"/>
      <c r="O63" s="21" t="n"/>
      <c r="P63" s="22" t="n"/>
      <c r="Q63" s="22" t="n"/>
      <c r="R63" s="23" t="n"/>
      <c r="S63" s="19" t="n"/>
      <c r="T63" s="22" t="n"/>
      <c r="U63" s="17" t="n"/>
      <c r="V63" s="23" t="n"/>
      <c r="W63" s="19" t="n"/>
      <c r="X63" s="17" t="n"/>
      <c r="Y63" s="23" t="n"/>
      <c r="Z63" s="19" t="n"/>
      <c r="AA63" s="19" t="n"/>
      <c r="AB63" s="19" t="n"/>
      <c r="AC63" s="20">
        <f>IF(C63="","",IFERROR(ROUND((M63*IF(R63="",'Parâmetros'!$B$6,R63)*IF(N63="Sem proporcionalidade",1,IF(N63="Fator manual",O63,IF(N63="Dias manuais",IFERROR(P63/Q63,0),0)))+AB63),'Parâmetros'!$B$11),0))</f>
        <v/>
      </c>
      <c r="AD63" s="20">
        <f>IF(C63="","",IFERROR(ROUND(IF(G63="Pagamento integral",MAX(0,AC63-S63),IF(G63="Duodécimos",MAX(0,MIN(AC63-S63,IFERROR(AC63/'Parâmetros'!$B$7*T63,0))),0)),'Parâmetros'!$B$11),0))</f>
        <v/>
      </c>
      <c r="AE63" s="20">
        <f>IF(C63="","",IFERROR(ROUND(IF(U63="Valor manual",W63,IF(U63="Taxa estimada",AD63*IF(V63="",'Parâmetros'!$B$8,V63),0)),'Parâmetros'!$B$11),0))</f>
        <v/>
      </c>
      <c r="AF63" s="20">
        <f>IF(C63="","",IFERROR(ROUND(IF(X63="Valor manual",Z63,IF(X63="Taxa estimada",AD63*IF(Y63="",'Parâmetros'!$B$9,Y63),0)),'Parâmetros'!$B$11),0))</f>
        <v/>
      </c>
      <c r="AG63" s="20">
        <f>IF(C63="","",IFERROR(ROUND(AD63-AE63-AF63-AA63,'Parâmetros'!$B$11),0))</f>
        <v/>
      </c>
      <c r="AH63" s="24">
        <f>IF(C63="","",IFERROR(IF(B63="Excluído","Excluído",IF(OR(B63="",D63="",G63="",J63="",K63="",N63="",S63="",U63="",X63=""),"Falta preencher campos obrigatórios",IF(COUNTIF($C$7:$C$106,C63)&gt;1,"Código interno repetido",IF(G63="Sem cálculo automático","Cálculo manual necessário",IF(AND(R63="",'Parâmetros'!$B$6=""),"Indicar percentagem do subsídio",IF(AND(N63="Fator manual",OR(O63="",O63&lt;0)),"Rever fator manual",IF(AND(N63="Dias manuais",OR(P63="",Q63="",Q63&lt;=0,P63&gt;Q63)),"Rever dias de proporcionalidade",IF(AND(G63="Duodécimos",OR(T63="",T63&lt;=0,'Parâmetros'!$B$7="",'Parâmetros'!$B$7&lt;=0)),"Configurar duodécimos",IF(S63&gt;AC63+'Parâmetros'!$B$10,"Duodécimos já pagos excedem o direito",IF(AND(U63="Taxa estimada",V63="",'Parâmetros'!$B$8=""),"Confirmar taxa IRS",IF(AND(U63="Valor manual",W63=""),"Indicar IRS manual",IF(U63="Não calcular","IRS não calculado — confirmar",IF(AND(X63="Taxa estimada",Y63="",'Parâmetros'!$B$9=""),"Confirmar taxa de Segurança Social",IF(AND(X63="Valor manual",Z63=""),"Indicar valor de Segurança Social",IF(X63="Não calcular","Segurança Social não calculada — confirmar",IF(OR(AE63&lt;0,AF63&lt;0,AA63&lt;0),"Rever deduções",IF(AG63&lt;0,"Líquido negativo — rever","OK"))))))))))))))))),"Erro na linha"))</f>
        <v/>
      </c>
    </row>
    <row r="64">
      <c r="A64" s="15">
        <f>IF(C64="","",COUNTIF($C$7:C64,"&lt;&gt;"))</f>
        <v/>
      </c>
      <c r="B64" s="16" t="n"/>
      <c r="C64" s="17" t="n"/>
      <c r="D64" s="17" t="n"/>
      <c r="E64" s="17" t="n"/>
      <c r="F64" s="17" t="n"/>
      <c r="G64" s="17" t="n"/>
      <c r="H64" s="18" t="n"/>
      <c r="I64" s="18" t="n"/>
      <c r="J64" s="18" t="n"/>
      <c r="K64" s="19" t="n"/>
      <c r="L64" s="19" t="n"/>
      <c r="M64" s="20">
        <f>IF(C64="","",IFERROR(ROUND(K64+L64,'Parâmetros'!$B$11),0))</f>
        <v/>
      </c>
      <c r="N64" s="17" t="n"/>
      <c r="O64" s="21" t="n"/>
      <c r="P64" s="22" t="n"/>
      <c r="Q64" s="22" t="n"/>
      <c r="R64" s="23" t="n"/>
      <c r="S64" s="19" t="n"/>
      <c r="T64" s="22" t="n"/>
      <c r="U64" s="17" t="n"/>
      <c r="V64" s="23" t="n"/>
      <c r="W64" s="19" t="n"/>
      <c r="X64" s="17" t="n"/>
      <c r="Y64" s="23" t="n"/>
      <c r="Z64" s="19" t="n"/>
      <c r="AA64" s="19" t="n"/>
      <c r="AB64" s="19" t="n"/>
      <c r="AC64" s="20">
        <f>IF(C64="","",IFERROR(ROUND((M64*IF(R64="",'Parâmetros'!$B$6,R64)*IF(N64="Sem proporcionalidade",1,IF(N64="Fator manual",O64,IF(N64="Dias manuais",IFERROR(P64/Q64,0),0)))+AB64),'Parâmetros'!$B$11),0))</f>
        <v/>
      </c>
      <c r="AD64" s="20">
        <f>IF(C64="","",IFERROR(ROUND(IF(G64="Pagamento integral",MAX(0,AC64-S64),IF(G64="Duodécimos",MAX(0,MIN(AC64-S64,IFERROR(AC64/'Parâmetros'!$B$7*T64,0))),0)),'Parâmetros'!$B$11),0))</f>
        <v/>
      </c>
      <c r="AE64" s="20">
        <f>IF(C64="","",IFERROR(ROUND(IF(U64="Valor manual",W64,IF(U64="Taxa estimada",AD64*IF(V64="",'Parâmetros'!$B$8,V64),0)),'Parâmetros'!$B$11),0))</f>
        <v/>
      </c>
      <c r="AF64" s="20">
        <f>IF(C64="","",IFERROR(ROUND(IF(X64="Valor manual",Z64,IF(X64="Taxa estimada",AD64*IF(Y64="",'Parâmetros'!$B$9,Y64),0)),'Parâmetros'!$B$11),0))</f>
        <v/>
      </c>
      <c r="AG64" s="20">
        <f>IF(C64="","",IFERROR(ROUND(AD64-AE64-AF64-AA64,'Parâmetros'!$B$11),0))</f>
        <v/>
      </c>
      <c r="AH64" s="24">
        <f>IF(C64="","",IFERROR(IF(B64="Excluído","Excluído",IF(OR(B64="",D64="",G64="",J64="",K64="",N64="",S64="",U64="",X64=""),"Falta preencher campos obrigatórios",IF(COUNTIF($C$7:$C$106,C64)&gt;1,"Código interno repetido",IF(G64="Sem cálculo automático","Cálculo manual necessário",IF(AND(R64="",'Parâmetros'!$B$6=""),"Indicar percentagem do subsídio",IF(AND(N64="Fator manual",OR(O64="",O64&lt;0)),"Rever fator manual",IF(AND(N64="Dias manuais",OR(P64="",Q64="",Q64&lt;=0,P64&gt;Q64)),"Rever dias de proporcionalidade",IF(AND(G64="Duodécimos",OR(T64="",T64&lt;=0,'Parâmetros'!$B$7="",'Parâmetros'!$B$7&lt;=0)),"Configurar duodécimos",IF(S64&gt;AC64+'Parâmetros'!$B$10,"Duodécimos já pagos excedem o direito",IF(AND(U64="Taxa estimada",V64="",'Parâmetros'!$B$8=""),"Confirmar taxa IRS",IF(AND(U64="Valor manual",W64=""),"Indicar IRS manual",IF(U64="Não calcular","IRS não calculado — confirmar",IF(AND(X64="Taxa estimada",Y64="",'Parâmetros'!$B$9=""),"Confirmar taxa de Segurança Social",IF(AND(X64="Valor manual",Z64=""),"Indicar valor de Segurança Social",IF(X64="Não calcular","Segurança Social não calculada — confirmar",IF(OR(AE64&lt;0,AF64&lt;0,AA64&lt;0),"Rever deduções",IF(AG64&lt;0,"Líquido negativo — rever","OK"))))))))))))))))),"Erro na linha"))</f>
        <v/>
      </c>
    </row>
    <row r="65">
      <c r="A65" s="15">
        <f>IF(C65="","",COUNTIF($C$7:C65,"&lt;&gt;"))</f>
        <v/>
      </c>
      <c r="B65" s="16" t="n"/>
      <c r="C65" s="17" t="n"/>
      <c r="D65" s="17" t="n"/>
      <c r="E65" s="17" t="n"/>
      <c r="F65" s="17" t="n"/>
      <c r="G65" s="17" t="n"/>
      <c r="H65" s="18" t="n"/>
      <c r="I65" s="18" t="n"/>
      <c r="J65" s="18" t="n"/>
      <c r="K65" s="19" t="n"/>
      <c r="L65" s="19" t="n"/>
      <c r="M65" s="20">
        <f>IF(C65="","",IFERROR(ROUND(K65+L65,'Parâmetros'!$B$11),0))</f>
        <v/>
      </c>
      <c r="N65" s="17" t="n"/>
      <c r="O65" s="21" t="n"/>
      <c r="P65" s="22" t="n"/>
      <c r="Q65" s="22" t="n"/>
      <c r="R65" s="23" t="n"/>
      <c r="S65" s="19" t="n"/>
      <c r="T65" s="22" t="n"/>
      <c r="U65" s="17" t="n"/>
      <c r="V65" s="23" t="n"/>
      <c r="W65" s="19" t="n"/>
      <c r="X65" s="17" t="n"/>
      <c r="Y65" s="23" t="n"/>
      <c r="Z65" s="19" t="n"/>
      <c r="AA65" s="19" t="n"/>
      <c r="AB65" s="19" t="n"/>
      <c r="AC65" s="20">
        <f>IF(C65="","",IFERROR(ROUND((M65*IF(R65="",'Parâmetros'!$B$6,R65)*IF(N65="Sem proporcionalidade",1,IF(N65="Fator manual",O65,IF(N65="Dias manuais",IFERROR(P65/Q65,0),0)))+AB65),'Parâmetros'!$B$11),0))</f>
        <v/>
      </c>
      <c r="AD65" s="20">
        <f>IF(C65="","",IFERROR(ROUND(IF(G65="Pagamento integral",MAX(0,AC65-S65),IF(G65="Duodécimos",MAX(0,MIN(AC65-S65,IFERROR(AC65/'Parâmetros'!$B$7*T65,0))),0)),'Parâmetros'!$B$11),0))</f>
        <v/>
      </c>
      <c r="AE65" s="20">
        <f>IF(C65="","",IFERROR(ROUND(IF(U65="Valor manual",W65,IF(U65="Taxa estimada",AD65*IF(V65="",'Parâmetros'!$B$8,V65),0)),'Parâmetros'!$B$11),0))</f>
        <v/>
      </c>
      <c r="AF65" s="20">
        <f>IF(C65="","",IFERROR(ROUND(IF(X65="Valor manual",Z65,IF(X65="Taxa estimada",AD65*IF(Y65="",'Parâmetros'!$B$9,Y65),0)),'Parâmetros'!$B$11),0))</f>
        <v/>
      </c>
      <c r="AG65" s="20">
        <f>IF(C65="","",IFERROR(ROUND(AD65-AE65-AF65-AA65,'Parâmetros'!$B$11),0))</f>
        <v/>
      </c>
      <c r="AH65" s="24">
        <f>IF(C65="","",IFERROR(IF(B65="Excluído","Excluído",IF(OR(B65="",D65="",G65="",J65="",K65="",N65="",S65="",U65="",X65=""),"Falta preencher campos obrigatórios",IF(COUNTIF($C$7:$C$106,C65)&gt;1,"Código interno repetido",IF(G65="Sem cálculo automático","Cálculo manual necessário",IF(AND(R65="",'Parâmetros'!$B$6=""),"Indicar percentagem do subsídio",IF(AND(N65="Fator manual",OR(O65="",O65&lt;0)),"Rever fator manual",IF(AND(N65="Dias manuais",OR(P65="",Q65="",Q65&lt;=0,P65&gt;Q65)),"Rever dias de proporcionalidade",IF(AND(G65="Duodécimos",OR(T65="",T65&lt;=0,'Parâmetros'!$B$7="",'Parâmetros'!$B$7&lt;=0)),"Configurar duodécimos",IF(S65&gt;AC65+'Parâmetros'!$B$10,"Duodécimos já pagos excedem o direito",IF(AND(U65="Taxa estimada",V65="",'Parâmetros'!$B$8=""),"Confirmar taxa IRS",IF(AND(U65="Valor manual",W65=""),"Indicar IRS manual",IF(U65="Não calcular","IRS não calculado — confirmar",IF(AND(X65="Taxa estimada",Y65="",'Parâmetros'!$B$9=""),"Confirmar taxa de Segurança Social",IF(AND(X65="Valor manual",Z65=""),"Indicar valor de Segurança Social",IF(X65="Não calcular","Segurança Social não calculada — confirmar",IF(OR(AE65&lt;0,AF65&lt;0,AA65&lt;0),"Rever deduções",IF(AG65&lt;0,"Líquido negativo — rever","OK"))))))))))))))))),"Erro na linha"))</f>
        <v/>
      </c>
    </row>
    <row r="66">
      <c r="A66" s="15">
        <f>IF(C66="","",COUNTIF($C$7:C66,"&lt;&gt;"))</f>
        <v/>
      </c>
      <c r="B66" s="16" t="n"/>
      <c r="C66" s="17" t="n"/>
      <c r="D66" s="17" t="n"/>
      <c r="E66" s="17" t="n"/>
      <c r="F66" s="17" t="n"/>
      <c r="G66" s="17" t="n"/>
      <c r="H66" s="18" t="n"/>
      <c r="I66" s="18" t="n"/>
      <c r="J66" s="18" t="n"/>
      <c r="K66" s="19" t="n"/>
      <c r="L66" s="19" t="n"/>
      <c r="M66" s="20">
        <f>IF(C66="","",IFERROR(ROUND(K66+L66,'Parâmetros'!$B$11),0))</f>
        <v/>
      </c>
      <c r="N66" s="17" t="n"/>
      <c r="O66" s="21" t="n"/>
      <c r="P66" s="22" t="n"/>
      <c r="Q66" s="22" t="n"/>
      <c r="R66" s="23" t="n"/>
      <c r="S66" s="19" t="n"/>
      <c r="T66" s="22" t="n"/>
      <c r="U66" s="17" t="n"/>
      <c r="V66" s="23" t="n"/>
      <c r="W66" s="19" t="n"/>
      <c r="X66" s="17" t="n"/>
      <c r="Y66" s="23" t="n"/>
      <c r="Z66" s="19" t="n"/>
      <c r="AA66" s="19" t="n"/>
      <c r="AB66" s="19" t="n"/>
      <c r="AC66" s="20">
        <f>IF(C66="","",IFERROR(ROUND((M66*IF(R66="",'Parâmetros'!$B$6,R66)*IF(N66="Sem proporcionalidade",1,IF(N66="Fator manual",O66,IF(N66="Dias manuais",IFERROR(P66/Q66,0),0)))+AB66),'Parâmetros'!$B$11),0))</f>
        <v/>
      </c>
      <c r="AD66" s="20">
        <f>IF(C66="","",IFERROR(ROUND(IF(G66="Pagamento integral",MAX(0,AC66-S66),IF(G66="Duodécimos",MAX(0,MIN(AC66-S66,IFERROR(AC66/'Parâmetros'!$B$7*T66,0))),0)),'Parâmetros'!$B$11),0))</f>
        <v/>
      </c>
      <c r="AE66" s="20">
        <f>IF(C66="","",IFERROR(ROUND(IF(U66="Valor manual",W66,IF(U66="Taxa estimada",AD66*IF(V66="",'Parâmetros'!$B$8,V66),0)),'Parâmetros'!$B$11),0))</f>
        <v/>
      </c>
      <c r="AF66" s="20">
        <f>IF(C66="","",IFERROR(ROUND(IF(X66="Valor manual",Z66,IF(X66="Taxa estimada",AD66*IF(Y66="",'Parâmetros'!$B$9,Y66),0)),'Parâmetros'!$B$11),0))</f>
        <v/>
      </c>
      <c r="AG66" s="20">
        <f>IF(C66="","",IFERROR(ROUND(AD66-AE66-AF66-AA66,'Parâmetros'!$B$11),0))</f>
        <v/>
      </c>
      <c r="AH66" s="24">
        <f>IF(C66="","",IFERROR(IF(B66="Excluído","Excluído",IF(OR(B66="",D66="",G66="",J66="",K66="",N66="",S66="",U66="",X66=""),"Falta preencher campos obrigatórios",IF(COUNTIF($C$7:$C$106,C66)&gt;1,"Código interno repetido",IF(G66="Sem cálculo automático","Cálculo manual necessário",IF(AND(R66="",'Parâmetros'!$B$6=""),"Indicar percentagem do subsídio",IF(AND(N66="Fator manual",OR(O66="",O66&lt;0)),"Rever fator manual",IF(AND(N66="Dias manuais",OR(P66="",Q66="",Q66&lt;=0,P66&gt;Q66)),"Rever dias de proporcionalidade",IF(AND(G66="Duodécimos",OR(T66="",T66&lt;=0,'Parâmetros'!$B$7="",'Parâmetros'!$B$7&lt;=0)),"Configurar duodécimos",IF(S66&gt;AC66+'Parâmetros'!$B$10,"Duodécimos já pagos excedem o direito",IF(AND(U66="Taxa estimada",V66="",'Parâmetros'!$B$8=""),"Confirmar taxa IRS",IF(AND(U66="Valor manual",W66=""),"Indicar IRS manual",IF(U66="Não calcular","IRS não calculado — confirmar",IF(AND(X66="Taxa estimada",Y66="",'Parâmetros'!$B$9=""),"Confirmar taxa de Segurança Social",IF(AND(X66="Valor manual",Z66=""),"Indicar valor de Segurança Social",IF(X66="Não calcular","Segurança Social não calculada — confirmar",IF(OR(AE66&lt;0,AF66&lt;0,AA66&lt;0),"Rever deduções",IF(AG66&lt;0,"Líquido negativo — rever","OK"))))))))))))))))),"Erro na linha"))</f>
        <v/>
      </c>
    </row>
    <row r="67">
      <c r="A67" s="15">
        <f>IF(C67="","",COUNTIF($C$7:C67,"&lt;&gt;"))</f>
        <v/>
      </c>
      <c r="B67" s="16" t="n"/>
      <c r="C67" s="17" t="n"/>
      <c r="D67" s="17" t="n"/>
      <c r="E67" s="17" t="n"/>
      <c r="F67" s="17" t="n"/>
      <c r="G67" s="17" t="n"/>
      <c r="H67" s="18" t="n"/>
      <c r="I67" s="18" t="n"/>
      <c r="J67" s="18" t="n"/>
      <c r="K67" s="19" t="n"/>
      <c r="L67" s="19" t="n"/>
      <c r="M67" s="20">
        <f>IF(C67="","",IFERROR(ROUND(K67+L67,'Parâmetros'!$B$11),0))</f>
        <v/>
      </c>
      <c r="N67" s="17" t="n"/>
      <c r="O67" s="21" t="n"/>
      <c r="P67" s="22" t="n"/>
      <c r="Q67" s="22" t="n"/>
      <c r="R67" s="23" t="n"/>
      <c r="S67" s="19" t="n"/>
      <c r="T67" s="22" t="n"/>
      <c r="U67" s="17" t="n"/>
      <c r="V67" s="23" t="n"/>
      <c r="W67" s="19" t="n"/>
      <c r="X67" s="17" t="n"/>
      <c r="Y67" s="23" t="n"/>
      <c r="Z67" s="19" t="n"/>
      <c r="AA67" s="19" t="n"/>
      <c r="AB67" s="19" t="n"/>
      <c r="AC67" s="20">
        <f>IF(C67="","",IFERROR(ROUND((M67*IF(R67="",'Parâmetros'!$B$6,R67)*IF(N67="Sem proporcionalidade",1,IF(N67="Fator manual",O67,IF(N67="Dias manuais",IFERROR(P67/Q67,0),0)))+AB67),'Parâmetros'!$B$11),0))</f>
        <v/>
      </c>
      <c r="AD67" s="20">
        <f>IF(C67="","",IFERROR(ROUND(IF(G67="Pagamento integral",MAX(0,AC67-S67),IF(G67="Duodécimos",MAX(0,MIN(AC67-S67,IFERROR(AC67/'Parâmetros'!$B$7*T67,0))),0)),'Parâmetros'!$B$11),0))</f>
        <v/>
      </c>
      <c r="AE67" s="20">
        <f>IF(C67="","",IFERROR(ROUND(IF(U67="Valor manual",W67,IF(U67="Taxa estimada",AD67*IF(V67="",'Parâmetros'!$B$8,V67),0)),'Parâmetros'!$B$11),0))</f>
        <v/>
      </c>
      <c r="AF67" s="20">
        <f>IF(C67="","",IFERROR(ROUND(IF(X67="Valor manual",Z67,IF(X67="Taxa estimada",AD67*IF(Y67="",'Parâmetros'!$B$9,Y67),0)),'Parâmetros'!$B$11),0))</f>
        <v/>
      </c>
      <c r="AG67" s="20">
        <f>IF(C67="","",IFERROR(ROUND(AD67-AE67-AF67-AA67,'Parâmetros'!$B$11),0))</f>
        <v/>
      </c>
      <c r="AH67" s="24">
        <f>IF(C67="","",IFERROR(IF(B67="Excluído","Excluído",IF(OR(B67="",D67="",G67="",J67="",K67="",N67="",S67="",U67="",X67=""),"Falta preencher campos obrigatórios",IF(COUNTIF($C$7:$C$106,C67)&gt;1,"Código interno repetido",IF(G67="Sem cálculo automático","Cálculo manual necessário",IF(AND(R67="",'Parâmetros'!$B$6=""),"Indicar percentagem do subsídio",IF(AND(N67="Fator manual",OR(O67="",O67&lt;0)),"Rever fator manual",IF(AND(N67="Dias manuais",OR(P67="",Q67="",Q67&lt;=0,P67&gt;Q67)),"Rever dias de proporcionalidade",IF(AND(G67="Duodécimos",OR(T67="",T67&lt;=0,'Parâmetros'!$B$7="",'Parâmetros'!$B$7&lt;=0)),"Configurar duodécimos",IF(S67&gt;AC67+'Parâmetros'!$B$10,"Duodécimos já pagos excedem o direito",IF(AND(U67="Taxa estimada",V67="",'Parâmetros'!$B$8=""),"Confirmar taxa IRS",IF(AND(U67="Valor manual",W67=""),"Indicar IRS manual",IF(U67="Não calcular","IRS não calculado — confirmar",IF(AND(X67="Taxa estimada",Y67="",'Parâmetros'!$B$9=""),"Confirmar taxa de Segurança Social",IF(AND(X67="Valor manual",Z67=""),"Indicar valor de Segurança Social",IF(X67="Não calcular","Segurança Social não calculada — confirmar",IF(OR(AE67&lt;0,AF67&lt;0,AA67&lt;0),"Rever deduções",IF(AG67&lt;0,"Líquido negativo — rever","OK"))))))))))))))))),"Erro na linha"))</f>
        <v/>
      </c>
    </row>
    <row r="68">
      <c r="A68" s="15">
        <f>IF(C68="","",COUNTIF($C$7:C68,"&lt;&gt;"))</f>
        <v/>
      </c>
      <c r="B68" s="16" t="n"/>
      <c r="C68" s="17" t="n"/>
      <c r="D68" s="17" t="n"/>
      <c r="E68" s="17" t="n"/>
      <c r="F68" s="17" t="n"/>
      <c r="G68" s="17" t="n"/>
      <c r="H68" s="18" t="n"/>
      <c r="I68" s="18" t="n"/>
      <c r="J68" s="18" t="n"/>
      <c r="K68" s="19" t="n"/>
      <c r="L68" s="19" t="n"/>
      <c r="M68" s="20">
        <f>IF(C68="","",IFERROR(ROUND(K68+L68,'Parâmetros'!$B$11),0))</f>
        <v/>
      </c>
      <c r="N68" s="17" t="n"/>
      <c r="O68" s="21" t="n"/>
      <c r="P68" s="22" t="n"/>
      <c r="Q68" s="22" t="n"/>
      <c r="R68" s="23" t="n"/>
      <c r="S68" s="19" t="n"/>
      <c r="T68" s="22" t="n"/>
      <c r="U68" s="17" t="n"/>
      <c r="V68" s="23" t="n"/>
      <c r="W68" s="19" t="n"/>
      <c r="X68" s="17" t="n"/>
      <c r="Y68" s="23" t="n"/>
      <c r="Z68" s="19" t="n"/>
      <c r="AA68" s="19" t="n"/>
      <c r="AB68" s="19" t="n"/>
      <c r="AC68" s="20">
        <f>IF(C68="","",IFERROR(ROUND((M68*IF(R68="",'Parâmetros'!$B$6,R68)*IF(N68="Sem proporcionalidade",1,IF(N68="Fator manual",O68,IF(N68="Dias manuais",IFERROR(P68/Q68,0),0)))+AB68),'Parâmetros'!$B$11),0))</f>
        <v/>
      </c>
      <c r="AD68" s="20">
        <f>IF(C68="","",IFERROR(ROUND(IF(G68="Pagamento integral",MAX(0,AC68-S68),IF(G68="Duodécimos",MAX(0,MIN(AC68-S68,IFERROR(AC68/'Parâmetros'!$B$7*T68,0))),0)),'Parâmetros'!$B$11),0))</f>
        <v/>
      </c>
      <c r="AE68" s="20">
        <f>IF(C68="","",IFERROR(ROUND(IF(U68="Valor manual",W68,IF(U68="Taxa estimada",AD68*IF(V68="",'Parâmetros'!$B$8,V68),0)),'Parâmetros'!$B$11),0))</f>
        <v/>
      </c>
      <c r="AF68" s="20">
        <f>IF(C68="","",IFERROR(ROUND(IF(X68="Valor manual",Z68,IF(X68="Taxa estimada",AD68*IF(Y68="",'Parâmetros'!$B$9,Y68),0)),'Parâmetros'!$B$11),0))</f>
        <v/>
      </c>
      <c r="AG68" s="20">
        <f>IF(C68="","",IFERROR(ROUND(AD68-AE68-AF68-AA68,'Parâmetros'!$B$11),0))</f>
        <v/>
      </c>
      <c r="AH68" s="24">
        <f>IF(C68="","",IFERROR(IF(B68="Excluído","Excluído",IF(OR(B68="",D68="",G68="",J68="",K68="",N68="",S68="",U68="",X68=""),"Falta preencher campos obrigatórios",IF(COUNTIF($C$7:$C$106,C68)&gt;1,"Código interno repetido",IF(G68="Sem cálculo automático","Cálculo manual necessário",IF(AND(R68="",'Parâmetros'!$B$6=""),"Indicar percentagem do subsídio",IF(AND(N68="Fator manual",OR(O68="",O68&lt;0)),"Rever fator manual",IF(AND(N68="Dias manuais",OR(P68="",Q68="",Q68&lt;=0,P68&gt;Q68)),"Rever dias de proporcionalidade",IF(AND(G68="Duodécimos",OR(T68="",T68&lt;=0,'Parâmetros'!$B$7="",'Parâmetros'!$B$7&lt;=0)),"Configurar duodécimos",IF(S68&gt;AC68+'Parâmetros'!$B$10,"Duodécimos já pagos excedem o direito",IF(AND(U68="Taxa estimada",V68="",'Parâmetros'!$B$8=""),"Confirmar taxa IRS",IF(AND(U68="Valor manual",W68=""),"Indicar IRS manual",IF(U68="Não calcular","IRS não calculado — confirmar",IF(AND(X68="Taxa estimada",Y68="",'Parâmetros'!$B$9=""),"Confirmar taxa de Segurança Social",IF(AND(X68="Valor manual",Z68=""),"Indicar valor de Segurança Social",IF(X68="Não calcular","Segurança Social não calculada — confirmar",IF(OR(AE68&lt;0,AF68&lt;0,AA68&lt;0),"Rever deduções",IF(AG68&lt;0,"Líquido negativo — rever","OK"))))))))))))))))),"Erro na linha"))</f>
        <v/>
      </c>
    </row>
    <row r="69">
      <c r="A69" s="15">
        <f>IF(C69="","",COUNTIF($C$7:C69,"&lt;&gt;"))</f>
        <v/>
      </c>
      <c r="B69" s="16" t="n"/>
      <c r="C69" s="17" t="n"/>
      <c r="D69" s="17" t="n"/>
      <c r="E69" s="17" t="n"/>
      <c r="F69" s="17" t="n"/>
      <c r="G69" s="17" t="n"/>
      <c r="H69" s="18" t="n"/>
      <c r="I69" s="18" t="n"/>
      <c r="J69" s="18" t="n"/>
      <c r="K69" s="19" t="n"/>
      <c r="L69" s="19" t="n"/>
      <c r="M69" s="20">
        <f>IF(C69="","",IFERROR(ROUND(K69+L69,'Parâmetros'!$B$11),0))</f>
        <v/>
      </c>
      <c r="N69" s="17" t="n"/>
      <c r="O69" s="21" t="n"/>
      <c r="P69" s="22" t="n"/>
      <c r="Q69" s="22" t="n"/>
      <c r="R69" s="23" t="n"/>
      <c r="S69" s="19" t="n"/>
      <c r="T69" s="22" t="n"/>
      <c r="U69" s="17" t="n"/>
      <c r="V69" s="23" t="n"/>
      <c r="W69" s="19" t="n"/>
      <c r="X69" s="17" t="n"/>
      <c r="Y69" s="23" t="n"/>
      <c r="Z69" s="19" t="n"/>
      <c r="AA69" s="19" t="n"/>
      <c r="AB69" s="19" t="n"/>
      <c r="AC69" s="20">
        <f>IF(C69="","",IFERROR(ROUND((M69*IF(R69="",'Parâmetros'!$B$6,R69)*IF(N69="Sem proporcionalidade",1,IF(N69="Fator manual",O69,IF(N69="Dias manuais",IFERROR(P69/Q69,0),0)))+AB69),'Parâmetros'!$B$11),0))</f>
        <v/>
      </c>
      <c r="AD69" s="20">
        <f>IF(C69="","",IFERROR(ROUND(IF(G69="Pagamento integral",MAX(0,AC69-S69),IF(G69="Duodécimos",MAX(0,MIN(AC69-S69,IFERROR(AC69/'Parâmetros'!$B$7*T69,0))),0)),'Parâmetros'!$B$11),0))</f>
        <v/>
      </c>
      <c r="AE69" s="20">
        <f>IF(C69="","",IFERROR(ROUND(IF(U69="Valor manual",W69,IF(U69="Taxa estimada",AD69*IF(V69="",'Parâmetros'!$B$8,V69),0)),'Parâmetros'!$B$11),0))</f>
        <v/>
      </c>
      <c r="AF69" s="20">
        <f>IF(C69="","",IFERROR(ROUND(IF(X69="Valor manual",Z69,IF(X69="Taxa estimada",AD69*IF(Y69="",'Parâmetros'!$B$9,Y69),0)),'Parâmetros'!$B$11),0))</f>
        <v/>
      </c>
      <c r="AG69" s="20">
        <f>IF(C69="","",IFERROR(ROUND(AD69-AE69-AF69-AA69,'Parâmetros'!$B$11),0))</f>
        <v/>
      </c>
      <c r="AH69" s="24">
        <f>IF(C69="","",IFERROR(IF(B69="Excluído","Excluído",IF(OR(B69="",D69="",G69="",J69="",K69="",N69="",S69="",U69="",X69=""),"Falta preencher campos obrigatórios",IF(COUNTIF($C$7:$C$106,C69)&gt;1,"Código interno repetido",IF(G69="Sem cálculo automático","Cálculo manual necessário",IF(AND(R69="",'Parâmetros'!$B$6=""),"Indicar percentagem do subsídio",IF(AND(N69="Fator manual",OR(O69="",O69&lt;0)),"Rever fator manual",IF(AND(N69="Dias manuais",OR(P69="",Q69="",Q69&lt;=0,P69&gt;Q69)),"Rever dias de proporcionalidade",IF(AND(G69="Duodécimos",OR(T69="",T69&lt;=0,'Parâmetros'!$B$7="",'Parâmetros'!$B$7&lt;=0)),"Configurar duodécimos",IF(S69&gt;AC69+'Parâmetros'!$B$10,"Duodécimos já pagos excedem o direito",IF(AND(U69="Taxa estimada",V69="",'Parâmetros'!$B$8=""),"Confirmar taxa IRS",IF(AND(U69="Valor manual",W69=""),"Indicar IRS manual",IF(U69="Não calcular","IRS não calculado — confirmar",IF(AND(X69="Taxa estimada",Y69="",'Parâmetros'!$B$9=""),"Confirmar taxa de Segurança Social",IF(AND(X69="Valor manual",Z69=""),"Indicar valor de Segurança Social",IF(X69="Não calcular","Segurança Social não calculada — confirmar",IF(OR(AE69&lt;0,AF69&lt;0,AA69&lt;0),"Rever deduções",IF(AG69&lt;0,"Líquido negativo — rever","OK"))))))))))))))))),"Erro na linha"))</f>
        <v/>
      </c>
    </row>
    <row r="70">
      <c r="A70" s="15">
        <f>IF(C70="","",COUNTIF($C$7:C70,"&lt;&gt;"))</f>
        <v/>
      </c>
      <c r="B70" s="16" t="n"/>
      <c r="C70" s="17" t="n"/>
      <c r="D70" s="17" t="n"/>
      <c r="E70" s="17" t="n"/>
      <c r="F70" s="17" t="n"/>
      <c r="G70" s="17" t="n"/>
      <c r="H70" s="18" t="n"/>
      <c r="I70" s="18" t="n"/>
      <c r="J70" s="18" t="n"/>
      <c r="K70" s="19" t="n"/>
      <c r="L70" s="19" t="n"/>
      <c r="M70" s="20">
        <f>IF(C70="","",IFERROR(ROUND(K70+L70,'Parâmetros'!$B$11),0))</f>
        <v/>
      </c>
      <c r="N70" s="17" t="n"/>
      <c r="O70" s="21" t="n"/>
      <c r="P70" s="22" t="n"/>
      <c r="Q70" s="22" t="n"/>
      <c r="R70" s="23" t="n"/>
      <c r="S70" s="19" t="n"/>
      <c r="T70" s="22" t="n"/>
      <c r="U70" s="17" t="n"/>
      <c r="V70" s="23" t="n"/>
      <c r="W70" s="19" t="n"/>
      <c r="X70" s="17" t="n"/>
      <c r="Y70" s="23" t="n"/>
      <c r="Z70" s="19" t="n"/>
      <c r="AA70" s="19" t="n"/>
      <c r="AB70" s="19" t="n"/>
      <c r="AC70" s="20">
        <f>IF(C70="","",IFERROR(ROUND((M70*IF(R70="",'Parâmetros'!$B$6,R70)*IF(N70="Sem proporcionalidade",1,IF(N70="Fator manual",O70,IF(N70="Dias manuais",IFERROR(P70/Q70,0),0)))+AB70),'Parâmetros'!$B$11),0))</f>
        <v/>
      </c>
      <c r="AD70" s="20">
        <f>IF(C70="","",IFERROR(ROUND(IF(G70="Pagamento integral",MAX(0,AC70-S70),IF(G70="Duodécimos",MAX(0,MIN(AC70-S70,IFERROR(AC70/'Parâmetros'!$B$7*T70,0))),0)),'Parâmetros'!$B$11),0))</f>
        <v/>
      </c>
      <c r="AE70" s="20">
        <f>IF(C70="","",IFERROR(ROUND(IF(U70="Valor manual",W70,IF(U70="Taxa estimada",AD70*IF(V70="",'Parâmetros'!$B$8,V70),0)),'Parâmetros'!$B$11),0))</f>
        <v/>
      </c>
      <c r="AF70" s="20">
        <f>IF(C70="","",IFERROR(ROUND(IF(X70="Valor manual",Z70,IF(X70="Taxa estimada",AD70*IF(Y70="",'Parâmetros'!$B$9,Y70),0)),'Parâmetros'!$B$11),0))</f>
        <v/>
      </c>
      <c r="AG70" s="20">
        <f>IF(C70="","",IFERROR(ROUND(AD70-AE70-AF70-AA70,'Parâmetros'!$B$11),0))</f>
        <v/>
      </c>
      <c r="AH70" s="24">
        <f>IF(C70="","",IFERROR(IF(B70="Excluído","Excluído",IF(OR(B70="",D70="",G70="",J70="",K70="",N70="",S70="",U70="",X70=""),"Falta preencher campos obrigatórios",IF(COUNTIF($C$7:$C$106,C70)&gt;1,"Código interno repetido",IF(G70="Sem cálculo automático","Cálculo manual necessário",IF(AND(R70="",'Parâmetros'!$B$6=""),"Indicar percentagem do subsídio",IF(AND(N70="Fator manual",OR(O70="",O70&lt;0)),"Rever fator manual",IF(AND(N70="Dias manuais",OR(P70="",Q70="",Q70&lt;=0,P70&gt;Q70)),"Rever dias de proporcionalidade",IF(AND(G70="Duodécimos",OR(T70="",T70&lt;=0,'Parâmetros'!$B$7="",'Parâmetros'!$B$7&lt;=0)),"Configurar duodécimos",IF(S70&gt;AC70+'Parâmetros'!$B$10,"Duodécimos já pagos excedem o direito",IF(AND(U70="Taxa estimada",V70="",'Parâmetros'!$B$8=""),"Confirmar taxa IRS",IF(AND(U70="Valor manual",W70=""),"Indicar IRS manual",IF(U70="Não calcular","IRS não calculado — confirmar",IF(AND(X70="Taxa estimada",Y70="",'Parâmetros'!$B$9=""),"Confirmar taxa de Segurança Social",IF(AND(X70="Valor manual",Z70=""),"Indicar valor de Segurança Social",IF(X70="Não calcular","Segurança Social não calculada — confirmar",IF(OR(AE70&lt;0,AF70&lt;0,AA70&lt;0),"Rever deduções",IF(AG70&lt;0,"Líquido negativo — rever","OK"))))))))))))))))),"Erro na linha"))</f>
        <v/>
      </c>
    </row>
    <row r="71">
      <c r="A71" s="15">
        <f>IF(C71="","",COUNTIF($C$7:C71,"&lt;&gt;"))</f>
        <v/>
      </c>
      <c r="B71" s="16" t="n"/>
      <c r="C71" s="17" t="n"/>
      <c r="D71" s="17" t="n"/>
      <c r="E71" s="17" t="n"/>
      <c r="F71" s="17" t="n"/>
      <c r="G71" s="17" t="n"/>
      <c r="H71" s="18" t="n"/>
      <c r="I71" s="18" t="n"/>
      <c r="J71" s="18" t="n"/>
      <c r="K71" s="19" t="n"/>
      <c r="L71" s="19" t="n"/>
      <c r="M71" s="20">
        <f>IF(C71="","",IFERROR(ROUND(K71+L71,'Parâmetros'!$B$11),0))</f>
        <v/>
      </c>
      <c r="N71" s="17" t="n"/>
      <c r="O71" s="21" t="n"/>
      <c r="P71" s="22" t="n"/>
      <c r="Q71" s="22" t="n"/>
      <c r="R71" s="23" t="n"/>
      <c r="S71" s="19" t="n"/>
      <c r="T71" s="22" t="n"/>
      <c r="U71" s="17" t="n"/>
      <c r="V71" s="23" t="n"/>
      <c r="W71" s="19" t="n"/>
      <c r="X71" s="17" t="n"/>
      <c r="Y71" s="23" t="n"/>
      <c r="Z71" s="19" t="n"/>
      <c r="AA71" s="19" t="n"/>
      <c r="AB71" s="19" t="n"/>
      <c r="AC71" s="20">
        <f>IF(C71="","",IFERROR(ROUND((M71*IF(R71="",'Parâmetros'!$B$6,R71)*IF(N71="Sem proporcionalidade",1,IF(N71="Fator manual",O71,IF(N71="Dias manuais",IFERROR(P71/Q71,0),0)))+AB71),'Parâmetros'!$B$11),0))</f>
        <v/>
      </c>
      <c r="AD71" s="20">
        <f>IF(C71="","",IFERROR(ROUND(IF(G71="Pagamento integral",MAX(0,AC71-S71),IF(G71="Duodécimos",MAX(0,MIN(AC71-S71,IFERROR(AC71/'Parâmetros'!$B$7*T71,0))),0)),'Parâmetros'!$B$11),0))</f>
        <v/>
      </c>
      <c r="AE71" s="20">
        <f>IF(C71="","",IFERROR(ROUND(IF(U71="Valor manual",W71,IF(U71="Taxa estimada",AD71*IF(V71="",'Parâmetros'!$B$8,V71),0)),'Parâmetros'!$B$11),0))</f>
        <v/>
      </c>
      <c r="AF71" s="20">
        <f>IF(C71="","",IFERROR(ROUND(IF(X71="Valor manual",Z71,IF(X71="Taxa estimada",AD71*IF(Y71="",'Parâmetros'!$B$9,Y71),0)),'Parâmetros'!$B$11),0))</f>
        <v/>
      </c>
      <c r="AG71" s="20">
        <f>IF(C71="","",IFERROR(ROUND(AD71-AE71-AF71-AA71,'Parâmetros'!$B$11),0))</f>
        <v/>
      </c>
      <c r="AH71" s="24">
        <f>IF(C71="","",IFERROR(IF(B71="Excluído","Excluído",IF(OR(B71="",D71="",G71="",J71="",K71="",N71="",S71="",U71="",X71=""),"Falta preencher campos obrigatórios",IF(COUNTIF($C$7:$C$106,C71)&gt;1,"Código interno repetido",IF(G71="Sem cálculo automático","Cálculo manual necessário",IF(AND(R71="",'Parâmetros'!$B$6=""),"Indicar percentagem do subsídio",IF(AND(N71="Fator manual",OR(O71="",O71&lt;0)),"Rever fator manual",IF(AND(N71="Dias manuais",OR(P71="",Q71="",Q71&lt;=0,P71&gt;Q71)),"Rever dias de proporcionalidade",IF(AND(G71="Duodécimos",OR(T71="",T71&lt;=0,'Parâmetros'!$B$7="",'Parâmetros'!$B$7&lt;=0)),"Configurar duodécimos",IF(S71&gt;AC71+'Parâmetros'!$B$10,"Duodécimos já pagos excedem o direito",IF(AND(U71="Taxa estimada",V71="",'Parâmetros'!$B$8=""),"Confirmar taxa IRS",IF(AND(U71="Valor manual",W71=""),"Indicar IRS manual",IF(U71="Não calcular","IRS não calculado — confirmar",IF(AND(X71="Taxa estimada",Y71="",'Parâmetros'!$B$9=""),"Confirmar taxa de Segurança Social",IF(AND(X71="Valor manual",Z71=""),"Indicar valor de Segurança Social",IF(X71="Não calcular","Segurança Social não calculada — confirmar",IF(OR(AE71&lt;0,AF71&lt;0,AA71&lt;0),"Rever deduções",IF(AG71&lt;0,"Líquido negativo — rever","OK"))))))))))))))))),"Erro na linha"))</f>
        <v/>
      </c>
    </row>
    <row r="72">
      <c r="A72" s="15">
        <f>IF(C72="","",COUNTIF($C$7:C72,"&lt;&gt;"))</f>
        <v/>
      </c>
      <c r="B72" s="16" t="n"/>
      <c r="C72" s="17" t="n"/>
      <c r="D72" s="17" t="n"/>
      <c r="E72" s="17" t="n"/>
      <c r="F72" s="17" t="n"/>
      <c r="G72" s="17" t="n"/>
      <c r="H72" s="18" t="n"/>
      <c r="I72" s="18" t="n"/>
      <c r="J72" s="18" t="n"/>
      <c r="K72" s="19" t="n"/>
      <c r="L72" s="19" t="n"/>
      <c r="M72" s="20">
        <f>IF(C72="","",IFERROR(ROUND(K72+L72,'Parâmetros'!$B$11),0))</f>
        <v/>
      </c>
      <c r="N72" s="17" t="n"/>
      <c r="O72" s="21" t="n"/>
      <c r="P72" s="22" t="n"/>
      <c r="Q72" s="22" t="n"/>
      <c r="R72" s="23" t="n"/>
      <c r="S72" s="19" t="n"/>
      <c r="T72" s="22" t="n"/>
      <c r="U72" s="17" t="n"/>
      <c r="V72" s="23" t="n"/>
      <c r="W72" s="19" t="n"/>
      <c r="X72" s="17" t="n"/>
      <c r="Y72" s="23" t="n"/>
      <c r="Z72" s="19" t="n"/>
      <c r="AA72" s="19" t="n"/>
      <c r="AB72" s="19" t="n"/>
      <c r="AC72" s="20">
        <f>IF(C72="","",IFERROR(ROUND((M72*IF(R72="",'Parâmetros'!$B$6,R72)*IF(N72="Sem proporcionalidade",1,IF(N72="Fator manual",O72,IF(N72="Dias manuais",IFERROR(P72/Q72,0),0)))+AB72),'Parâmetros'!$B$11),0))</f>
        <v/>
      </c>
      <c r="AD72" s="20">
        <f>IF(C72="","",IFERROR(ROUND(IF(G72="Pagamento integral",MAX(0,AC72-S72),IF(G72="Duodécimos",MAX(0,MIN(AC72-S72,IFERROR(AC72/'Parâmetros'!$B$7*T72,0))),0)),'Parâmetros'!$B$11),0))</f>
        <v/>
      </c>
      <c r="AE72" s="20">
        <f>IF(C72="","",IFERROR(ROUND(IF(U72="Valor manual",W72,IF(U72="Taxa estimada",AD72*IF(V72="",'Parâmetros'!$B$8,V72),0)),'Parâmetros'!$B$11),0))</f>
        <v/>
      </c>
      <c r="AF72" s="20">
        <f>IF(C72="","",IFERROR(ROUND(IF(X72="Valor manual",Z72,IF(X72="Taxa estimada",AD72*IF(Y72="",'Parâmetros'!$B$9,Y72),0)),'Parâmetros'!$B$11),0))</f>
        <v/>
      </c>
      <c r="AG72" s="20">
        <f>IF(C72="","",IFERROR(ROUND(AD72-AE72-AF72-AA72,'Parâmetros'!$B$11),0))</f>
        <v/>
      </c>
      <c r="AH72" s="24">
        <f>IF(C72="","",IFERROR(IF(B72="Excluído","Excluído",IF(OR(B72="",D72="",G72="",J72="",K72="",N72="",S72="",U72="",X72=""),"Falta preencher campos obrigatórios",IF(COUNTIF($C$7:$C$106,C72)&gt;1,"Código interno repetido",IF(G72="Sem cálculo automático","Cálculo manual necessário",IF(AND(R72="",'Parâmetros'!$B$6=""),"Indicar percentagem do subsídio",IF(AND(N72="Fator manual",OR(O72="",O72&lt;0)),"Rever fator manual",IF(AND(N72="Dias manuais",OR(P72="",Q72="",Q72&lt;=0,P72&gt;Q72)),"Rever dias de proporcionalidade",IF(AND(G72="Duodécimos",OR(T72="",T72&lt;=0,'Parâmetros'!$B$7="",'Parâmetros'!$B$7&lt;=0)),"Configurar duodécimos",IF(S72&gt;AC72+'Parâmetros'!$B$10,"Duodécimos já pagos excedem o direito",IF(AND(U72="Taxa estimada",V72="",'Parâmetros'!$B$8=""),"Confirmar taxa IRS",IF(AND(U72="Valor manual",W72=""),"Indicar IRS manual",IF(U72="Não calcular","IRS não calculado — confirmar",IF(AND(X72="Taxa estimada",Y72="",'Parâmetros'!$B$9=""),"Confirmar taxa de Segurança Social",IF(AND(X72="Valor manual",Z72=""),"Indicar valor de Segurança Social",IF(X72="Não calcular","Segurança Social não calculada — confirmar",IF(OR(AE72&lt;0,AF72&lt;0,AA72&lt;0),"Rever deduções",IF(AG72&lt;0,"Líquido negativo — rever","OK"))))))))))))))))),"Erro na linha"))</f>
        <v/>
      </c>
    </row>
    <row r="73">
      <c r="A73" s="15">
        <f>IF(C73="","",COUNTIF($C$7:C73,"&lt;&gt;"))</f>
        <v/>
      </c>
      <c r="B73" s="16" t="n"/>
      <c r="C73" s="17" t="n"/>
      <c r="D73" s="17" t="n"/>
      <c r="E73" s="17" t="n"/>
      <c r="F73" s="17" t="n"/>
      <c r="G73" s="17" t="n"/>
      <c r="H73" s="18" t="n"/>
      <c r="I73" s="18" t="n"/>
      <c r="J73" s="18" t="n"/>
      <c r="K73" s="19" t="n"/>
      <c r="L73" s="19" t="n"/>
      <c r="M73" s="20">
        <f>IF(C73="","",IFERROR(ROUND(K73+L73,'Parâmetros'!$B$11),0))</f>
        <v/>
      </c>
      <c r="N73" s="17" t="n"/>
      <c r="O73" s="21" t="n"/>
      <c r="P73" s="22" t="n"/>
      <c r="Q73" s="22" t="n"/>
      <c r="R73" s="23" t="n"/>
      <c r="S73" s="19" t="n"/>
      <c r="T73" s="22" t="n"/>
      <c r="U73" s="17" t="n"/>
      <c r="V73" s="23" t="n"/>
      <c r="W73" s="19" t="n"/>
      <c r="X73" s="17" t="n"/>
      <c r="Y73" s="23" t="n"/>
      <c r="Z73" s="19" t="n"/>
      <c r="AA73" s="19" t="n"/>
      <c r="AB73" s="19" t="n"/>
      <c r="AC73" s="20">
        <f>IF(C73="","",IFERROR(ROUND((M73*IF(R73="",'Parâmetros'!$B$6,R73)*IF(N73="Sem proporcionalidade",1,IF(N73="Fator manual",O73,IF(N73="Dias manuais",IFERROR(P73/Q73,0),0)))+AB73),'Parâmetros'!$B$11),0))</f>
        <v/>
      </c>
      <c r="AD73" s="20">
        <f>IF(C73="","",IFERROR(ROUND(IF(G73="Pagamento integral",MAX(0,AC73-S73),IF(G73="Duodécimos",MAX(0,MIN(AC73-S73,IFERROR(AC73/'Parâmetros'!$B$7*T73,0))),0)),'Parâmetros'!$B$11),0))</f>
        <v/>
      </c>
      <c r="AE73" s="20">
        <f>IF(C73="","",IFERROR(ROUND(IF(U73="Valor manual",W73,IF(U73="Taxa estimada",AD73*IF(V73="",'Parâmetros'!$B$8,V73),0)),'Parâmetros'!$B$11),0))</f>
        <v/>
      </c>
      <c r="AF73" s="20">
        <f>IF(C73="","",IFERROR(ROUND(IF(X73="Valor manual",Z73,IF(X73="Taxa estimada",AD73*IF(Y73="",'Parâmetros'!$B$9,Y73),0)),'Parâmetros'!$B$11),0))</f>
        <v/>
      </c>
      <c r="AG73" s="20">
        <f>IF(C73="","",IFERROR(ROUND(AD73-AE73-AF73-AA73,'Parâmetros'!$B$11),0))</f>
        <v/>
      </c>
      <c r="AH73" s="24">
        <f>IF(C73="","",IFERROR(IF(B73="Excluído","Excluído",IF(OR(B73="",D73="",G73="",J73="",K73="",N73="",S73="",U73="",X73=""),"Falta preencher campos obrigatórios",IF(COUNTIF($C$7:$C$106,C73)&gt;1,"Código interno repetido",IF(G73="Sem cálculo automático","Cálculo manual necessário",IF(AND(R73="",'Parâmetros'!$B$6=""),"Indicar percentagem do subsídio",IF(AND(N73="Fator manual",OR(O73="",O73&lt;0)),"Rever fator manual",IF(AND(N73="Dias manuais",OR(P73="",Q73="",Q73&lt;=0,P73&gt;Q73)),"Rever dias de proporcionalidade",IF(AND(G73="Duodécimos",OR(T73="",T73&lt;=0,'Parâmetros'!$B$7="",'Parâmetros'!$B$7&lt;=0)),"Configurar duodécimos",IF(S73&gt;AC73+'Parâmetros'!$B$10,"Duodécimos já pagos excedem o direito",IF(AND(U73="Taxa estimada",V73="",'Parâmetros'!$B$8=""),"Confirmar taxa IRS",IF(AND(U73="Valor manual",W73=""),"Indicar IRS manual",IF(U73="Não calcular","IRS não calculado — confirmar",IF(AND(X73="Taxa estimada",Y73="",'Parâmetros'!$B$9=""),"Confirmar taxa de Segurança Social",IF(AND(X73="Valor manual",Z73=""),"Indicar valor de Segurança Social",IF(X73="Não calcular","Segurança Social não calculada — confirmar",IF(OR(AE73&lt;0,AF73&lt;0,AA73&lt;0),"Rever deduções",IF(AG73&lt;0,"Líquido negativo — rever","OK"))))))))))))))))),"Erro na linha"))</f>
        <v/>
      </c>
    </row>
    <row r="74">
      <c r="A74" s="15">
        <f>IF(C74="","",COUNTIF($C$7:C74,"&lt;&gt;"))</f>
        <v/>
      </c>
      <c r="B74" s="16" t="n"/>
      <c r="C74" s="17" t="n"/>
      <c r="D74" s="17" t="n"/>
      <c r="E74" s="17" t="n"/>
      <c r="F74" s="17" t="n"/>
      <c r="G74" s="17" t="n"/>
      <c r="H74" s="18" t="n"/>
      <c r="I74" s="18" t="n"/>
      <c r="J74" s="18" t="n"/>
      <c r="K74" s="19" t="n"/>
      <c r="L74" s="19" t="n"/>
      <c r="M74" s="20">
        <f>IF(C74="","",IFERROR(ROUND(K74+L74,'Parâmetros'!$B$11),0))</f>
        <v/>
      </c>
      <c r="N74" s="17" t="n"/>
      <c r="O74" s="21" t="n"/>
      <c r="P74" s="22" t="n"/>
      <c r="Q74" s="22" t="n"/>
      <c r="R74" s="23" t="n"/>
      <c r="S74" s="19" t="n"/>
      <c r="T74" s="22" t="n"/>
      <c r="U74" s="17" t="n"/>
      <c r="V74" s="23" t="n"/>
      <c r="W74" s="19" t="n"/>
      <c r="X74" s="17" t="n"/>
      <c r="Y74" s="23" t="n"/>
      <c r="Z74" s="19" t="n"/>
      <c r="AA74" s="19" t="n"/>
      <c r="AB74" s="19" t="n"/>
      <c r="AC74" s="20">
        <f>IF(C74="","",IFERROR(ROUND((M74*IF(R74="",'Parâmetros'!$B$6,R74)*IF(N74="Sem proporcionalidade",1,IF(N74="Fator manual",O74,IF(N74="Dias manuais",IFERROR(P74/Q74,0),0)))+AB74),'Parâmetros'!$B$11),0))</f>
        <v/>
      </c>
      <c r="AD74" s="20">
        <f>IF(C74="","",IFERROR(ROUND(IF(G74="Pagamento integral",MAX(0,AC74-S74),IF(G74="Duodécimos",MAX(0,MIN(AC74-S74,IFERROR(AC74/'Parâmetros'!$B$7*T74,0))),0)),'Parâmetros'!$B$11),0))</f>
        <v/>
      </c>
      <c r="AE74" s="20">
        <f>IF(C74="","",IFERROR(ROUND(IF(U74="Valor manual",W74,IF(U74="Taxa estimada",AD74*IF(V74="",'Parâmetros'!$B$8,V74),0)),'Parâmetros'!$B$11),0))</f>
        <v/>
      </c>
      <c r="AF74" s="20">
        <f>IF(C74="","",IFERROR(ROUND(IF(X74="Valor manual",Z74,IF(X74="Taxa estimada",AD74*IF(Y74="",'Parâmetros'!$B$9,Y74),0)),'Parâmetros'!$B$11),0))</f>
        <v/>
      </c>
      <c r="AG74" s="20">
        <f>IF(C74="","",IFERROR(ROUND(AD74-AE74-AF74-AA74,'Parâmetros'!$B$11),0))</f>
        <v/>
      </c>
      <c r="AH74" s="24">
        <f>IF(C74="","",IFERROR(IF(B74="Excluído","Excluído",IF(OR(B74="",D74="",G74="",J74="",K74="",N74="",S74="",U74="",X74=""),"Falta preencher campos obrigatórios",IF(COUNTIF($C$7:$C$106,C74)&gt;1,"Código interno repetido",IF(G74="Sem cálculo automático","Cálculo manual necessário",IF(AND(R74="",'Parâmetros'!$B$6=""),"Indicar percentagem do subsídio",IF(AND(N74="Fator manual",OR(O74="",O74&lt;0)),"Rever fator manual",IF(AND(N74="Dias manuais",OR(P74="",Q74="",Q74&lt;=0,P74&gt;Q74)),"Rever dias de proporcionalidade",IF(AND(G74="Duodécimos",OR(T74="",T74&lt;=0,'Parâmetros'!$B$7="",'Parâmetros'!$B$7&lt;=0)),"Configurar duodécimos",IF(S74&gt;AC74+'Parâmetros'!$B$10,"Duodécimos já pagos excedem o direito",IF(AND(U74="Taxa estimada",V74="",'Parâmetros'!$B$8=""),"Confirmar taxa IRS",IF(AND(U74="Valor manual",W74=""),"Indicar IRS manual",IF(U74="Não calcular","IRS não calculado — confirmar",IF(AND(X74="Taxa estimada",Y74="",'Parâmetros'!$B$9=""),"Confirmar taxa de Segurança Social",IF(AND(X74="Valor manual",Z74=""),"Indicar valor de Segurança Social",IF(X74="Não calcular","Segurança Social não calculada — confirmar",IF(OR(AE74&lt;0,AF74&lt;0,AA74&lt;0),"Rever deduções",IF(AG74&lt;0,"Líquido negativo — rever","OK"))))))))))))))))),"Erro na linha"))</f>
        <v/>
      </c>
    </row>
    <row r="75">
      <c r="A75" s="15">
        <f>IF(C75="","",COUNTIF($C$7:C75,"&lt;&gt;"))</f>
        <v/>
      </c>
      <c r="B75" s="16" t="n"/>
      <c r="C75" s="17" t="n"/>
      <c r="D75" s="17" t="n"/>
      <c r="E75" s="17" t="n"/>
      <c r="F75" s="17" t="n"/>
      <c r="G75" s="17" t="n"/>
      <c r="H75" s="18" t="n"/>
      <c r="I75" s="18" t="n"/>
      <c r="J75" s="18" t="n"/>
      <c r="K75" s="19" t="n"/>
      <c r="L75" s="19" t="n"/>
      <c r="M75" s="20">
        <f>IF(C75="","",IFERROR(ROUND(K75+L75,'Parâmetros'!$B$11),0))</f>
        <v/>
      </c>
      <c r="N75" s="17" t="n"/>
      <c r="O75" s="21" t="n"/>
      <c r="P75" s="22" t="n"/>
      <c r="Q75" s="22" t="n"/>
      <c r="R75" s="23" t="n"/>
      <c r="S75" s="19" t="n"/>
      <c r="T75" s="22" t="n"/>
      <c r="U75" s="17" t="n"/>
      <c r="V75" s="23" t="n"/>
      <c r="W75" s="19" t="n"/>
      <c r="X75" s="17" t="n"/>
      <c r="Y75" s="23" t="n"/>
      <c r="Z75" s="19" t="n"/>
      <c r="AA75" s="19" t="n"/>
      <c r="AB75" s="19" t="n"/>
      <c r="AC75" s="20">
        <f>IF(C75="","",IFERROR(ROUND((M75*IF(R75="",'Parâmetros'!$B$6,R75)*IF(N75="Sem proporcionalidade",1,IF(N75="Fator manual",O75,IF(N75="Dias manuais",IFERROR(P75/Q75,0),0)))+AB75),'Parâmetros'!$B$11),0))</f>
        <v/>
      </c>
      <c r="AD75" s="20">
        <f>IF(C75="","",IFERROR(ROUND(IF(G75="Pagamento integral",MAX(0,AC75-S75),IF(G75="Duodécimos",MAX(0,MIN(AC75-S75,IFERROR(AC75/'Parâmetros'!$B$7*T75,0))),0)),'Parâmetros'!$B$11),0))</f>
        <v/>
      </c>
      <c r="AE75" s="20">
        <f>IF(C75="","",IFERROR(ROUND(IF(U75="Valor manual",W75,IF(U75="Taxa estimada",AD75*IF(V75="",'Parâmetros'!$B$8,V75),0)),'Parâmetros'!$B$11),0))</f>
        <v/>
      </c>
      <c r="AF75" s="20">
        <f>IF(C75="","",IFERROR(ROUND(IF(X75="Valor manual",Z75,IF(X75="Taxa estimada",AD75*IF(Y75="",'Parâmetros'!$B$9,Y75),0)),'Parâmetros'!$B$11),0))</f>
        <v/>
      </c>
      <c r="AG75" s="20">
        <f>IF(C75="","",IFERROR(ROUND(AD75-AE75-AF75-AA75,'Parâmetros'!$B$11),0))</f>
        <v/>
      </c>
      <c r="AH75" s="24">
        <f>IF(C75="","",IFERROR(IF(B75="Excluído","Excluído",IF(OR(B75="",D75="",G75="",J75="",K75="",N75="",S75="",U75="",X75=""),"Falta preencher campos obrigatórios",IF(COUNTIF($C$7:$C$106,C75)&gt;1,"Código interno repetido",IF(G75="Sem cálculo automático","Cálculo manual necessário",IF(AND(R75="",'Parâmetros'!$B$6=""),"Indicar percentagem do subsídio",IF(AND(N75="Fator manual",OR(O75="",O75&lt;0)),"Rever fator manual",IF(AND(N75="Dias manuais",OR(P75="",Q75="",Q75&lt;=0,P75&gt;Q75)),"Rever dias de proporcionalidade",IF(AND(G75="Duodécimos",OR(T75="",T75&lt;=0,'Parâmetros'!$B$7="",'Parâmetros'!$B$7&lt;=0)),"Configurar duodécimos",IF(S75&gt;AC75+'Parâmetros'!$B$10,"Duodécimos já pagos excedem o direito",IF(AND(U75="Taxa estimada",V75="",'Parâmetros'!$B$8=""),"Confirmar taxa IRS",IF(AND(U75="Valor manual",W75=""),"Indicar IRS manual",IF(U75="Não calcular","IRS não calculado — confirmar",IF(AND(X75="Taxa estimada",Y75="",'Parâmetros'!$B$9=""),"Confirmar taxa de Segurança Social",IF(AND(X75="Valor manual",Z75=""),"Indicar valor de Segurança Social",IF(X75="Não calcular","Segurança Social não calculada — confirmar",IF(OR(AE75&lt;0,AF75&lt;0,AA75&lt;0),"Rever deduções",IF(AG75&lt;0,"Líquido negativo — rever","OK"))))))))))))))))),"Erro na linha"))</f>
        <v/>
      </c>
    </row>
    <row r="76">
      <c r="A76" s="15">
        <f>IF(C76="","",COUNTIF($C$7:C76,"&lt;&gt;"))</f>
        <v/>
      </c>
      <c r="B76" s="16" t="n"/>
      <c r="C76" s="17" t="n"/>
      <c r="D76" s="17" t="n"/>
      <c r="E76" s="17" t="n"/>
      <c r="F76" s="17" t="n"/>
      <c r="G76" s="17" t="n"/>
      <c r="H76" s="18" t="n"/>
      <c r="I76" s="18" t="n"/>
      <c r="J76" s="18" t="n"/>
      <c r="K76" s="19" t="n"/>
      <c r="L76" s="19" t="n"/>
      <c r="M76" s="20">
        <f>IF(C76="","",IFERROR(ROUND(K76+L76,'Parâmetros'!$B$11),0))</f>
        <v/>
      </c>
      <c r="N76" s="17" t="n"/>
      <c r="O76" s="21" t="n"/>
      <c r="P76" s="22" t="n"/>
      <c r="Q76" s="22" t="n"/>
      <c r="R76" s="23" t="n"/>
      <c r="S76" s="19" t="n"/>
      <c r="T76" s="22" t="n"/>
      <c r="U76" s="17" t="n"/>
      <c r="V76" s="23" t="n"/>
      <c r="W76" s="19" t="n"/>
      <c r="X76" s="17" t="n"/>
      <c r="Y76" s="23" t="n"/>
      <c r="Z76" s="19" t="n"/>
      <c r="AA76" s="19" t="n"/>
      <c r="AB76" s="19" t="n"/>
      <c r="AC76" s="20">
        <f>IF(C76="","",IFERROR(ROUND((M76*IF(R76="",'Parâmetros'!$B$6,R76)*IF(N76="Sem proporcionalidade",1,IF(N76="Fator manual",O76,IF(N76="Dias manuais",IFERROR(P76/Q76,0),0)))+AB76),'Parâmetros'!$B$11),0))</f>
        <v/>
      </c>
      <c r="AD76" s="20">
        <f>IF(C76="","",IFERROR(ROUND(IF(G76="Pagamento integral",MAX(0,AC76-S76),IF(G76="Duodécimos",MAX(0,MIN(AC76-S76,IFERROR(AC76/'Parâmetros'!$B$7*T76,0))),0)),'Parâmetros'!$B$11),0))</f>
        <v/>
      </c>
      <c r="AE76" s="20">
        <f>IF(C76="","",IFERROR(ROUND(IF(U76="Valor manual",W76,IF(U76="Taxa estimada",AD76*IF(V76="",'Parâmetros'!$B$8,V76),0)),'Parâmetros'!$B$11),0))</f>
        <v/>
      </c>
      <c r="AF76" s="20">
        <f>IF(C76="","",IFERROR(ROUND(IF(X76="Valor manual",Z76,IF(X76="Taxa estimada",AD76*IF(Y76="",'Parâmetros'!$B$9,Y76),0)),'Parâmetros'!$B$11),0))</f>
        <v/>
      </c>
      <c r="AG76" s="20">
        <f>IF(C76="","",IFERROR(ROUND(AD76-AE76-AF76-AA76,'Parâmetros'!$B$11),0))</f>
        <v/>
      </c>
      <c r="AH76" s="24">
        <f>IF(C76="","",IFERROR(IF(B76="Excluído","Excluído",IF(OR(B76="",D76="",G76="",J76="",K76="",N76="",S76="",U76="",X76=""),"Falta preencher campos obrigatórios",IF(COUNTIF($C$7:$C$106,C76)&gt;1,"Código interno repetido",IF(G76="Sem cálculo automático","Cálculo manual necessário",IF(AND(R76="",'Parâmetros'!$B$6=""),"Indicar percentagem do subsídio",IF(AND(N76="Fator manual",OR(O76="",O76&lt;0)),"Rever fator manual",IF(AND(N76="Dias manuais",OR(P76="",Q76="",Q76&lt;=0,P76&gt;Q76)),"Rever dias de proporcionalidade",IF(AND(G76="Duodécimos",OR(T76="",T76&lt;=0,'Parâmetros'!$B$7="",'Parâmetros'!$B$7&lt;=0)),"Configurar duodécimos",IF(S76&gt;AC76+'Parâmetros'!$B$10,"Duodécimos já pagos excedem o direito",IF(AND(U76="Taxa estimada",V76="",'Parâmetros'!$B$8=""),"Confirmar taxa IRS",IF(AND(U76="Valor manual",W76=""),"Indicar IRS manual",IF(U76="Não calcular","IRS não calculado — confirmar",IF(AND(X76="Taxa estimada",Y76="",'Parâmetros'!$B$9=""),"Confirmar taxa de Segurança Social",IF(AND(X76="Valor manual",Z76=""),"Indicar valor de Segurança Social",IF(X76="Não calcular","Segurança Social não calculada — confirmar",IF(OR(AE76&lt;0,AF76&lt;0,AA76&lt;0),"Rever deduções",IF(AG76&lt;0,"Líquido negativo — rever","OK"))))))))))))))))),"Erro na linha"))</f>
        <v/>
      </c>
    </row>
    <row r="77">
      <c r="A77" s="15">
        <f>IF(C77="","",COUNTIF($C$7:C77,"&lt;&gt;"))</f>
        <v/>
      </c>
      <c r="B77" s="16" t="n"/>
      <c r="C77" s="17" t="n"/>
      <c r="D77" s="17" t="n"/>
      <c r="E77" s="17" t="n"/>
      <c r="F77" s="17" t="n"/>
      <c r="G77" s="17" t="n"/>
      <c r="H77" s="18" t="n"/>
      <c r="I77" s="18" t="n"/>
      <c r="J77" s="18" t="n"/>
      <c r="K77" s="19" t="n"/>
      <c r="L77" s="19" t="n"/>
      <c r="M77" s="20">
        <f>IF(C77="","",IFERROR(ROUND(K77+L77,'Parâmetros'!$B$11),0))</f>
        <v/>
      </c>
      <c r="N77" s="17" t="n"/>
      <c r="O77" s="21" t="n"/>
      <c r="P77" s="22" t="n"/>
      <c r="Q77" s="22" t="n"/>
      <c r="R77" s="23" t="n"/>
      <c r="S77" s="19" t="n"/>
      <c r="T77" s="22" t="n"/>
      <c r="U77" s="17" t="n"/>
      <c r="V77" s="23" t="n"/>
      <c r="W77" s="19" t="n"/>
      <c r="X77" s="17" t="n"/>
      <c r="Y77" s="23" t="n"/>
      <c r="Z77" s="19" t="n"/>
      <c r="AA77" s="19" t="n"/>
      <c r="AB77" s="19" t="n"/>
      <c r="AC77" s="20">
        <f>IF(C77="","",IFERROR(ROUND((M77*IF(R77="",'Parâmetros'!$B$6,R77)*IF(N77="Sem proporcionalidade",1,IF(N77="Fator manual",O77,IF(N77="Dias manuais",IFERROR(P77/Q77,0),0)))+AB77),'Parâmetros'!$B$11),0))</f>
        <v/>
      </c>
      <c r="AD77" s="20">
        <f>IF(C77="","",IFERROR(ROUND(IF(G77="Pagamento integral",MAX(0,AC77-S77),IF(G77="Duodécimos",MAX(0,MIN(AC77-S77,IFERROR(AC77/'Parâmetros'!$B$7*T77,0))),0)),'Parâmetros'!$B$11),0))</f>
        <v/>
      </c>
      <c r="AE77" s="20">
        <f>IF(C77="","",IFERROR(ROUND(IF(U77="Valor manual",W77,IF(U77="Taxa estimada",AD77*IF(V77="",'Parâmetros'!$B$8,V77),0)),'Parâmetros'!$B$11),0))</f>
        <v/>
      </c>
      <c r="AF77" s="20">
        <f>IF(C77="","",IFERROR(ROUND(IF(X77="Valor manual",Z77,IF(X77="Taxa estimada",AD77*IF(Y77="",'Parâmetros'!$B$9,Y77),0)),'Parâmetros'!$B$11),0))</f>
        <v/>
      </c>
      <c r="AG77" s="20">
        <f>IF(C77="","",IFERROR(ROUND(AD77-AE77-AF77-AA77,'Parâmetros'!$B$11),0))</f>
        <v/>
      </c>
      <c r="AH77" s="24">
        <f>IF(C77="","",IFERROR(IF(B77="Excluído","Excluído",IF(OR(B77="",D77="",G77="",J77="",K77="",N77="",S77="",U77="",X77=""),"Falta preencher campos obrigatórios",IF(COUNTIF($C$7:$C$106,C77)&gt;1,"Código interno repetido",IF(G77="Sem cálculo automático","Cálculo manual necessário",IF(AND(R77="",'Parâmetros'!$B$6=""),"Indicar percentagem do subsídio",IF(AND(N77="Fator manual",OR(O77="",O77&lt;0)),"Rever fator manual",IF(AND(N77="Dias manuais",OR(P77="",Q77="",Q77&lt;=0,P77&gt;Q77)),"Rever dias de proporcionalidade",IF(AND(G77="Duodécimos",OR(T77="",T77&lt;=0,'Parâmetros'!$B$7="",'Parâmetros'!$B$7&lt;=0)),"Configurar duodécimos",IF(S77&gt;AC77+'Parâmetros'!$B$10,"Duodécimos já pagos excedem o direito",IF(AND(U77="Taxa estimada",V77="",'Parâmetros'!$B$8=""),"Confirmar taxa IRS",IF(AND(U77="Valor manual",W77=""),"Indicar IRS manual",IF(U77="Não calcular","IRS não calculado — confirmar",IF(AND(X77="Taxa estimada",Y77="",'Parâmetros'!$B$9=""),"Confirmar taxa de Segurança Social",IF(AND(X77="Valor manual",Z77=""),"Indicar valor de Segurança Social",IF(X77="Não calcular","Segurança Social não calculada — confirmar",IF(OR(AE77&lt;0,AF77&lt;0,AA77&lt;0),"Rever deduções",IF(AG77&lt;0,"Líquido negativo — rever","OK"))))))))))))))))),"Erro na linha"))</f>
        <v/>
      </c>
    </row>
    <row r="78">
      <c r="A78" s="15">
        <f>IF(C78="","",COUNTIF($C$7:C78,"&lt;&gt;"))</f>
        <v/>
      </c>
      <c r="B78" s="16" t="n"/>
      <c r="C78" s="17" t="n"/>
      <c r="D78" s="17" t="n"/>
      <c r="E78" s="17" t="n"/>
      <c r="F78" s="17" t="n"/>
      <c r="G78" s="17" t="n"/>
      <c r="H78" s="18" t="n"/>
      <c r="I78" s="18" t="n"/>
      <c r="J78" s="18" t="n"/>
      <c r="K78" s="19" t="n"/>
      <c r="L78" s="19" t="n"/>
      <c r="M78" s="20">
        <f>IF(C78="","",IFERROR(ROUND(K78+L78,'Parâmetros'!$B$11),0))</f>
        <v/>
      </c>
      <c r="N78" s="17" t="n"/>
      <c r="O78" s="21" t="n"/>
      <c r="P78" s="22" t="n"/>
      <c r="Q78" s="22" t="n"/>
      <c r="R78" s="23" t="n"/>
      <c r="S78" s="19" t="n"/>
      <c r="T78" s="22" t="n"/>
      <c r="U78" s="17" t="n"/>
      <c r="V78" s="23" t="n"/>
      <c r="W78" s="19" t="n"/>
      <c r="X78" s="17" t="n"/>
      <c r="Y78" s="23" t="n"/>
      <c r="Z78" s="19" t="n"/>
      <c r="AA78" s="19" t="n"/>
      <c r="AB78" s="19" t="n"/>
      <c r="AC78" s="20">
        <f>IF(C78="","",IFERROR(ROUND((M78*IF(R78="",'Parâmetros'!$B$6,R78)*IF(N78="Sem proporcionalidade",1,IF(N78="Fator manual",O78,IF(N78="Dias manuais",IFERROR(P78/Q78,0),0)))+AB78),'Parâmetros'!$B$11),0))</f>
        <v/>
      </c>
      <c r="AD78" s="20">
        <f>IF(C78="","",IFERROR(ROUND(IF(G78="Pagamento integral",MAX(0,AC78-S78),IF(G78="Duodécimos",MAX(0,MIN(AC78-S78,IFERROR(AC78/'Parâmetros'!$B$7*T78,0))),0)),'Parâmetros'!$B$11),0))</f>
        <v/>
      </c>
      <c r="AE78" s="20">
        <f>IF(C78="","",IFERROR(ROUND(IF(U78="Valor manual",W78,IF(U78="Taxa estimada",AD78*IF(V78="",'Parâmetros'!$B$8,V78),0)),'Parâmetros'!$B$11),0))</f>
        <v/>
      </c>
      <c r="AF78" s="20">
        <f>IF(C78="","",IFERROR(ROUND(IF(X78="Valor manual",Z78,IF(X78="Taxa estimada",AD78*IF(Y78="",'Parâmetros'!$B$9,Y78),0)),'Parâmetros'!$B$11),0))</f>
        <v/>
      </c>
      <c r="AG78" s="20">
        <f>IF(C78="","",IFERROR(ROUND(AD78-AE78-AF78-AA78,'Parâmetros'!$B$11),0))</f>
        <v/>
      </c>
      <c r="AH78" s="24">
        <f>IF(C78="","",IFERROR(IF(B78="Excluído","Excluído",IF(OR(B78="",D78="",G78="",J78="",K78="",N78="",S78="",U78="",X78=""),"Falta preencher campos obrigatórios",IF(COUNTIF($C$7:$C$106,C78)&gt;1,"Código interno repetido",IF(G78="Sem cálculo automático","Cálculo manual necessário",IF(AND(R78="",'Parâmetros'!$B$6=""),"Indicar percentagem do subsídio",IF(AND(N78="Fator manual",OR(O78="",O78&lt;0)),"Rever fator manual",IF(AND(N78="Dias manuais",OR(P78="",Q78="",Q78&lt;=0,P78&gt;Q78)),"Rever dias de proporcionalidade",IF(AND(G78="Duodécimos",OR(T78="",T78&lt;=0,'Parâmetros'!$B$7="",'Parâmetros'!$B$7&lt;=0)),"Configurar duodécimos",IF(S78&gt;AC78+'Parâmetros'!$B$10,"Duodécimos já pagos excedem o direito",IF(AND(U78="Taxa estimada",V78="",'Parâmetros'!$B$8=""),"Confirmar taxa IRS",IF(AND(U78="Valor manual",W78=""),"Indicar IRS manual",IF(U78="Não calcular","IRS não calculado — confirmar",IF(AND(X78="Taxa estimada",Y78="",'Parâmetros'!$B$9=""),"Confirmar taxa de Segurança Social",IF(AND(X78="Valor manual",Z78=""),"Indicar valor de Segurança Social",IF(X78="Não calcular","Segurança Social não calculada — confirmar",IF(OR(AE78&lt;0,AF78&lt;0,AA78&lt;0),"Rever deduções",IF(AG78&lt;0,"Líquido negativo — rever","OK"))))))))))))))))),"Erro na linha"))</f>
        <v/>
      </c>
    </row>
    <row r="79">
      <c r="A79" s="15">
        <f>IF(C79="","",COUNTIF($C$7:C79,"&lt;&gt;"))</f>
        <v/>
      </c>
      <c r="B79" s="16" t="n"/>
      <c r="C79" s="17" t="n"/>
      <c r="D79" s="17" t="n"/>
      <c r="E79" s="17" t="n"/>
      <c r="F79" s="17" t="n"/>
      <c r="G79" s="17" t="n"/>
      <c r="H79" s="18" t="n"/>
      <c r="I79" s="18" t="n"/>
      <c r="J79" s="18" t="n"/>
      <c r="K79" s="19" t="n"/>
      <c r="L79" s="19" t="n"/>
      <c r="M79" s="20">
        <f>IF(C79="","",IFERROR(ROUND(K79+L79,'Parâmetros'!$B$11),0))</f>
        <v/>
      </c>
      <c r="N79" s="17" t="n"/>
      <c r="O79" s="21" t="n"/>
      <c r="P79" s="22" t="n"/>
      <c r="Q79" s="22" t="n"/>
      <c r="R79" s="23" t="n"/>
      <c r="S79" s="19" t="n"/>
      <c r="T79" s="22" t="n"/>
      <c r="U79" s="17" t="n"/>
      <c r="V79" s="23" t="n"/>
      <c r="W79" s="19" t="n"/>
      <c r="X79" s="17" t="n"/>
      <c r="Y79" s="23" t="n"/>
      <c r="Z79" s="19" t="n"/>
      <c r="AA79" s="19" t="n"/>
      <c r="AB79" s="19" t="n"/>
      <c r="AC79" s="20">
        <f>IF(C79="","",IFERROR(ROUND((M79*IF(R79="",'Parâmetros'!$B$6,R79)*IF(N79="Sem proporcionalidade",1,IF(N79="Fator manual",O79,IF(N79="Dias manuais",IFERROR(P79/Q79,0),0)))+AB79),'Parâmetros'!$B$11),0))</f>
        <v/>
      </c>
      <c r="AD79" s="20">
        <f>IF(C79="","",IFERROR(ROUND(IF(G79="Pagamento integral",MAX(0,AC79-S79),IF(G79="Duodécimos",MAX(0,MIN(AC79-S79,IFERROR(AC79/'Parâmetros'!$B$7*T79,0))),0)),'Parâmetros'!$B$11),0))</f>
        <v/>
      </c>
      <c r="AE79" s="20">
        <f>IF(C79="","",IFERROR(ROUND(IF(U79="Valor manual",W79,IF(U79="Taxa estimada",AD79*IF(V79="",'Parâmetros'!$B$8,V79),0)),'Parâmetros'!$B$11),0))</f>
        <v/>
      </c>
      <c r="AF79" s="20">
        <f>IF(C79="","",IFERROR(ROUND(IF(X79="Valor manual",Z79,IF(X79="Taxa estimada",AD79*IF(Y79="",'Parâmetros'!$B$9,Y79),0)),'Parâmetros'!$B$11),0))</f>
        <v/>
      </c>
      <c r="AG79" s="20">
        <f>IF(C79="","",IFERROR(ROUND(AD79-AE79-AF79-AA79,'Parâmetros'!$B$11),0))</f>
        <v/>
      </c>
      <c r="AH79" s="24">
        <f>IF(C79="","",IFERROR(IF(B79="Excluído","Excluído",IF(OR(B79="",D79="",G79="",J79="",K79="",N79="",S79="",U79="",X79=""),"Falta preencher campos obrigatórios",IF(COUNTIF($C$7:$C$106,C79)&gt;1,"Código interno repetido",IF(G79="Sem cálculo automático","Cálculo manual necessário",IF(AND(R79="",'Parâmetros'!$B$6=""),"Indicar percentagem do subsídio",IF(AND(N79="Fator manual",OR(O79="",O79&lt;0)),"Rever fator manual",IF(AND(N79="Dias manuais",OR(P79="",Q79="",Q79&lt;=0,P79&gt;Q79)),"Rever dias de proporcionalidade",IF(AND(G79="Duodécimos",OR(T79="",T79&lt;=0,'Parâmetros'!$B$7="",'Parâmetros'!$B$7&lt;=0)),"Configurar duodécimos",IF(S79&gt;AC79+'Parâmetros'!$B$10,"Duodécimos já pagos excedem o direito",IF(AND(U79="Taxa estimada",V79="",'Parâmetros'!$B$8=""),"Confirmar taxa IRS",IF(AND(U79="Valor manual",W79=""),"Indicar IRS manual",IF(U79="Não calcular","IRS não calculado — confirmar",IF(AND(X79="Taxa estimada",Y79="",'Parâmetros'!$B$9=""),"Confirmar taxa de Segurança Social",IF(AND(X79="Valor manual",Z79=""),"Indicar valor de Segurança Social",IF(X79="Não calcular","Segurança Social não calculada — confirmar",IF(OR(AE79&lt;0,AF79&lt;0,AA79&lt;0),"Rever deduções",IF(AG79&lt;0,"Líquido negativo — rever","OK"))))))))))))))))),"Erro na linha"))</f>
        <v/>
      </c>
    </row>
    <row r="80">
      <c r="A80" s="15">
        <f>IF(C80="","",COUNTIF($C$7:C80,"&lt;&gt;"))</f>
        <v/>
      </c>
      <c r="B80" s="16" t="n"/>
      <c r="C80" s="17" t="n"/>
      <c r="D80" s="17" t="n"/>
      <c r="E80" s="17" t="n"/>
      <c r="F80" s="17" t="n"/>
      <c r="G80" s="17" t="n"/>
      <c r="H80" s="18" t="n"/>
      <c r="I80" s="18" t="n"/>
      <c r="J80" s="18" t="n"/>
      <c r="K80" s="19" t="n"/>
      <c r="L80" s="19" t="n"/>
      <c r="M80" s="20">
        <f>IF(C80="","",IFERROR(ROUND(K80+L80,'Parâmetros'!$B$11),0))</f>
        <v/>
      </c>
      <c r="N80" s="17" t="n"/>
      <c r="O80" s="21" t="n"/>
      <c r="P80" s="22" t="n"/>
      <c r="Q80" s="22" t="n"/>
      <c r="R80" s="23" t="n"/>
      <c r="S80" s="19" t="n"/>
      <c r="T80" s="22" t="n"/>
      <c r="U80" s="17" t="n"/>
      <c r="V80" s="23" t="n"/>
      <c r="W80" s="19" t="n"/>
      <c r="X80" s="17" t="n"/>
      <c r="Y80" s="23" t="n"/>
      <c r="Z80" s="19" t="n"/>
      <c r="AA80" s="19" t="n"/>
      <c r="AB80" s="19" t="n"/>
      <c r="AC80" s="20">
        <f>IF(C80="","",IFERROR(ROUND((M80*IF(R80="",'Parâmetros'!$B$6,R80)*IF(N80="Sem proporcionalidade",1,IF(N80="Fator manual",O80,IF(N80="Dias manuais",IFERROR(P80/Q80,0),0)))+AB80),'Parâmetros'!$B$11),0))</f>
        <v/>
      </c>
      <c r="AD80" s="20">
        <f>IF(C80="","",IFERROR(ROUND(IF(G80="Pagamento integral",MAX(0,AC80-S80),IF(G80="Duodécimos",MAX(0,MIN(AC80-S80,IFERROR(AC80/'Parâmetros'!$B$7*T80,0))),0)),'Parâmetros'!$B$11),0))</f>
        <v/>
      </c>
      <c r="AE80" s="20">
        <f>IF(C80="","",IFERROR(ROUND(IF(U80="Valor manual",W80,IF(U80="Taxa estimada",AD80*IF(V80="",'Parâmetros'!$B$8,V80),0)),'Parâmetros'!$B$11),0))</f>
        <v/>
      </c>
      <c r="AF80" s="20">
        <f>IF(C80="","",IFERROR(ROUND(IF(X80="Valor manual",Z80,IF(X80="Taxa estimada",AD80*IF(Y80="",'Parâmetros'!$B$9,Y80),0)),'Parâmetros'!$B$11),0))</f>
        <v/>
      </c>
      <c r="AG80" s="20">
        <f>IF(C80="","",IFERROR(ROUND(AD80-AE80-AF80-AA80,'Parâmetros'!$B$11),0))</f>
        <v/>
      </c>
      <c r="AH80" s="24">
        <f>IF(C80="","",IFERROR(IF(B80="Excluído","Excluído",IF(OR(B80="",D80="",G80="",J80="",K80="",N80="",S80="",U80="",X80=""),"Falta preencher campos obrigatórios",IF(COUNTIF($C$7:$C$106,C80)&gt;1,"Código interno repetido",IF(G80="Sem cálculo automático","Cálculo manual necessário",IF(AND(R80="",'Parâmetros'!$B$6=""),"Indicar percentagem do subsídio",IF(AND(N80="Fator manual",OR(O80="",O80&lt;0)),"Rever fator manual",IF(AND(N80="Dias manuais",OR(P80="",Q80="",Q80&lt;=0,P80&gt;Q80)),"Rever dias de proporcionalidade",IF(AND(G80="Duodécimos",OR(T80="",T80&lt;=0,'Parâmetros'!$B$7="",'Parâmetros'!$B$7&lt;=0)),"Configurar duodécimos",IF(S80&gt;AC80+'Parâmetros'!$B$10,"Duodécimos já pagos excedem o direito",IF(AND(U80="Taxa estimada",V80="",'Parâmetros'!$B$8=""),"Confirmar taxa IRS",IF(AND(U80="Valor manual",W80=""),"Indicar IRS manual",IF(U80="Não calcular","IRS não calculado — confirmar",IF(AND(X80="Taxa estimada",Y80="",'Parâmetros'!$B$9=""),"Confirmar taxa de Segurança Social",IF(AND(X80="Valor manual",Z80=""),"Indicar valor de Segurança Social",IF(X80="Não calcular","Segurança Social não calculada — confirmar",IF(OR(AE80&lt;0,AF80&lt;0,AA80&lt;0),"Rever deduções",IF(AG80&lt;0,"Líquido negativo — rever","OK"))))))))))))))))),"Erro na linha"))</f>
        <v/>
      </c>
    </row>
    <row r="81">
      <c r="A81" s="15">
        <f>IF(C81="","",COUNTIF($C$7:C81,"&lt;&gt;"))</f>
        <v/>
      </c>
      <c r="B81" s="16" t="n"/>
      <c r="C81" s="17" t="n"/>
      <c r="D81" s="17" t="n"/>
      <c r="E81" s="17" t="n"/>
      <c r="F81" s="17" t="n"/>
      <c r="G81" s="17" t="n"/>
      <c r="H81" s="18" t="n"/>
      <c r="I81" s="18" t="n"/>
      <c r="J81" s="18" t="n"/>
      <c r="K81" s="19" t="n"/>
      <c r="L81" s="19" t="n"/>
      <c r="M81" s="20">
        <f>IF(C81="","",IFERROR(ROUND(K81+L81,'Parâmetros'!$B$11),0))</f>
        <v/>
      </c>
      <c r="N81" s="17" t="n"/>
      <c r="O81" s="21" t="n"/>
      <c r="P81" s="22" t="n"/>
      <c r="Q81" s="22" t="n"/>
      <c r="R81" s="23" t="n"/>
      <c r="S81" s="19" t="n"/>
      <c r="T81" s="22" t="n"/>
      <c r="U81" s="17" t="n"/>
      <c r="V81" s="23" t="n"/>
      <c r="W81" s="19" t="n"/>
      <c r="X81" s="17" t="n"/>
      <c r="Y81" s="23" t="n"/>
      <c r="Z81" s="19" t="n"/>
      <c r="AA81" s="19" t="n"/>
      <c r="AB81" s="19" t="n"/>
      <c r="AC81" s="20">
        <f>IF(C81="","",IFERROR(ROUND((M81*IF(R81="",'Parâmetros'!$B$6,R81)*IF(N81="Sem proporcionalidade",1,IF(N81="Fator manual",O81,IF(N81="Dias manuais",IFERROR(P81/Q81,0),0)))+AB81),'Parâmetros'!$B$11),0))</f>
        <v/>
      </c>
      <c r="AD81" s="20">
        <f>IF(C81="","",IFERROR(ROUND(IF(G81="Pagamento integral",MAX(0,AC81-S81),IF(G81="Duodécimos",MAX(0,MIN(AC81-S81,IFERROR(AC81/'Parâmetros'!$B$7*T81,0))),0)),'Parâmetros'!$B$11),0))</f>
        <v/>
      </c>
      <c r="AE81" s="20">
        <f>IF(C81="","",IFERROR(ROUND(IF(U81="Valor manual",W81,IF(U81="Taxa estimada",AD81*IF(V81="",'Parâmetros'!$B$8,V81),0)),'Parâmetros'!$B$11),0))</f>
        <v/>
      </c>
      <c r="AF81" s="20">
        <f>IF(C81="","",IFERROR(ROUND(IF(X81="Valor manual",Z81,IF(X81="Taxa estimada",AD81*IF(Y81="",'Parâmetros'!$B$9,Y81),0)),'Parâmetros'!$B$11),0))</f>
        <v/>
      </c>
      <c r="AG81" s="20">
        <f>IF(C81="","",IFERROR(ROUND(AD81-AE81-AF81-AA81,'Parâmetros'!$B$11),0))</f>
        <v/>
      </c>
      <c r="AH81" s="24">
        <f>IF(C81="","",IFERROR(IF(B81="Excluído","Excluído",IF(OR(B81="",D81="",G81="",J81="",K81="",N81="",S81="",U81="",X81=""),"Falta preencher campos obrigatórios",IF(COUNTIF($C$7:$C$106,C81)&gt;1,"Código interno repetido",IF(G81="Sem cálculo automático","Cálculo manual necessário",IF(AND(R81="",'Parâmetros'!$B$6=""),"Indicar percentagem do subsídio",IF(AND(N81="Fator manual",OR(O81="",O81&lt;0)),"Rever fator manual",IF(AND(N81="Dias manuais",OR(P81="",Q81="",Q81&lt;=0,P81&gt;Q81)),"Rever dias de proporcionalidade",IF(AND(G81="Duodécimos",OR(T81="",T81&lt;=0,'Parâmetros'!$B$7="",'Parâmetros'!$B$7&lt;=0)),"Configurar duodécimos",IF(S81&gt;AC81+'Parâmetros'!$B$10,"Duodécimos já pagos excedem o direito",IF(AND(U81="Taxa estimada",V81="",'Parâmetros'!$B$8=""),"Confirmar taxa IRS",IF(AND(U81="Valor manual",W81=""),"Indicar IRS manual",IF(U81="Não calcular","IRS não calculado — confirmar",IF(AND(X81="Taxa estimada",Y81="",'Parâmetros'!$B$9=""),"Confirmar taxa de Segurança Social",IF(AND(X81="Valor manual",Z81=""),"Indicar valor de Segurança Social",IF(X81="Não calcular","Segurança Social não calculada — confirmar",IF(OR(AE81&lt;0,AF81&lt;0,AA81&lt;0),"Rever deduções",IF(AG81&lt;0,"Líquido negativo — rever","OK"))))))))))))))))),"Erro na linha"))</f>
        <v/>
      </c>
    </row>
    <row r="82">
      <c r="A82" s="15">
        <f>IF(C82="","",COUNTIF($C$7:C82,"&lt;&gt;"))</f>
        <v/>
      </c>
      <c r="B82" s="16" t="n"/>
      <c r="C82" s="17" t="n"/>
      <c r="D82" s="17" t="n"/>
      <c r="E82" s="17" t="n"/>
      <c r="F82" s="17" t="n"/>
      <c r="G82" s="17" t="n"/>
      <c r="H82" s="18" t="n"/>
      <c r="I82" s="18" t="n"/>
      <c r="J82" s="18" t="n"/>
      <c r="K82" s="19" t="n"/>
      <c r="L82" s="19" t="n"/>
      <c r="M82" s="20">
        <f>IF(C82="","",IFERROR(ROUND(K82+L82,'Parâmetros'!$B$11),0))</f>
        <v/>
      </c>
      <c r="N82" s="17" t="n"/>
      <c r="O82" s="21" t="n"/>
      <c r="P82" s="22" t="n"/>
      <c r="Q82" s="22" t="n"/>
      <c r="R82" s="23" t="n"/>
      <c r="S82" s="19" t="n"/>
      <c r="T82" s="22" t="n"/>
      <c r="U82" s="17" t="n"/>
      <c r="V82" s="23" t="n"/>
      <c r="W82" s="19" t="n"/>
      <c r="X82" s="17" t="n"/>
      <c r="Y82" s="23" t="n"/>
      <c r="Z82" s="19" t="n"/>
      <c r="AA82" s="19" t="n"/>
      <c r="AB82" s="19" t="n"/>
      <c r="AC82" s="20">
        <f>IF(C82="","",IFERROR(ROUND((M82*IF(R82="",'Parâmetros'!$B$6,R82)*IF(N82="Sem proporcionalidade",1,IF(N82="Fator manual",O82,IF(N82="Dias manuais",IFERROR(P82/Q82,0),0)))+AB82),'Parâmetros'!$B$11),0))</f>
        <v/>
      </c>
      <c r="AD82" s="20">
        <f>IF(C82="","",IFERROR(ROUND(IF(G82="Pagamento integral",MAX(0,AC82-S82),IF(G82="Duodécimos",MAX(0,MIN(AC82-S82,IFERROR(AC82/'Parâmetros'!$B$7*T82,0))),0)),'Parâmetros'!$B$11),0))</f>
        <v/>
      </c>
      <c r="AE82" s="20">
        <f>IF(C82="","",IFERROR(ROUND(IF(U82="Valor manual",W82,IF(U82="Taxa estimada",AD82*IF(V82="",'Parâmetros'!$B$8,V82),0)),'Parâmetros'!$B$11),0))</f>
        <v/>
      </c>
      <c r="AF82" s="20">
        <f>IF(C82="","",IFERROR(ROUND(IF(X82="Valor manual",Z82,IF(X82="Taxa estimada",AD82*IF(Y82="",'Parâmetros'!$B$9,Y82),0)),'Parâmetros'!$B$11),0))</f>
        <v/>
      </c>
      <c r="AG82" s="20">
        <f>IF(C82="","",IFERROR(ROUND(AD82-AE82-AF82-AA82,'Parâmetros'!$B$11),0))</f>
        <v/>
      </c>
      <c r="AH82" s="24">
        <f>IF(C82="","",IFERROR(IF(B82="Excluído","Excluído",IF(OR(B82="",D82="",G82="",J82="",K82="",N82="",S82="",U82="",X82=""),"Falta preencher campos obrigatórios",IF(COUNTIF($C$7:$C$106,C82)&gt;1,"Código interno repetido",IF(G82="Sem cálculo automático","Cálculo manual necessário",IF(AND(R82="",'Parâmetros'!$B$6=""),"Indicar percentagem do subsídio",IF(AND(N82="Fator manual",OR(O82="",O82&lt;0)),"Rever fator manual",IF(AND(N82="Dias manuais",OR(P82="",Q82="",Q82&lt;=0,P82&gt;Q82)),"Rever dias de proporcionalidade",IF(AND(G82="Duodécimos",OR(T82="",T82&lt;=0,'Parâmetros'!$B$7="",'Parâmetros'!$B$7&lt;=0)),"Configurar duodécimos",IF(S82&gt;AC82+'Parâmetros'!$B$10,"Duodécimos já pagos excedem o direito",IF(AND(U82="Taxa estimada",V82="",'Parâmetros'!$B$8=""),"Confirmar taxa IRS",IF(AND(U82="Valor manual",W82=""),"Indicar IRS manual",IF(U82="Não calcular","IRS não calculado — confirmar",IF(AND(X82="Taxa estimada",Y82="",'Parâmetros'!$B$9=""),"Confirmar taxa de Segurança Social",IF(AND(X82="Valor manual",Z82=""),"Indicar valor de Segurança Social",IF(X82="Não calcular","Segurança Social não calculada — confirmar",IF(OR(AE82&lt;0,AF82&lt;0,AA82&lt;0),"Rever deduções",IF(AG82&lt;0,"Líquido negativo — rever","OK"))))))))))))))))),"Erro na linha"))</f>
        <v/>
      </c>
    </row>
    <row r="83">
      <c r="A83" s="15">
        <f>IF(C83="","",COUNTIF($C$7:C83,"&lt;&gt;"))</f>
        <v/>
      </c>
      <c r="B83" s="16" t="n"/>
      <c r="C83" s="17" t="n"/>
      <c r="D83" s="17" t="n"/>
      <c r="E83" s="17" t="n"/>
      <c r="F83" s="17" t="n"/>
      <c r="G83" s="17" t="n"/>
      <c r="H83" s="18" t="n"/>
      <c r="I83" s="18" t="n"/>
      <c r="J83" s="18" t="n"/>
      <c r="K83" s="19" t="n"/>
      <c r="L83" s="19" t="n"/>
      <c r="M83" s="20">
        <f>IF(C83="","",IFERROR(ROUND(K83+L83,'Parâmetros'!$B$11),0))</f>
        <v/>
      </c>
      <c r="N83" s="17" t="n"/>
      <c r="O83" s="21" t="n"/>
      <c r="P83" s="22" t="n"/>
      <c r="Q83" s="22" t="n"/>
      <c r="R83" s="23" t="n"/>
      <c r="S83" s="19" t="n"/>
      <c r="T83" s="22" t="n"/>
      <c r="U83" s="17" t="n"/>
      <c r="V83" s="23" t="n"/>
      <c r="W83" s="19" t="n"/>
      <c r="X83" s="17" t="n"/>
      <c r="Y83" s="23" t="n"/>
      <c r="Z83" s="19" t="n"/>
      <c r="AA83" s="19" t="n"/>
      <c r="AB83" s="19" t="n"/>
      <c r="AC83" s="20">
        <f>IF(C83="","",IFERROR(ROUND((M83*IF(R83="",'Parâmetros'!$B$6,R83)*IF(N83="Sem proporcionalidade",1,IF(N83="Fator manual",O83,IF(N83="Dias manuais",IFERROR(P83/Q83,0),0)))+AB83),'Parâmetros'!$B$11),0))</f>
        <v/>
      </c>
      <c r="AD83" s="20">
        <f>IF(C83="","",IFERROR(ROUND(IF(G83="Pagamento integral",MAX(0,AC83-S83),IF(G83="Duodécimos",MAX(0,MIN(AC83-S83,IFERROR(AC83/'Parâmetros'!$B$7*T83,0))),0)),'Parâmetros'!$B$11),0))</f>
        <v/>
      </c>
      <c r="AE83" s="20">
        <f>IF(C83="","",IFERROR(ROUND(IF(U83="Valor manual",W83,IF(U83="Taxa estimada",AD83*IF(V83="",'Parâmetros'!$B$8,V83),0)),'Parâmetros'!$B$11),0))</f>
        <v/>
      </c>
      <c r="AF83" s="20">
        <f>IF(C83="","",IFERROR(ROUND(IF(X83="Valor manual",Z83,IF(X83="Taxa estimada",AD83*IF(Y83="",'Parâmetros'!$B$9,Y83),0)),'Parâmetros'!$B$11),0))</f>
        <v/>
      </c>
      <c r="AG83" s="20">
        <f>IF(C83="","",IFERROR(ROUND(AD83-AE83-AF83-AA83,'Parâmetros'!$B$11),0))</f>
        <v/>
      </c>
      <c r="AH83" s="24">
        <f>IF(C83="","",IFERROR(IF(B83="Excluído","Excluído",IF(OR(B83="",D83="",G83="",J83="",K83="",N83="",S83="",U83="",X83=""),"Falta preencher campos obrigatórios",IF(COUNTIF($C$7:$C$106,C83)&gt;1,"Código interno repetido",IF(G83="Sem cálculo automático","Cálculo manual necessário",IF(AND(R83="",'Parâmetros'!$B$6=""),"Indicar percentagem do subsídio",IF(AND(N83="Fator manual",OR(O83="",O83&lt;0)),"Rever fator manual",IF(AND(N83="Dias manuais",OR(P83="",Q83="",Q83&lt;=0,P83&gt;Q83)),"Rever dias de proporcionalidade",IF(AND(G83="Duodécimos",OR(T83="",T83&lt;=0,'Parâmetros'!$B$7="",'Parâmetros'!$B$7&lt;=0)),"Configurar duodécimos",IF(S83&gt;AC83+'Parâmetros'!$B$10,"Duodécimos já pagos excedem o direito",IF(AND(U83="Taxa estimada",V83="",'Parâmetros'!$B$8=""),"Confirmar taxa IRS",IF(AND(U83="Valor manual",W83=""),"Indicar IRS manual",IF(U83="Não calcular","IRS não calculado — confirmar",IF(AND(X83="Taxa estimada",Y83="",'Parâmetros'!$B$9=""),"Confirmar taxa de Segurança Social",IF(AND(X83="Valor manual",Z83=""),"Indicar valor de Segurança Social",IF(X83="Não calcular","Segurança Social não calculada — confirmar",IF(OR(AE83&lt;0,AF83&lt;0,AA83&lt;0),"Rever deduções",IF(AG83&lt;0,"Líquido negativo — rever","OK"))))))))))))))))),"Erro na linha"))</f>
        <v/>
      </c>
    </row>
    <row r="84">
      <c r="A84" s="15">
        <f>IF(C84="","",COUNTIF($C$7:C84,"&lt;&gt;"))</f>
        <v/>
      </c>
      <c r="B84" s="16" t="n"/>
      <c r="C84" s="17" t="n"/>
      <c r="D84" s="17" t="n"/>
      <c r="E84" s="17" t="n"/>
      <c r="F84" s="17" t="n"/>
      <c r="G84" s="17" t="n"/>
      <c r="H84" s="18" t="n"/>
      <c r="I84" s="18" t="n"/>
      <c r="J84" s="18" t="n"/>
      <c r="K84" s="19" t="n"/>
      <c r="L84" s="19" t="n"/>
      <c r="M84" s="20">
        <f>IF(C84="","",IFERROR(ROUND(K84+L84,'Parâmetros'!$B$11),0))</f>
        <v/>
      </c>
      <c r="N84" s="17" t="n"/>
      <c r="O84" s="21" t="n"/>
      <c r="P84" s="22" t="n"/>
      <c r="Q84" s="22" t="n"/>
      <c r="R84" s="23" t="n"/>
      <c r="S84" s="19" t="n"/>
      <c r="T84" s="22" t="n"/>
      <c r="U84" s="17" t="n"/>
      <c r="V84" s="23" t="n"/>
      <c r="W84" s="19" t="n"/>
      <c r="X84" s="17" t="n"/>
      <c r="Y84" s="23" t="n"/>
      <c r="Z84" s="19" t="n"/>
      <c r="AA84" s="19" t="n"/>
      <c r="AB84" s="19" t="n"/>
      <c r="AC84" s="20">
        <f>IF(C84="","",IFERROR(ROUND((M84*IF(R84="",'Parâmetros'!$B$6,R84)*IF(N84="Sem proporcionalidade",1,IF(N84="Fator manual",O84,IF(N84="Dias manuais",IFERROR(P84/Q84,0),0)))+AB84),'Parâmetros'!$B$11),0))</f>
        <v/>
      </c>
      <c r="AD84" s="20">
        <f>IF(C84="","",IFERROR(ROUND(IF(G84="Pagamento integral",MAX(0,AC84-S84),IF(G84="Duodécimos",MAX(0,MIN(AC84-S84,IFERROR(AC84/'Parâmetros'!$B$7*T84,0))),0)),'Parâmetros'!$B$11),0))</f>
        <v/>
      </c>
      <c r="AE84" s="20">
        <f>IF(C84="","",IFERROR(ROUND(IF(U84="Valor manual",W84,IF(U84="Taxa estimada",AD84*IF(V84="",'Parâmetros'!$B$8,V84),0)),'Parâmetros'!$B$11),0))</f>
        <v/>
      </c>
      <c r="AF84" s="20">
        <f>IF(C84="","",IFERROR(ROUND(IF(X84="Valor manual",Z84,IF(X84="Taxa estimada",AD84*IF(Y84="",'Parâmetros'!$B$9,Y84),0)),'Parâmetros'!$B$11),0))</f>
        <v/>
      </c>
      <c r="AG84" s="20">
        <f>IF(C84="","",IFERROR(ROUND(AD84-AE84-AF84-AA84,'Parâmetros'!$B$11),0))</f>
        <v/>
      </c>
      <c r="AH84" s="24">
        <f>IF(C84="","",IFERROR(IF(B84="Excluído","Excluído",IF(OR(B84="",D84="",G84="",J84="",K84="",N84="",S84="",U84="",X84=""),"Falta preencher campos obrigatórios",IF(COUNTIF($C$7:$C$106,C84)&gt;1,"Código interno repetido",IF(G84="Sem cálculo automático","Cálculo manual necessário",IF(AND(R84="",'Parâmetros'!$B$6=""),"Indicar percentagem do subsídio",IF(AND(N84="Fator manual",OR(O84="",O84&lt;0)),"Rever fator manual",IF(AND(N84="Dias manuais",OR(P84="",Q84="",Q84&lt;=0,P84&gt;Q84)),"Rever dias de proporcionalidade",IF(AND(G84="Duodécimos",OR(T84="",T84&lt;=0,'Parâmetros'!$B$7="",'Parâmetros'!$B$7&lt;=0)),"Configurar duodécimos",IF(S84&gt;AC84+'Parâmetros'!$B$10,"Duodécimos já pagos excedem o direito",IF(AND(U84="Taxa estimada",V84="",'Parâmetros'!$B$8=""),"Confirmar taxa IRS",IF(AND(U84="Valor manual",W84=""),"Indicar IRS manual",IF(U84="Não calcular","IRS não calculado — confirmar",IF(AND(X84="Taxa estimada",Y84="",'Parâmetros'!$B$9=""),"Confirmar taxa de Segurança Social",IF(AND(X84="Valor manual",Z84=""),"Indicar valor de Segurança Social",IF(X84="Não calcular","Segurança Social não calculada — confirmar",IF(OR(AE84&lt;0,AF84&lt;0,AA84&lt;0),"Rever deduções",IF(AG84&lt;0,"Líquido negativo — rever","OK"))))))))))))))))),"Erro na linha"))</f>
        <v/>
      </c>
    </row>
    <row r="85">
      <c r="A85" s="15">
        <f>IF(C85="","",COUNTIF($C$7:C85,"&lt;&gt;"))</f>
        <v/>
      </c>
      <c r="B85" s="16" t="n"/>
      <c r="C85" s="17" t="n"/>
      <c r="D85" s="17" t="n"/>
      <c r="E85" s="17" t="n"/>
      <c r="F85" s="17" t="n"/>
      <c r="G85" s="17" t="n"/>
      <c r="H85" s="18" t="n"/>
      <c r="I85" s="18" t="n"/>
      <c r="J85" s="18" t="n"/>
      <c r="K85" s="19" t="n"/>
      <c r="L85" s="19" t="n"/>
      <c r="M85" s="20">
        <f>IF(C85="","",IFERROR(ROUND(K85+L85,'Parâmetros'!$B$11),0))</f>
        <v/>
      </c>
      <c r="N85" s="17" t="n"/>
      <c r="O85" s="21" t="n"/>
      <c r="P85" s="22" t="n"/>
      <c r="Q85" s="22" t="n"/>
      <c r="R85" s="23" t="n"/>
      <c r="S85" s="19" t="n"/>
      <c r="T85" s="22" t="n"/>
      <c r="U85" s="17" t="n"/>
      <c r="V85" s="23" t="n"/>
      <c r="W85" s="19" t="n"/>
      <c r="X85" s="17" t="n"/>
      <c r="Y85" s="23" t="n"/>
      <c r="Z85" s="19" t="n"/>
      <c r="AA85" s="19" t="n"/>
      <c r="AB85" s="19" t="n"/>
      <c r="AC85" s="20">
        <f>IF(C85="","",IFERROR(ROUND((M85*IF(R85="",'Parâmetros'!$B$6,R85)*IF(N85="Sem proporcionalidade",1,IF(N85="Fator manual",O85,IF(N85="Dias manuais",IFERROR(P85/Q85,0),0)))+AB85),'Parâmetros'!$B$11),0))</f>
        <v/>
      </c>
      <c r="AD85" s="20">
        <f>IF(C85="","",IFERROR(ROUND(IF(G85="Pagamento integral",MAX(0,AC85-S85),IF(G85="Duodécimos",MAX(0,MIN(AC85-S85,IFERROR(AC85/'Parâmetros'!$B$7*T85,0))),0)),'Parâmetros'!$B$11),0))</f>
        <v/>
      </c>
      <c r="AE85" s="20">
        <f>IF(C85="","",IFERROR(ROUND(IF(U85="Valor manual",W85,IF(U85="Taxa estimada",AD85*IF(V85="",'Parâmetros'!$B$8,V85),0)),'Parâmetros'!$B$11),0))</f>
        <v/>
      </c>
      <c r="AF85" s="20">
        <f>IF(C85="","",IFERROR(ROUND(IF(X85="Valor manual",Z85,IF(X85="Taxa estimada",AD85*IF(Y85="",'Parâmetros'!$B$9,Y85),0)),'Parâmetros'!$B$11),0))</f>
        <v/>
      </c>
      <c r="AG85" s="20">
        <f>IF(C85="","",IFERROR(ROUND(AD85-AE85-AF85-AA85,'Parâmetros'!$B$11),0))</f>
        <v/>
      </c>
      <c r="AH85" s="24">
        <f>IF(C85="","",IFERROR(IF(B85="Excluído","Excluído",IF(OR(B85="",D85="",G85="",J85="",K85="",N85="",S85="",U85="",X85=""),"Falta preencher campos obrigatórios",IF(COUNTIF($C$7:$C$106,C85)&gt;1,"Código interno repetido",IF(G85="Sem cálculo automático","Cálculo manual necessário",IF(AND(R85="",'Parâmetros'!$B$6=""),"Indicar percentagem do subsídio",IF(AND(N85="Fator manual",OR(O85="",O85&lt;0)),"Rever fator manual",IF(AND(N85="Dias manuais",OR(P85="",Q85="",Q85&lt;=0,P85&gt;Q85)),"Rever dias de proporcionalidade",IF(AND(G85="Duodécimos",OR(T85="",T85&lt;=0,'Parâmetros'!$B$7="",'Parâmetros'!$B$7&lt;=0)),"Configurar duodécimos",IF(S85&gt;AC85+'Parâmetros'!$B$10,"Duodécimos já pagos excedem o direito",IF(AND(U85="Taxa estimada",V85="",'Parâmetros'!$B$8=""),"Confirmar taxa IRS",IF(AND(U85="Valor manual",W85=""),"Indicar IRS manual",IF(U85="Não calcular","IRS não calculado — confirmar",IF(AND(X85="Taxa estimada",Y85="",'Parâmetros'!$B$9=""),"Confirmar taxa de Segurança Social",IF(AND(X85="Valor manual",Z85=""),"Indicar valor de Segurança Social",IF(X85="Não calcular","Segurança Social não calculada — confirmar",IF(OR(AE85&lt;0,AF85&lt;0,AA85&lt;0),"Rever deduções",IF(AG85&lt;0,"Líquido negativo — rever","OK"))))))))))))))))),"Erro na linha"))</f>
        <v/>
      </c>
    </row>
    <row r="86">
      <c r="A86" s="15">
        <f>IF(C86="","",COUNTIF($C$7:C86,"&lt;&gt;"))</f>
        <v/>
      </c>
      <c r="B86" s="16" t="n"/>
      <c r="C86" s="17" t="n"/>
      <c r="D86" s="17" t="n"/>
      <c r="E86" s="17" t="n"/>
      <c r="F86" s="17" t="n"/>
      <c r="G86" s="17" t="n"/>
      <c r="H86" s="18" t="n"/>
      <c r="I86" s="18" t="n"/>
      <c r="J86" s="18" t="n"/>
      <c r="K86" s="19" t="n"/>
      <c r="L86" s="19" t="n"/>
      <c r="M86" s="20">
        <f>IF(C86="","",IFERROR(ROUND(K86+L86,'Parâmetros'!$B$11),0))</f>
        <v/>
      </c>
      <c r="N86" s="17" t="n"/>
      <c r="O86" s="21" t="n"/>
      <c r="P86" s="22" t="n"/>
      <c r="Q86" s="22" t="n"/>
      <c r="R86" s="23" t="n"/>
      <c r="S86" s="19" t="n"/>
      <c r="T86" s="22" t="n"/>
      <c r="U86" s="17" t="n"/>
      <c r="V86" s="23" t="n"/>
      <c r="W86" s="19" t="n"/>
      <c r="X86" s="17" t="n"/>
      <c r="Y86" s="23" t="n"/>
      <c r="Z86" s="19" t="n"/>
      <c r="AA86" s="19" t="n"/>
      <c r="AB86" s="19" t="n"/>
      <c r="AC86" s="20">
        <f>IF(C86="","",IFERROR(ROUND((M86*IF(R86="",'Parâmetros'!$B$6,R86)*IF(N86="Sem proporcionalidade",1,IF(N86="Fator manual",O86,IF(N86="Dias manuais",IFERROR(P86/Q86,0),0)))+AB86),'Parâmetros'!$B$11),0))</f>
        <v/>
      </c>
      <c r="AD86" s="20">
        <f>IF(C86="","",IFERROR(ROUND(IF(G86="Pagamento integral",MAX(0,AC86-S86),IF(G86="Duodécimos",MAX(0,MIN(AC86-S86,IFERROR(AC86/'Parâmetros'!$B$7*T86,0))),0)),'Parâmetros'!$B$11),0))</f>
        <v/>
      </c>
      <c r="AE86" s="20">
        <f>IF(C86="","",IFERROR(ROUND(IF(U86="Valor manual",W86,IF(U86="Taxa estimada",AD86*IF(V86="",'Parâmetros'!$B$8,V86),0)),'Parâmetros'!$B$11),0))</f>
        <v/>
      </c>
      <c r="AF86" s="20">
        <f>IF(C86="","",IFERROR(ROUND(IF(X86="Valor manual",Z86,IF(X86="Taxa estimada",AD86*IF(Y86="",'Parâmetros'!$B$9,Y86),0)),'Parâmetros'!$B$11),0))</f>
        <v/>
      </c>
      <c r="AG86" s="20">
        <f>IF(C86="","",IFERROR(ROUND(AD86-AE86-AF86-AA86,'Parâmetros'!$B$11),0))</f>
        <v/>
      </c>
      <c r="AH86" s="24">
        <f>IF(C86="","",IFERROR(IF(B86="Excluído","Excluído",IF(OR(B86="",D86="",G86="",J86="",K86="",N86="",S86="",U86="",X86=""),"Falta preencher campos obrigatórios",IF(COUNTIF($C$7:$C$106,C86)&gt;1,"Código interno repetido",IF(G86="Sem cálculo automático","Cálculo manual necessário",IF(AND(R86="",'Parâmetros'!$B$6=""),"Indicar percentagem do subsídio",IF(AND(N86="Fator manual",OR(O86="",O86&lt;0)),"Rever fator manual",IF(AND(N86="Dias manuais",OR(P86="",Q86="",Q86&lt;=0,P86&gt;Q86)),"Rever dias de proporcionalidade",IF(AND(G86="Duodécimos",OR(T86="",T86&lt;=0,'Parâmetros'!$B$7="",'Parâmetros'!$B$7&lt;=0)),"Configurar duodécimos",IF(S86&gt;AC86+'Parâmetros'!$B$10,"Duodécimos já pagos excedem o direito",IF(AND(U86="Taxa estimada",V86="",'Parâmetros'!$B$8=""),"Confirmar taxa IRS",IF(AND(U86="Valor manual",W86=""),"Indicar IRS manual",IF(U86="Não calcular","IRS não calculado — confirmar",IF(AND(X86="Taxa estimada",Y86="",'Parâmetros'!$B$9=""),"Confirmar taxa de Segurança Social",IF(AND(X86="Valor manual",Z86=""),"Indicar valor de Segurança Social",IF(X86="Não calcular","Segurança Social não calculada — confirmar",IF(OR(AE86&lt;0,AF86&lt;0,AA86&lt;0),"Rever deduções",IF(AG86&lt;0,"Líquido negativo — rever","OK"))))))))))))))))),"Erro na linha"))</f>
        <v/>
      </c>
    </row>
    <row r="87">
      <c r="A87" s="15">
        <f>IF(C87="","",COUNTIF($C$7:C87,"&lt;&gt;"))</f>
        <v/>
      </c>
      <c r="B87" s="16" t="n"/>
      <c r="C87" s="17" t="n"/>
      <c r="D87" s="17" t="n"/>
      <c r="E87" s="17" t="n"/>
      <c r="F87" s="17" t="n"/>
      <c r="G87" s="17" t="n"/>
      <c r="H87" s="18" t="n"/>
      <c r="I87" s="18" t="n"/>
      <c r="J87" s="18" t="n"/>
      <c r="K87" s="19" t="n"/>
      <c r="L87" s="19" t="n"/>
      <c r="M87" s="20">
        <f>IF(C87="","",IFERROR(ROUND(K87+L87,'Parâmetros'!$B$11),0))</f>
        <v/>
      </c>
      <c r="N87" s="17" t="n"/>
      <c r="O87" s="21" t="n"/>
      <c r="P87" s="22" t="n"/>
      <c r="Q87" s="22" t="n"/>
      <c r="R87" s="23" t="n"/>
      <c r="S87" s="19" t="n"/>
      <c r="T87" s="22" t="n"/>
      <c r="U87" s="17" t="n"/>
      <c r="V87" s="23" t="n"/>
      <c r="W87" s="19" t="n"/>
      <c r="X87" s="17" t="n"/>
      <c r="Y87" s="23" t="n"/>
      <c r="Z87" s="19" t="n"/>
      <c r="AA87" s="19" t="n"/>
      <c r="AB87" s="19" t="n"/>
      <c r="AC87" s="20">
        <f>IF(C87="","",IFERROR(ROUND((M87*IF(R87="",'Parâmetros'!$B$6,R87)*IF(N87="Sem proporcionalidade",1,IF(N87="Fator manual",O87,IF(N87="Dias manuais",IFERROR(P87/Q87,0),0)))+AB87),'Parâmetros'!$B$11),0))</f>
        <v/>
      </c>
      <c r="AD87" s="20">
        <f>IF(C87="","",IFERROR(ROUND(IF(G87="Pagamento integral",MAX(0,AC87-S87),IF(G87="Duodécimos",MAX(0,MIN(AC87-S87,IFERROR(AC87/'Parâmetros'!$B$7*T87,0))),0)),'Parâmetros'!$B$11),0))</f>
        <v/>
      </c>
      <c r="AE87" s="20">
        <f>IF(C87="","",IFERROR(ROUND(IF(U87="Valor manual",W87,IF(U87="Taxa estimada",AD87*IF(V87="",'Parâmetros'!$B$8,V87),0)),'Parâmetros'!$B$11),0))</f>
        <v/>
      </c>
      <c r="AF87" s="20">
        <f>IF(C87="","",IFERROR(ROUND(IF(X87="Valor manual",Z87,IF(X87="Taxa estimada",AD87*IF(Y87="",'Parâmetros'!$B$9,Y87),0)),'Parâmetros'!$B$11),0))</f>
        <v/>
      </c>
      <c r="AG87" s="20">
        <f>IF(C87="","",IFERROR(ROUND(AD87-AE87-AF87-AA87,'Parâmetros'!$B$11),0))</f>
        <v/>
      </c>
      <c r="AH87" s="24">
        <f>IF(C87="","",IFERROR(IF(B87="Excluído","Excluído",IF(OR(B87="",D87="",G87="",J87="",K87="",N87="",S87="",U87="",X87=""),"Falta preencher campos obrigatórios",IF(COUNTIF($C$7:$C$106,C87)&gt;1,"Código interno repetido",IF(G87="Sem cálculo automático","Cálculo manual necessário",IF(AND(R87="",'Parâmetros'!$B$6=""),"Indicar percentagem do subsídio",IF(AND(N87="Fator manual",OR(O87="",O87&lt;0)),"Rever fator manual",IF(AND(N87="Dias manuais",OR(P87="",Q87="",Q87&lt;=0,P87&gt;Q87)),"Rever dias de proporcionalidade",IF(AND(G87="Duodécimos",OR(T87="",T87&lt;=0,'Parâmetros'!$B$7="",'Parâmetros'!$B$7&lt;=0)),"Configurar duodécimos",IF(S87&gt;AC87+'Parâmetros'!$B$10,"Duodécimos já pagos excedem o direito",IF(AND(U87="Taxa estimada",V87="",'Parâmetros'!$B$8=""),"Confirmar taxa IRS",IF(AND(U87="Valor manual",W87=""),"Indicar IRS manual",IF(U87="Não calcular","IRS não calculado — confirmar",IF(AND(X87="Taxa estimada",Y87="",'Parâmetros'!$B$9=""),"Confirmar taxa de Segurança Social",IF(AND(X87="Valor manual",Z87=""),"Indicar valor de Segurança Social",IF(X87="Não calcular","Segurança Social não calculada — confirmar",IF(OR(AE87&lt;0,AF87&lt;0,AA87&lt;0),"Rever deduções",IF(AG87&lt;0,"Líquido negativo — rever","OK"))))))))))))))))),"Erro na linha"))</f>
        <v/>
      </c>
    </row>
    <row r="88">
      <c r="A88" s="15">
        <f>IF(C88="","",COUNTIF($C$7:C88,"&lt;&gt;"))</f>
        <v/>
      </c>
      <c r="B88" s="16" t="n"/>
      <c r="C88" s="17" t="n"/>
      <c r="D88" s="17" t="n"/>
      <c r="E88" s="17" t="n"/>
      <c r="F88" s="17" t="n"/>
      <c r="G88" s="17" t="n"/>
      <c r="H88" s="18" t="n"/>
      <c r="I88" s="18" t="n"/>
      <c r="J88" s="18" t="n"/>
      <c r="K88" s="19" t="n"/>
      <c r="L88" s="19" t="n"/>
      <c r="M88" s="20">
        <f>IF(C88="","",IFERROR(ROUND(K88+L88,'Parâmetros'!$B$11),0))</f>
        <v/>
      </c>
      <c r="N88" s="17" t="n"/>
      <c r="O88" s="21" t="n"/>
      <c r="P88" s="22" t="n"/>
      <c r="Q88" s="22" t="n"/>
      <c r="R88" s="23" t="n"/>
      <c r="S88" s="19" t="n"/>
      <c r="T88" s="22" t="n"/>
      <c r="U88" s="17" t="n"/>
      <c r="V88" s="23" t="n"/>
      <c r="W88" s="19" t="n"/>
      <c r="X88" s="17" t="n"/>
      <c r="Y88" s="23" t="n"/>
      <c r="Z88" s="19" t="n"/>
      <c r="AA88" s="19" t="n"/>
      <c r="AB88" s="19" t="n"/>
      <c r="AC88" s="20">
        <f>IF(C88="","",IFERROR(ROUND((M88*IF(R88="",'Parâmetros'!$B$6,R88)*IF(N88="Sem proporcionalidade",1,IF(N88="Fator manual",O88,IF(N88="Dias manuais",IFERROR(P88/Q88,0),0)))+AB88),'Parâmetros'!$B$11),0))</f>
        <v/>
      </c>
      <c r="AD88" s="20">
        <f>IF(C88="","",IFERROR(ROUND(IF(G88="Pagamento integral",MAX(0,AC88-S88),IF(G88="Duodécimos",MAX(0,MIN(AC88-S88,IFERROR(AC88/'Parâmetros'!$B$7*T88,0))),0)),'Parâmetros'!$B$11),0))</f>
        <v/>
      </c>
      <c r="AE88" s="20">
        <f>IF(C88="","",IFERROR(ROUND(IF(U88="Valor manual",W88,IF(U88="Taxa estimada",AD88*IF(V88="",'Parâmetros'!$B$8,V88),0)),'Parâmetros'!$B$11),0))</f>
        <v/>
      </c>
      <c r="AF88" s="20">
        <f>IF(C88="","",IFERROR(ROUND(IF(X88="Valor manual",Z88,IF(X88="Taxa estimada",AD88*IF(Y88="",'Parâmetros'!$B$9,Y88),0)),'Parâmetros'!$B$11),0))</f>
        <v/>
      </c>
      <c r="AG88" s="20">
        <f>IF(C88="","",IFERROR(ROUND(AD88-AE88-AF88-AA88,'Parâmetros'!$B$11),0))</f>
        <v/>
      </c>
      <c r="AH88" s="24">
        <f>IF(C88="","",IFERROR(IF(B88="Excluído","Excluído",IF(OR(B88="",D88="",G88="",J88="",K88="",N88="",S88="",U88="",X88=""),"Falta preencher campos obrigatórios",IF(COUNTIF($C$7:$C$106,C88)&gt;1,"Código interno repetido",IF(G88="Sem cálculo automático","Cálculo manual necessário",IF(AND(R88="",'Parâmetros'!$B$6=""),"Indicar percentagem do subsídio",IF(AND(N88="Fator manual",OR(O88="",O88&lt;0)),"Rever fator manual",IF(AND(N88="Dias manuais",OR(P88="",Q88="",Q88&lt;=0,P88&gt;Q88)),"Rever dias de proporcionalidade",IF(AND(G88="Duodécimos",OR(T88="",T88&lt;=0,'Parâmetros'!$B$7="",'Parâmetros'!$B$7&lt;=0)),"Configurar duodécimos",IF(S88&gt;AC88+'Parâmetros'!$B$10,"Duodécimos já pagos excedem o direito",IF(AND(U88="Taxa estimada",V88="",'Parâmetros'!$B$8=""),"Confirmar taxa IRS",IF(AND(U88="Valor manual",W88=""),"Indicar IRS manual",IF(U88="Não calcular","IRS não calculado — confirmar",IF(AND(X88="Taxa estimada",Y88="",'Parâmetros'!$B$9=""),"Confirmar taxa de Segurança Social",IF(AND(X88="Valor manual",Z88=""),"Indicar valor de Segurança Social",IF(X88="Não calcular","Segurança Social não calculada — confirmar",IF(OR(AE88&lt;0,AF88&lt;0,AA88&lt;0),"Rever deduções",IF(AG88&lt;0,"Líquido negativo — rever","OK"))))))))))))))))),"Erro na linha"))</f>
        <v/>
      </c>
    </row>
    <row r="89">
      <c r="A89" s="15">
        <f>IF(C89="","",COUNTIF($C$7:C89,"&lt;&gt;"))</f>
        <v/>
      </c>
      <c r="B89" s="16" t="n"/>
      <c r="C89" s="17" t="n"/>
      <c r="D89" s="17" t="n"/>
      <c r="E89" s="17" t="n"/>
      <c r="F89" s="17" t="n"/>
      <c r="G89" s="17" t="n"/>
      <c r="H89" s="18" t="n"/>
      <c r="I89" s="18" t="n"/>
      <c r="J89" s="18" t="n"/>
      <c r="K89" s="19" t="n"/>
      <c r="L89" s="19" t="n"/>
      <c r="M89" s="20">
        <f>IF(C89="","",IFERROR(ROUND(K89+L89,'Parâmetros'!$B$11),0))</f>
        <v/>
      </c>
      <c r="N89" s="17" t="n"/>
      <c r="O89" s="21" t="n"/>
      <c r="P89" s="22" t="n"/>
      <c r="Q89" s="22" t="n"/>
      <c r="R89" s="23" t="n"/>
      <c r="S89" s="19" t="n"/>
      <c r="T89" s="22" t="n"/>
      <c r="U89" s="17" t="n"/>
      <c r="V89" s="23" t="n"/>
      <c r="W89" s="19" t="n"/>
      <c r="X89" s="17" t="n"/>
      <c r="Y89" s="23" t="n"/>
      <c r="Z89" s="19" t="n"/>
      <c r="AA89" s="19" t="n"/>
      <c r="AB89" s="19" t="n"/>
      <c r="AC89" s="20">
        <f>IF(C89="","",IFERROR(ROUND((M89*IF(R89="",'Parâmetros'!$B$6,R89)*IF(N89="Sem proporcionalidade",1,IF(N89="Fator manual",O89,IF(N89="Dias manuais",IFERROR(P89/Q89,0),0)))+AB89),'Parâmetros'!$B$11),0))</f>
        <v/>
      </c>
      <c r="AD89" s="20">
        <f>IF(C89="","",IFERROR(ROUND(IF(G89="Pagamento integral",MAX(0,AC89-S89),IF(G89="Duodécimos",MAX(0,MIN(AC89-S89,IFERROR(AC89/'Parâmetros'!$B$7*T89,0))),0)),'Parâmetros'!$B$11),0))</f>
        <v/>
      </c>
      <c r="AE89" s="20">
        <f>IF(C89="","",IFERROR(ROUND(IF(U89="Valor manual",W89,IF(U89="Taxa estimada",AD89*IF(V89="",'Parâmetros'!$B$8,V89),0)),'Parâmetros'!$B$11),0))</f>
        <v/>
      </c>
      <c r="AF89" s="20">
        <f>IF(C89="","",IFERROR(ROUND(IF(X89="Valor manual",Z89,IF(X89="Taxa estimada",AD89*IF(Y89="",'Parâmetros'!$B$9,Y89),0)),'Parâmetros'!$B$11),0))</f>
        <v/>
      </c>
      <c r="AG89" s="20">
        <f>IF(C89="","",IFERROR(ROUND(AD89-AE89-AF89-AA89,'Parâmetros'!$B$11),0))</f>
        <v/>
      </c>
      <c r="AH89" s="24">
        <f>IF(C89="","",IFERROR(IF(B89="Excluído","Excluído",IF(OR(B89="",D89="",G89="",J89="",K89="",N89="",S89="",U89="",X89=""),"Falta preencher campos obrigatórios",IF(COUNTIF($C$7:$C$106,C89)&gt;1,"Código interno repetido",IF(G89="Sem cálculo automático","Cálculo manual necessário",IF(AND(R89="",'Parâmetros'!$B$6=""),"Indicar percentagem do subsídio",IF(AND(N89="Fator manual",OR(O89="",O89&lt;0)),"Rever fator manual",IF(AND(N89="Dias manuais",OR(P89="",Q89="",Q89&lt;=0,P89&gt;Q89)),"Rever dias de proporcionalidade",IF(AND(G89="Duodécimos",OR(T89="",T89&lt;=0,'Parâmetros'!$B$7="",'Parâmetros'!$B$7&lt;=0)),"Configurar duodécimos",IF(S89&gt;AC89+'Parâmetros'!$B$10,"Duodécimos já pagos excedem o direito",IF(AND(U89="Taxa estimada",V89="",'Parâmetros'!$B$8=""),"Confirmar taxa IRS",IF(AND(U89="Valor manual",W89=""),"Indicar IRS manual",IF(U89="Não calcular","IRS não calculado — confirmar",IF(AND(X89="Taxa estimada",Y89="",'Parâmetros'!$B$9=""),"Confirmar taxa de Segurança Social",IF(AND(X89="Valor manual",Z89=""),"Indicar valor de Segurança Social",IF(X89="Não calcular","Segurança Social não calculada — confirmar",IF(OR(AE89&lt;0,AF89&lt;0,AA89&lt;0),"Rever deduções",IF(AG89&lt;0,"Líquido negativo — rever","OK"))))))))))))))))),"Erro na linha"))</f>
        <v/>
      </c>
    </row>
    <row r="90">
      <c r="A90" s="15">
        <f>IF(C90="","",COUNTIF($C$7:C90,"&lt;&gt;"))</f>
        <v/>
      </c>
      <c r="B90" s="16" t="n"/>
      <c r="C90" s="17" t="n"/>
      <c r="D90" s="17" t="n"/>
      <c r="E90" s="17" t="n"/>
      <c r="F90" s="17" t="n"/>
      <c r="G90" s="17" t="n"/>
      <c r="H90" s="18" t="n"/>
      <c r="I90" s="18" t="n"/>
      <c r="J90" s="18" t="n"/>
      <c r="K90" s="19" t="n"/>
      <c r="L90" s="19" t="n"/>
      <c r="M90" s="20">
        <f>IF(C90="","",IFERROR(ROUND(K90+L90,'Parâmetros'!$B$11),0))</f>
        <v/>
      </c>
      <c r="N90" s="17" t="n"/>
      <c r="O90" s="21" t="n"/>
      <c r="P90" s="22" t="n"/>
      <c r="Q90" s="22" t="n"/>
      <c r="R90" s="23" t="n"/>
      <c r="S90" s="19" t="n"/>
      <c r="T90" s="22" t="n"/>
      <c r="U90" s="17" t="n"/>
      <c r="V90" s="23" t="n"/>
      <c r="W90" s="19" t="n"/>
      <c r="X90" s="17" t="n"/>
      <c r="Y90" s="23" t="n"/>
      <c r="Z90" s="19" t="n"/>
      <c r="AA90" s="19" t="n"/>
      <c r="AB90" s="19" t="n"/>
      <c r="AC90" s="20">
        <f>IF(C90="","",IFERROR(ROUND((M90*IF(R90="",'Parâmetros'!$B$6,R90)*IF(N90="Sem proporcionalidade",1,IF(N90="Fator manual",O90,IF(N90="Dias manuais",IFERROR(P90/Q90,0),0)))+AB90),'Parâmetros'!$B$11),0))</f>
        <v/>
      </c>
      <c r="AD90" s="20">
        <f>IF(C90="","",IFERROR(ROUND(IF(G90="Pagamento integral",MAX(0,AC90-S90),IF(G90="Duodécimos",MAX(0,MIN(AC90-S90,IFERROR(AC90/'Parâmetros'!$B$7*T90,0))),0)),'Parâmetros'!$B$11),0))</f>
        <v/>
      </c>
      <c r="AE90" s="20">
        <f>IF(C90="","",IFERROR(ROUND(IF(U90="Valor manual",W90,IF(U90="Taxa estimada",AD90*IF(V90="",'Parâmetros'!$B$8,V90),0)),'Parâmetros'!$B$11),0))</f>
        <v/>
      </c>
      <c r="AF90" s="20">
        <f>IF(C90="","",IFERROR(ROUND(IF(X90="Valor manual",Z90,IF(X90="Taxa estimada",AD90*IF(Y90="",'Parâmetros'!$B$9,Y90),0)),'Parâmetros'!$B$11),0))</f>
        <v/>
      </c>
      <c r="AG90" s="20">
        <f>IF(C90="","",IFERROR(ROUND(AD90-AE90-AF90-AA90,'Parâmetros'!$B$11),0))</f>
        <v/>
      </c>
      <c r="AH90" s="24">
        <f>IF(C90="","",IFERROR(IF(B90="Excluído","Excluído",IF(OR(B90="",D90="",G90="",J90="",K90="",N90="",S90="",U90="",X90=""),"Falta preencher campos obrigatórios",IF(COUNTIF($C$7:$C$106,C90)&gt;1,"Código interno repetido",IF(G90="Sem cálculo automático","Cálculo manual necessário",IF(AND(R90="",'Parâmetros'!$B$6=""),"Indicar percentagem do subsídio",IF(AND(N90="Fator manual",OR(O90="",O90&lt;0)),"Rever fator manual",IF(AND(N90="Dias manuais",OR(P90="",Q90="",Q90&lt;=0,P90&gt;Q90)),"Rever dias de proporcionalidade",IF(AND(G90="Duodécimos",OR(T90="",T90&lt;=0,'Parâmetros'!$B$7="",'Parâmetros'!$B$7&lt;=0)),"Configurar duodécimos",IF(S90&gt;AC90+'Parâmetros'!$B$10,"Duodécimos já pagos excedem o direito",IF(AND(U90="Taxa estimada",V90="",'Parâmetros'!$B$8=""),"Confirmar taxa IRS",IF(AND(U90="Valor manual",W90=""),"Indicar IRS manual",IF(U90="Não calcular","IRS não calculado — confirmar",IF(AND(X90="Taxa estimada",Y90="",'Parâmetros'!$B$9=""),"Confirmar taxa de Segurança Social",IF(AND(X90="Valor manual",Z90=""),"Indicar valor de Segurança Social",IF(X90="Não calcular","Segurança Social não calculada — confirmar",IF(OR(AE90&lt;0,AF90&lt;0,AA90&lt;0),"Rever deduções",IF(AG90&lt;0,"Líquido negativo — rever","OK"))))))))))))))))),"Erro na linha"))</f>
        <v/>
      </c>
    </row>
    <row r="91">
      <c r="A91" s="15">
        <f>IF(C91="","",COUNTIF($C$7:C91,"&lt;&gt;"))</f>
        <v/>
      </c>
      <c r="B91" s="16" t="n"/>
      <c r="C91" s="17" t="n"/>
      <c r="D91" s="17" t="n"/>
      <c r="E91" s="17" t="n"/>
      <c r="F91" s="17" t="n"/>
      <c r="G91" s="17" t="n"/>
      <c r="H91" s="18" t="n"/>
      <c r="I91" s="18" t="n"/>
      <c r="J91" s="18" t="n"/>
      <c r="K91" s="19" t="n"/>
      <c r="L91" s="19" t="n"/>
      <c r="M91" s="20">
        <f>IF(C91="","",IFERROR(ROUND(K91+L91,'Parâmetros'!$B$11),0))</f>
        <v/>
      </c>
      <c r="N91" s="17" t="n"/>
      <c r="O91" s="21" t="n"/>
      <c r="P91" s="22" t="n"/>
      <c r="Q91" s="22" t="n"/>
      <c r="R91" s="23" t="n"/>
      <c r="S91" s="19" t="n"/>
      <c r="T91" s="22" t="n"/>
      <c r="U91" s="17" t="n"/>
      <c r="V91" s="23" t="n"/>
      <c r="W91" s="19" t="n"/>
      <c r="X91" s="17" t="n"/>
      <c r="Y91" s="23" t="n"/>
      <c r="Z91" s="19" t="n"/>
      <c r="AA91" s="19" t="n"/>
      <c r="AB91" s="19" t="n"/>
      <c r="AC91" s="20">
        <f>IF(C91="","",IFERROR(ROUND((M91*IF(R91="",'Parâmetros'!$B$6,R91)*IF(N91="Sem proporcionalidade",1,IF(N91="Fator manual",O91,IF(N91="Dias manuais",IFERROR(P91/Q91,0),0)))+AB91),'Parâmetros'!$B$11),0))</f>
        <v/>
      </c>
      <c r="AD91" s="20">
        <f>IF(C91="","",IFERROR(ROUND(IF(G91="Pagamento integral",MAX(0,AC91-S91),IF(G91="Duodécimos",MAX(0,MIN(AC91-S91,IFERROR(AC91/'Parâmetros'!$B$7*T91,0))),0)),'Parâmetros'!$B$11),0))</f>
        <v/>
      </c>
      <c r="AE91" s="20">
        <f>IF(C91="","",IFERROR(ROUND(IF(U91="Valor manual",W91,IF(U91="Taxa estimada",AD91*IF(V91="",'Parâmetros'!$B$8,V91),0)),'Parâmetros'!$B$11),0))</f>
        <v/>
      </c>
      <c r="AF91" s="20">
        <f>IF(C91="","",IFERROR(ROUND(IF(X91="Valor manual",Z91,IF(X91="Taxa estimada",AD91*IF(Y91="",'Parâmetros'!$B$9,Y91),0)),'Parâmetros'!$B$11),0))</f>
        <v/>
      </c>
      <c r="AG91" s="20">
        <f>IF(C91="","",IFERROR(ROUND(AD91-AE91-AF91-AA91,'Parâmetros'!$B$11),0))</f>
        <v/>
      </c>
      <c r="AH91" s="24">
        <f>IF(C91="","",IFERROR(IF(B91="Excluído","Excluído",IF(OR(B91="",D91="",G91="",J91="",K91="",N91="",S91="",U91="",X91=""),"Falta preencher campos obrigatórios",IF(COUNTIF($C$7:$C$106,C91)&gt;1,"Código interno repetido",IF(G91="Sem cálculo automático","Cálculo manual necessário",IF(AND(R91="",'Parâmetros'!$B$6=""),"Indicar percentagem do subsídio",IF(AND(N91="Fator manual",OR(O91="",O91&lt;0)),"Rever fator manual",IF(AND(N91="Dias manuais",OR(P91="",Q91="",Q91&lt;=0,P91&gt;Q91)),"Rever dias de proporcionalidade",IF(AND(G91="Duodécimos",OR(T91="",T91&lt;=0,'Parâmetros'!$B$7="",'Parâmetros'!$B$7&lt;=0)),"Configurar duodécimos",IF(S91&gt;AC91+'Parâmetros'!$B$10,"Duodécimos já pagos excedem o direito",IF(AND(U91="Taxa estimada",V91="",'Parâmetros'!$B$8=""),"Confirmar taxa IRS",IF(AND(U91="Valor manual",W91=""),"Indicar IRS manual",IF(U91="Não calcular","IRS não calculado — confirmar",IF(AND(X91="Taxa estimada",Y91="",'Parâmetros'!$B$9=""),"Confirmar taxa de Segurança Social",IF(AND(X91="Valor manual",Z91=""),"Indicar valor de Segurança Social",IF(X91="Não calcular","Segurança Social não calculada — confirmar",IF(OR(AE91&lt;0,AF91&lt;0,AA91&lt;0),"Rever deduções",IF(AG91&lt;0,"Líquido negativo — rever","OK"))))))))))))))))),"Erro na linha"))</f>
        <v/>
      </c>
    </row>
    <row r="92">
      <c r="A92" s="15">
        <f>IF(C92="","",COUNTIF($C$7:C92,"&lt;&gt;"))</f>
        <v/>
      </c>
      <c r="B92" s="16" t="n"/>
      <c r="C92" s="17" t="n"/>
      <c r="D92" s="17" t="n"/>
      <c r="E92" s="17" t="n"/>
      <c r="F92" s="17" t="n"/>
      <c r="G92" s="17" t="n"/>
      <c r="H92" s="18" t="n"/>
      <c r="I92" s="18" t="n"/>
      <c r="J92" s="18" t="n"/>
      <c r="K92" s="19" t="n"/>
      <c r="L92" s="19" t="n"/>
      <c r="M92" s="20">
        <f>IF(C92="","",IFERROR(ROUND(K92+L92,'Parâmetros'!$B$11),0))</f>
        <v/>
      </c>
      <c r="N92" s="17" t="n"/>
      <c r="O92" s="21" t="n"/>
      <c r="P92" s="22" t="n"/>
      <c r="Q92" s="22" t="n"/>
      <c r="R92" s="23" t="n"/>
      <c r="S92" s="19" t="n"/>
      <c r="T92" s="22" t="n"/>
      <c r="U92" s="17" t="n"/>
      <c r="V92" s="23" t="n"/>
      <c r="W92" s="19" t="n"/>
      <c r="X92" s="17" t="n"/>
      <c r="Y92" s="23" t="n"/>
      <c r="Z92" s="19" t="n"/>
      <c r="AA92" s="19" t="n"/>
      <c r="AB92" s="19" t="n"/>
      <c r="AC92" s="20">
        <f>IF(C92="","",IFERROR(ROUND((M92*IF(R92="",'Parâmetros'!$B$6,R92)*IF(N92="Sem proporcionalidade",1,IF(N92="Fator manual",O92,IF(N92="Dias manuais",IFERROR(P92/Q92,0),0)))+AB92),'Parâmetros'!$B$11),0))</f>
        <v/>
      </c>
      <c r="AD92" s="20">
        <f>IF(C92="","",IFERROR(ROUND(IF(G92="Pagamento integral",MAX(0,AC92-S92),IF(G92="Duodécimos",MAX(0,MIN(AC92-S92,IFERROR(AC92/'Parâmetros'!$B$7*T92,0))),0)),'Parâmetros'!$B$11),0))</f>
        <v/>
      </c>
      <c r="AE92" s="20">
        <f>IF(C92="","",IFERROR(ROUND(IF(U92="Valor manual",W92,IF(U92="Taxa estimada",AD92*IF(V92="",'Parâmetros'!$B$8,V92),0)),'Parâmetros'!$B$11),0))</f>
        <v/>
      </c>
      <c r="AF92" s="20">
        <f>IF(C92="","",IFERROR(ROUND(IF(X92="Valor manual",Z92,IF(X92="Taxa estimada",AD92*IF(Y92="",'Parâmetros'!$B$9,Y92),0)),'Parâmetros'!$B$11),0))</f>
        <v/>
      </c>
      <c r="AG92" s="20">
        <f>IF(C92="","",IFERROR(ROUND(AD92-AE92-AF92-AA92,'Parâmetros'!$B$11),0))</f>
        <v/>
      </c>
      <c r="AH92" s="24">
        <f>IF(C92="","",IFERROR(IF(B92="Excluído","Excluído",IF(OR(B92="",D92="",G92="",J92="",K92="",N92="",S92="",U92="",X92=""),"Falta preencher campos obrigatórios",IF(COUNTIF($C$7:$C$106,C92)&gt;1,"Código interno repetido",IF(G92="Sem cálculo automático","Cálculo manual necessário",IF(AND(R92="",'Parâmetros'!$B$6=""),"Indicar percentagem do subsídio",IF(AND(N92="Fator manual",OR(O92="",O92&lt;0)),"Rever fator manual",IF(AND(N92="Dias manuais",OR(P92="",Q92="",Q92&lt;=0,P92&gt;Q92)),"Rever dias de proporcionalidade",IF(AND(G92="Duodécimos",OR(T92="",T92&lt;=0,'Parâmetros'!$B$7="",'Parâmetros'!$B$7&lt;=0)),"Configurar duodécimos",IF(S92&gt;AC92+'Parâmetros'!$B$10,"Duodécimos já pagos excedem o direito",IF(AND(U92="Taxa estimada",V92="",'Parâmetros'!$B$8=""),"Confirmar taxa IRS",IF(AND(U92="Valor manual",W92=""),"Indicar IRS manual",IF(U92="Não calcular","IRS não calculado — confirmar",IF(AND(X92="Taxa estimada",Y92="",'Parâmetros'!$B$9=""),"Confirmar taxa de Segurança Social",IF(AND(X92="Valor manual",Z92=""),"Indicar valor de Segurança Social",IF(X92="Não calcular","Segurança Social não calculada — confirmar",IF(OR(AE92&lt;0,AF92&lt;0,AA92&lt;0),"Rever deduções",IF(AG92&lt;0,"Líquido negativo — rever","OK"))))))))))))))))),"Erro na linha"))</f>
        <v/>
      </c>
    </row>
    <row r="93">
      <c r="A93" s="15">
        <f>IF(C93="","",COUNTIF($C$7:C93,"&lt;&gt;"))</f>
        <v/>
      </c>
      <c r="B93" s="16" t="n"/>
      <c r="C93" s="17" t="n"/>
      <c r="D93" s="17" t="n"/>
      <c r="E93" s="17" t="n"/>
      <c r="F93" s="17" t="n"/>
      <c r="G93" s="17" t="n"/>
      <c r="H93" s="18" t="n"/>
      <c r="I93" s="18" t="n"/>
      <c r="J93" s="18" t="n"/>
      <c r="K93" s="19" t="n"/>
      <c r="L93" s="19" t="n"/>
      <c r="M93" s="20">
        <f>IF(C93="","",IFERROR(ROUND(K93+L93,'Parâmetros'!$B$11),0))</f>
        <v/>
      </c>
      <c r="N93" s="17" t="n"/>
      <c r="O93" s="21" t="n"/>
      <c r="P93" s="22" t="n"/>
      <c r="Q93" s="22" t="n"/>
      <c r="R93" s="23" t="n"/>
      <c r="S93" s="19" t="n"/>
      <c r="T93" s="22" t="n"/>
      <c r="U93" s="17" t="n"/>
      <c r="V93" s="23" t="n"/>
      <c r="W93" s="19" t="n"/>
      <c r="X93" s="17" t="n"/>
      <c r="Y93" s="23" t="n"/>
      <c r="Z93" s="19" t="n"/>
      <c r="AA93" s="19" t="n"/>
      <c r="AB93" s="19" t="n"/>
      <c r="AC93" s="20">
        <f>IF(C93="","",IFERROR(ROUND((M93*IF(R93="",'Parâmetros'!$B$6,R93)*IF(N93="Sem proporcionalidade",1,IF(N93="Fator manual",O93,IF(N93="Dias manuais",IFERROR(P93/Q93,0),0)))+AB93),'Parâmetros'!$B$11),0))</f>
        <v/>
      </c>
      <c r="AD93" s="20">
        <f>IF(C93="","",IFERROR(ROUND(IF(G93="Pagamento integral",MAX(0,AC93-S93),IF(G93="Duodécimos",MAX(0,MIN(AC93-S93,IFERROR(AC93/'Parâmetros'!$B$7*T93,0))),0)),'Parâmetros'!$B$11),0))</f>
        <v/>
      </c>
      <c r="AE93" s="20">
        <f>IF(C93="","",IFERROR(ROUND(IF(U93="Valor manual",W93,IF(U93="Taxa estimada",AD93*IF(V93="",'Parâmetros'!$B$8,V93),0)),'Parâmetros'!$B$11),0))</f>
        <v/>
      </c>
      <c r="AF93" s="20">
        <f>IF(C93="","",IFERROR(ROUND(IF(X93="Valor manual",Z93,IF(X93="Taxa estimada",AD93*IF(Y93="",'Parâmetros'!$B$9,Y93),0)),'Parâmetros'!$B$11),0))</f>
        <v/>
      </c>
      <c r="AG93" s="20">
        <f>IF(C93="","",IFERROR(ROUND(AD93-AE93-AF93-AA93,'Parâmetros'!$B$11),0))</f>
        <v/>
      </c>
      <c r="AH93" s="24">
        <f>IF(C93="","",IFERROR(IF(B93="Excluído","Excluído",IF(OR(B93="",D93="",G93="",J93="",K93="",N93="",S93="",U93="",X93=""),"Falta preencher campos obrigatórios",IF(COUNTIF($C$7:$C$106,C93)&gt;1,"Código interno repetido",IF(G93="Sem cálculo automático","Cálculo manual necessário",IF(AND(R93="",'Parâmetros'!$B$6=""),"Indicar percentagem do subsídio",IF(AND(N93="Fator manual",OR(O93="",O93&lt;0)),"Rever fator manual",IF(AND(N93="Dias manuais",OR(P93="",Q93="",Q93&lt;=0,P93&gt;Q93)),"Rever dias de proporcionalidade",IF(AND(G93="Duodécimos",OR(T93="",T93&lt;=0,'Parâmetros'!$B$7="",'Parâmetros'!$B$7&lt;=0)),"Configurar duodécimos",IF(S93&gt;AC93+'Parâmetros'!$B$10,"Duodécimos já pagos excedem o direito",IF(AND(U93="Taxa estimada",V93="",'Parâmetros'!$B$8=""),"Confirmar taxa IRS",IF(AND(U93="Valor manual",W93=""),"Indicar IRS manual",IF(U93="Não calcular","IRS não calculado — confirmar",IF(AND(X93="Taxa estimada",Y93="",'Parâmetros'!$B$9=""),"Confirmar taxa de Segurança Social",IF(AND(X93="Valor manual",Z93=""),"Indicar valor de Segurança Social",IF(X93="Não calcular","Segurança Social não calculada — confirmar",IF(OR(AE93&lt;0,AF93&lt;0,AA93&lt;0),"Rever deduções",IF(AG93&lt;0,"Líquido negativo — rever","OK"))))))))))))))))),"Erro na linha"))</f>
        <v/>
      </c>
    </row>
    <row r="94">
      <c r="A94" s="15">
        <f>IF(C94="","",COUNTIF($C$7:C94,"&lt;&gt;"))</f>
        <v/>
      </c>
      <c r="B94" s="16" t="n"/>
      <c r="C94" s="17" t="n"/>
      <c r="D94" s="17" t="n"/>
      <c r="E94" s="17" t="n"/>
      <c r="F94" s="17" t="n"/>
      <c r="G94" s="17" t="n"/>
      <c r="H94" s="18" t="n"/>
      <c r="I94" s="18" t="n"/>
      <c r="J94" s="18" t="n"/>
      <c r="K94" s="19" t="n"/>
      <c r="L94" s="19" t="n"/>
      <c r="M94" s="20">
        <f>IF(C94="","",IFERROR(ROUND(K94+L94,'Parâmetros'!$B$11),0))</f>
        <v/>
      </c>
      <c r="N94" s="17" t="n"/>
      <c r="O94" s="21" t="n"/>
      <c r="P94" s="22" t="n"/>
      <c r="Q94" s="22" t="n"/>
      <c r="R94" s="23" t="n"/>
      <c r="S94" s="19" t="n"/>
      <c r="T94" s="22" t="n"/>
      <c r="U94" s="17" t="n"/>
      <c r="V94" s="23" t="n"/>
      <c r="W94" s="19" t="n"/>
      <c r="X94" s="17" t="n"/>
      <c r="Y94" s="23" t="n"/>
      <c r="Z94" s="19" t="n"/>
      <c r="AA94" s="19" t="n"/>
      <c r="AB94" s="19" t="n"/>
      <c r="AC94" s="20">
        <f>IF(C94="","",IFERROR(ROUND((M94*IF(R94="",'Parâmetros'!$B$6,R94)*IF(N94="Sem proporcionalidade",1,IF(N94="Fator manual",O94,IF(N94="Dias manuais",IFERROR(P94/Q94,0),0)))+AB94),'Parâmetros'!$B$11),0))</f>
        <v/>
      </c>
      <c r="AD94" s="20">
        <f>IF(C94="","",IFERROR(ROUND(IF(G94="Pagamento integral",MAX(0,AC94-S94),IF(G94="Duodécimos",MAX(0,MIN(AC94-S94,IFERROR(AC94/'Parâmetros'!$B$7*T94,0))),0)),'Parâmetros'!$B$11),0))</f>
        <v/>
      </c>
      <c r="AE94" s="20">
        <f>IF(C94="","",IFERROR(ROUND(IF(U94="Valor manual",W94,IF(U94="Taxa estimada",AD94*IF(V94="",'Parâmetros'!$B$8,V94),0)),'Parâmetros'!$B$11),0))</f>
        <v/>
      </c>
      <c r="AF94" s="20">
        <f>IF(C94="","",IFERROR(ROUND(IF(X94="Valor manual",Z94,IF(X94="Taxa estimada",AD94*IF(Y94="",'Parâmetros'!$B$9,Y94),0)),'Parâmetros'!$B$11),0))</f>
        <v/>
      </c>
      <c r="AG94" s="20">
        <f>IF(C94="","",IFERROR(ROUND(AD94-AE94-AF94-AA94,'Parâmetros'!$B$11),0))</f>
        <v/>
      </c>
      <c r="AH94" s="24">
        <f>IF(C94="","",IFERROR(IF(B94="Excluído","Excluído",IF(OR(B94="",D94="",G94="",J94="",K94="",N94="",S94="",U94="",X94=""),"Falta preencher campos obrigatórios",IF(COUNTIF($C$7:$C$106,C94)&gt;1,"Código interno repetido",IF(G94="Sem cálculo automático","Cálculo manual necessário",IF(AND(R94="",'Parâmetros'!$B$6=""),"Indicar percentagem do subsídio",IF(AND(N94="Fator manual",OR(O94="",O94&lt;0)),"Rever fator manual",IF(AND(N94="Dias manuais",OR(P94="",Q94="",Q94&lt;=0,P94&gt;Q94)),"Rever dias de proporcionalidade",IF(AND(G94="Duodécimos",OR(T94="",T94&lt;=0,'Parâmetros'!$B$7="",'Parâmetros'!$B$7&lt;=0)),"Configurar duodécimos",IF(S94&gt;AC94+'Parâmetros'!$B$10,"Duodécimos já pagos excedem o direito",IF(AND(U94="Taxa estimada",V94="",'Parâmetros'!$B$8=""),"Confirmar taxa IRS",IF(AND(U94="Valor manual",W94=""),"Indicar IRS manual",IF(U94="Não calcular","IRS não calculado — confirmar",IF(AND(X94="Taxa estimada",Y94="",'Parâmetros'!$B$9=""),"Confirmar taxa de Segurança Social",IF(AND(X94="Valor manual",Z94=""),"Indicar valor de Segurança Social",IF(X94="Não calcular","Segurança Social não calculada — confirmar",IF(OR(AE94&lt;0,AF94&lt;0,AA94&lt;0),"Rever deduções",IF(AG94&lt;0,"Líquido negativo — rever","OK"))))))))))))))))),"Erro na linha"))</f>
        <v/>
      </c>
    </row>
    <row r="95">
      <c r="A95" s="15">
        <f>IF(C95="","",COUNTIF($C$7:C95,"&lt;&gt;"))</f>
        <v/>
      </c>
      <c r="B95" s="16" t="n"/>
      <c r="C95" s="17" t="n"/>
      <c r="D95" s="17" t="n"/>
      <c r="E95" s="17" t="n"/>
      <c r="F95" s="17" t="n"/>
      <c r="G95" s="17" t="n"/>
      <c r="H95" s="18" t="n"/>
      <c r="I95" s="18" t="n"/>
      <c r="J95" s="18" t="n"/>
      <c r="K95" s="19" t="n"/>
      <c r="L95" s="19" t="n"/>
      <c r="M95" s="20">
        <f>IF(C95="","",IFERROR(ROUND(K95+L95,'Parâmetros'!$B$11),0))</f>
        <v/>
      </c>
      <c r="N95" s="17" t="n"/>
      <c r="O95" s="21" t="n"/>
      <c r="P95" s="22" t="n"/>
      <c r="Q95" s="22" t="n"/>
      <c r="R95" s="23" t="n"/>
      <c r="S95" s="19" t="n"/>
      <c r="T95" s="22" t="n"/>
      <c r="U95" s="17" t="n"/>
      <c r="V95" s="23" t="n"/>
      <c r="W95" s="19" t="n"/>
      <c r="X95" s="17" t="n"/>
      <c r="Y95" s="23" t="n"/>
      <c r="Z95" s="19" t="n"/>
      <c r="AA95" s="19" t="n"/>
      <c r="AB95" s="19" t="n"/>
      <c r="AC95" s="20">
        <f>IF(C95="","",IFERROR(ROUND((M95*IF(R95="",'Parâmetros'!$B$6,R95)*IF(N95="Sem proporcionalidade",1,IF(N95="Fator manual",O95,IF(N95="Dias manuais",IFERROR(P95/Q95,0),0)))+AB95),'Parâmetros'!$B$11),0))</f>
        <v/>
      </c>
      <c r="AD95" s="20">
        <f>IF(C95="","",IFERROR(ROUND(IF(G95="Pagamento integral",MAX(0,AC95-S95),IF(G95="Duodécimos",MAX(0,MIN(AC95-S95,IFERROR(AC95/'Parâmetros'!$B$7*T95,0))),0)),'Parâmetros'!$B$11),0))</f>
        <v/>
      </c>
      <c r="AE95" s="20">
        <f>IF(C95="","",IFERROR(ROUND(IF(U95="Valor manual",W95,IF(U95="Taxa estimada",AD95*IF(V95="",'Parâmetros'!$B$8,V95),0)),'Parâmetros'!$B$11),0))</f>
        <v/>
      </c>
      <c r="AF95" s="20">
        <f>IF(C95="","",IFERROR(ROUND(IF(X95="Valor manual",Z95,IF(X95="Taxa estimada",AD95*IF(Y95="",'Parâmetros'!$B$9,Y95),0)),'Parâmetros'!$B$11),0))</f>
        <v/>
      </c>
      <c r="AG95" s="20">
        <f>IF(C95="","",IFERROR(ROUND(AD95-AE95-AF95-AA95,'Parâmetros'!$B$11),0))</f>
        <v/>
      </c>
      <c r="AH95" s="24">
        <f>IF(C95="","",IFERROR(IF(B95="Excluído","Excluído",IF(OR(B95="",D95="",G95="",J95="",K95="",N95="",S95="",U95="",X95=""),"Falta preencher campos obrigatórios",IF(COUNTIF($C$7:$C$106,C95)&gt;1,"Código interno repetido",IF(G95="Sem cálculo automático","Cálculo manual necessário",IF(AND(R95="",'Parâmetros'!$B$6=""),"Indicar percentagem do subsídio",IF(AND(N95="Fator manual",OR(O95="",O95&lt;0)),"Rever fator manual",IF(AND(N95="Dias manuais",OR(P95="",Q95="",Q95&lt;=0,P95&gt;Q95)),"Rever dias de proporcionalidade",IF(AND(G95="Duodécimos",OR(T95="",T95&lt;=0,'Parâmetros'!$B$7="",'Parâmetros'!$B$7&lt;=0)),"Configurar duodécimos",IF(S95&gt;AC95+'Parâmetros'!$B$10,"Duodécimos já pagos excedem o direito",IF(AND(U95="Taxa estimada",V95="",'Parâmetros'!$B$8=""),"Confirmar taxa IRS",IF(AND(U95="Valor manual",W95=""),"Indicar IRS manual",IF(U95="Não calcular","IRS não calculado — confirmar",IF(AND(X95="Taxa estimada",Y95="",'Parâmetros'!$B$9=""),"Confirmar taxa de Segurança Social",IF(AND(X95="Valor manual",Z95=""),"Indicar valor de Segurança Social",IF(X95="Não calcular","Segurança Social não calculada — confirmar",IF(OR(AE95&lt;0,AF95&lt;0,AA95&lt;0),"Rever deduções",IF(AG95&lt;0,"Líquido negativo — rever","OK"))))))))))))))))),"Erro na linha"))</f>
        <v/>
      </c>
    </row>
    <row r="96">
      <c r="A96" s="15">
        <f>IF(C96="","",COUNTIF($C$7:C96,"&lt;&gt;"))</f>
        <v/>
      </c>
      <c r="B96" s="16" t="n"/>
      <c r="C96" s="17" t="n"/>
      <c r="D96" s="17" t="n"/>
      <c r="E96" s="17" t="n"/>
      <c r="F96" s="17" t="n"/>
      <c r="G96" s="17" t="n"/>
      <c r="H96" s="18" t="n"/>
      <c r="I96" s="18" t="n"/>
      <c r="J96" s="18" t="n"/>
      <c r="K96" s="19" t="n"/>
      <c r="L96" s="19" t="n"/>
      <c r="M96" s="20">
        <f>IF(C96="","",IFERROR(ROUND(K96+L96,'Parâmetros'!$B$11),0))</f>
        <v/>
      </c>
      <c r="N96" s="17" t="n"/>
      <c r="O96" s="21" t="n"/>
      <c r="P96" s="22" t="n"/>
      <c r="Q96" s="22" t="n"/>
      <c r="R96" s="23" t="n"/>
      <c r="S96" s="19" t="n"/>
      <c r="T96" s="22" t="n"/>
      <c r="U96" s="17" t="n"/>
      <c r="V96" s="23" t="n"/>
      <c r="W96" s="19" t="n"/>
      <c r="X96" s="17" t="n"/>
      <c r="Y96" s="23" t="n"/>
      <c r="Z96" s="19" t="n"/>
      <c r="AA96" s="19" t="n"/>
      <c r="AB96" s="19" t="n"/>
      <c r="AC96" s="20">
        <f>IF(C96="","",IFERROR(ROUND((M96*IF(R96="",'Parâmetros'!$B$6,R96)*IF(N96="Sem proporcionalidade",1,IF(N96="Fator manual",O96,IF(N96="Dias manuais",IFERROR(P96/Q96,0),0)))+AB96),'Parâmetros'!$B$11),0))</f>
        <v/>
      </c>
      <c r="AD96" s="20">
        <f>IF(C96="","",IFERROR(ROUND(IF(G96="Pagamento integral",MAX(0,AC96-S96),IF(G96="Duodécimos",MAX(0,MIN(AC96-S96,IFERROR(AC96/'Parâmetros'!$B$7*T96,0))),0)),'Parâmetros'!$B$11),0))</f>
        <v/>
      </c>
      <c r="AE96" s="20">
        <f>IF(C96="","",IFERROR(ROUND(IF(U96="Valor manual",W96,IF(U96="Taxa estimada",AD96*IF(V96="",'Parâmetros'!$B$8,V96),0)),'Parâmetros'!$B$11),0))</f>
        <v/>
      </c>
      <c r="AF96" s="20">
        <f>IF(C96="","",IFERROR(ROUND(IF(X96="Valor manual",Z96,IF(X96="Taxa estimada",AD96*IF(Y96="",'Parâmetros'!$B$9,Y96),0)),'Parâmetros'!$B$11),0))</f>
        <v/>
      </c>
      <c r="AG96" s="20">
        <f>IF(C96="","",IFERROR(ROUND(AD96-AE96-AF96-AA96,'Parâmetros'!$B$11),0))</f>
        <v/>
      </c>
      <c r="AH96" s="24">
        <f>IF(C96="","",IFERROR(IF(B96="Excluído","Excluído",IF(OR(B96="",D96="",G96="",J96="",K96="",N96="",S96="",U96="",X96=""),"Falta preencher campos obrigatórios",IF(COUNTIF($C$7:$C$106,C96)&gt;1,"Código interno repetido",IF(G96="Sem cálculo automático","Cálculo manual necessário",IF(AND(R96="",'Parâmetros'!$B$6=""),"Indicar percentagem do subsídio",IF(AND(N96="Fator manual",OR(O96="",O96&lt;0)),"Rever fator manual",IF(AND(N96="Dias manuais",OR(P96="",Q96="",Q96&lt;=0,P96&gt;Q96)),"Rever dias de proporcionalidade",IF(AND(G96="Duodécimos",OR(T96="",T96&lt;=0,'Parâmetros'!$B$7="",'Parâmetros'!$B$7&lt;=0)),"Configurar duodécimos",IF(S96&gt;AC96+'Parâmetros'!$B$10,"Duodécimos já pagos excedem o direito",IF(AND(U96="Taxa estimada",V96="",'Parâmetros'!$B$8=""),"Confirmar taxa IRS",IF(AND(U96="Valor manual",W96=""),"Indicar IRS manual",IF(U96="Não calcular","IRS não calculado — confirmar",IF(AND(X96="Taxa estimada",Y96="",'Parâmetros'!$B$9=""),"Confirmar taxa de Segurança Social",IF(AND(X96="Valor manual",Z96=""),"Indicar valor de Segurança Social",IF(X96="Não calcular","Segurança Social não calculada — confirmar",IF(OR(AE96&lt;0,AF96&lt;0,AA96&lt;0),"Rever deduções",IF(AG96&lt;0,"Líquido negativo — rever","OK"))))))))))))))))),"Erro na linha"))</f>
        <v/>
      </c>
    </row>
    <row r="97">
      <c r="A97" s="15">
        <f>IF(C97="","",COUNTIF($C$7:C97,"&lt;&gt;"))</f>
        <v/>
      </c>
      <c r="B97" s="16" t="n"/>
      <c r="C97" s="17" t="n"/>
      <c r="D97" s="17" t="n"/>
      <c r="E97" s="17" t="n"/>
      <c r="F97" s="17" t="n"/>
      <c r="G97" s="17" t="n"/>
      <c r="H97" s="18" t="n"/>
      <c r="I97" s="18" t="n"/>
      <c r="J97" s="18" t="n"/>
      <c r="K97" s="19" t="n"/>
      <c r="L97" s="19" t="n"/>
      <c r="M97" s="20">
        <f>IF(C97="","",IFERROR(ROUND(K97+L97,'Parâmetros'!$B$11),0))</f>
        <v/>
      </c>
      <c r="N97" s="17" t="n"/>
      <c r="O97" s="21" t="n"/>
      <c r="P97" s="22" t="n"/>
      <c r="Q97" s="22" t="n"/>
      <c r="R97" s="23" t="n"/>
      <c r="S97" s="19" t="n"/>
      <c r="T97" s="22" t="n"/>
      <c r="U97" s="17" t="n"/>
      <c r="V97" s="23" t="n"/>
      <c r="W97" s="19" t="n"/>
      <c r="X97" s="17" t="n"/>
      <c r="Y97" s="23" t="n"/>
      <c r="Z97" s="19" t="n"/>
      <c r="AA97" s="19" t="n"/>
      <c r="AB97" s="19" t="n"/>
      <c r="AC97" s="20">
        <f>IF(C97="","",IFERROR(ROUND((M97*IF(R97="",'Parâmetros'!$B$6,R97)*IF(N97="Sem proporcionalidade",1,IF(N97="Fator manual",O97,IF(N97="Dias manuais",IFERROR(P97/Q97,0),0)))+AB97),'Parâmetros'!$B$11),0))</f>
        <v/>
      </c>
      <c r="AD97" s="20">
        <f>IF(C97="","",IFERROR(ROUND(IF(G97="Pagamento integral",MAX(0,AC97-S97),IF(G97="Duodécimos",MAX(0,MIN(AC97-S97,IFERROR(AC97/'Parâmetros'!$B$7*T97,0))),0)),'Parâmetros'!$B$11),0))</f>
        <v/>
      </c>
      <c r="AE97" s="20">
        <f>IF(C97="","",IFERROR(ROUND(IF(U97="Valor manual",W97,IF(U97="Taxa estimada",AD97*IF(V97="",'Parâmetros'!$B$8,V97),0)),'Parâmetros'!$B$11),0))</f>
        <v/>
      </c>
      <c r="AF97" s="20">
        <f>IF(C97="","",IFERROR(ROUND(IF(X97="Valor manual",Z97,IF(X97="Taxa estimada",AD97*IF(Y97="",'Parâmetros'!$B$9,Y97),0)),'Parâmetros'!$B$11),0))</f>
        <v/>
      </c>
      <c r="AG97" s="20">
        <f>IF(C97="","",IFERROR(ROUND(AD97-AE97-AF97-AA97,'Parâmetros'!$B$11),0))</f>
        <v/>
      </c>
      <c r="AH97" s="24">
        <f>IF(C97="","",IFERROR(IF(B97="Excluído","Excluído",IF(OR(B97="",D97="",G97="",J97="",K97="",N97="",S97="",U97="",X97=""),"Falta preencher campos obrigatórios",IF(COUNTIF($C$7:$C$106,C97)&gt;1,"Código interno repetido",IF(G97="Sem cálculo automático","Cálculo manual necessário",IF(AND(R97="",'Parâmetros'!$B$6=""),"Indicar percentagem do subsídio",IF(AND(N97="Fator manual",OR(O97="",O97&lt;0)),"Rever fator manual",IF(AND(N97="Dias manuais",OR(P97="",Q97="",Q97&lt;=0,P97&gt;Q97)),"Rever dias de proporcionalidade",IF(AND(G97="Duodécimos",OR(T97="",T97&lt;=0,'Parâmetros'!$B$7="",'Parâmetros'!$B$7&lt;=0)),"Configurar duodécimos",IF(S97&gt;AC97+'Parâmetros'!$B$10,"Duodécimos já pagos excedem o direito",IF(AND(U97="Taxa estimada",V97="",'Parâmetros'!$B$8=""),"Confirmar taxa IRS",IF(AND(U97="Valor manual",W97=""),"Indicar IRS manual",IF(U97="Não calcular","IRS não calculado — confirmar",IF(AND(X97="Taxa estimada",Y97="",'Parâmetros'!$B$9=""),"Confirmar taxa de Segurança Social",IF(AND(X97="Valor manual",Z97=""),"Indicar valor de Segurança Social",IF(X97="Não calcular","Segurança Social não calculada — confirmar",IF(OR(AE97&lt;0,AF97&lt;0,AA97&lt;0),"Rever deduções",IF(AG97&lt;0,"Líquido negativo — rever","OK"))))))))))))))))),"Erro na linha"))</f>
        <v/>
      </c>
    </row>
    <row r="98">
      <c r="A98" s="15">
        <f>IF(C98="","",COUNTIF($C$7:C98,"&lt;&gt;"))</f>
        <v/>
      </c>
      <c r="B98" s="16" t="n"/>
      <c r="C98" s="17" t="n"/>
      <c r="D98" s="17" t="n"/>
      <c r="E98" s="17" t="n"/>
      <c r="F98" s="17" t="n"/>
      <c r="G98" s="17" t="n"/>
      <c r="H98" s="18" t="n"/>
      <c r="I98" s="18" t="n"/>
      <c r="J98" s="18" t="n"/>
      <c r="K98" s="19" t="n"/>
      <c r="L98" s="19" t="n"/>
      <c r="M98" s="20">
        <f>IF(C98="","",IFERROR(ROUND(K98+L98,'Parâmetros'!$B$11),0))</f>
        <v/>
      </c>
      <c r="N98" s="17" t="n"/>
      <c r="O98" s="21" t="n"/>
      <c r="P98" s="22" t="n"/>
      <c r="Q98" s="22" t="n"/>
      <c r="R98" s="23" t="n"/>
      <c r="S98" s="19" t="n"/>
      <c r="T98" s="22" t="n"/>
      <c r="U98" s="17" t="n"/>
      <c r="V98" s="23" t="n"/>
      <c r="W98" s="19" t="n"/>
      <c r="X98" s="17" t="n"/>
      <c r="Y98" s="23" t="n"/>
      <c r="Z98" s="19" t="n"/>
      <c r="AA98" s="19" t="n"/>
      <c r="AB98" s="19" t="n"/>
      <c r="AC98" s="20">
        <f>IF(C98="","",IFERROR(ROUND((M98*IF(R98="",'Parâmetros'!$B$6,R98)*IF(N98="Sem proporcionalidade",1,IF(N98="Fator manual",O98,IF(N98="Dias manuais",IFERROR(P98/Q98,0),0)))+AB98),'Parâmetros'!$B$11),0))</f>
        <v/>
      </c>
      <c r="AD98" s="20">
        <f>IF(C98="","",IFERROR(ROUND(IF(G98="Pagamento integral",MAX(0,AC98-S98),IF(G98="Duodécimos",MAX(0,MIN(AC98-S98,IFERROR(AC98/'Parâmetros'!$B$7*T98,0))),0)),'Parâmetros'!$B$11),0))</f>
        <v/>
      </c>
      <c r="AE98" s="20">
        <f>IF(C98="","",IFERROR(ROUND(IF(U98="Valor manual",W98,IF(U98="Taxa estimada",AD98*IF(V98="",'Parâmetros'!$B$8,V98),0)),'Parâmetros'!$B$11),0))</f>
        <v/>
      </c>
      <c r="AF98" s="20">
        <f>IF(C98="","",IFERROR(ROUND(IF(X98="Valor manual",Z98,IF(X98="Taxa estimada",AD98*IF(Y98="",'Parâmetros'!$B$9,Y98),0)),'Parâmetros'!$B$11),0))</f>
        <v/>
      </c>
      <c r="AG98" s="20">
        <f>IF(C98="","",IFERROR(ROUND(AD98-AE98-AF98-AA98,'Parâmetros'!$B$11),0))</f>
        <v/>
      </c>
      <c r="AH98" s="24">
        <f>IF(C98="","",IFERROR(IF(B98="Excluído","Excluído",IF(OR(B98="",D98="",G98="",J98="",K98="",N98="",S98="",U98="",X98=""),"Falta preencher campos obrigatórios",IF(COUNTIF($C$7:$C$106,C98)&gt;1,"Código interno repetido",IF(G98="Sem cálculo automático","Cálculo manual necessário",IF(AND(R98="",'Parâmetros'!$B$6=""),"Indicar percentagem do subsídio",IF(AND(N98="Fator manual",OR(O98="",O98&lt;0)),"Rever fator manual",IF(AND(N98="Dias manuais",OR(P98="",Q98="",Q98&lt;=0,P98&gt;Q98)),"Rever dias de proporcionalidade",IF(AND(G98="Duodécimos",OR(T98="",T98&lt;=0,'Parâmetros'!$B$7="",'Parâmetros'!$B$7&lt;=0)),"Configurar duodécimos",IF(S98&gt;AC98+'Parâmetros'!$B$10,"Duodécimos já pagos excedem o direito",IF(AND(U98="Taxa estimada",V98="",'Parâmetros'!$B$8=""),"Confirmar taxa IRS",IF(AND(U98="Valor manual",W98=""),"Indicar IRS manual",IF(U98="Não calcular","IRS não calculado — confirmar",IF(AND(X98="Taxa estimada",Y98="",'Parâmetros'!$B$9=""),"Confirmar taxa de Segurança Social",IF(AND(X98="Valor manual",Z98=""),"Indicar valor de Segurança Social",IF(X98="Não calcular","Segurança Social não calculada — confirmar",IF(OR(AE98&lt;0,AF98&lt;0,AA98&lt;0),"Rever deduções",IF(AG98&lt;0,"Líquido negativo — rever","OK"))))))))))))))))),"Erro na linha"))</f>
        <v/>
      </c>
    </row>
    <row r="99">
      <c r="A99" s="15">
        <f>IF(C99="","",COUNTIF($C$7:C99,"&lt;&gt;"))</f>
        <v/>
      </c>
      <c r="B99" s="16" t="n"/>
      <c r="C99" s="17" t="n"/>
      <c r="D99" s="17" t="n"/>
      <c r="E99" s="17" t="n"/>
      <c r="F99" s="17" t="n"/>
      <c r="G99" s="17" t="n"/>
      <c r="H99" s="18" t="n"/>
      <c r="I99" s="18" t="n"/>
      <c r="J99" s="18" t="n"/>
      <c r="K99" s="19" t="n"/>
      <c r="L99" s="19" t="n"/>
      <c r="M99" s="20">
        <f>IF(C99="","",IFERROR(ROUND(K99+L99,'Parâmetros'!$B$11),0))</f>
        <v/>
      </c>
      <c r="N99" s="17" t="n"/>
      <c r="O99" s="21" t="n"/>
      <c r="P99" s="22" t="n"/>
      <c r="Q99" s="22" t="n"/>
      <c r="R99" s="23" t="n"/>
      <c r="S99" s="19" t="n"/>
      <c r="T99" s="22" t="n"/>
      <c r="U99" s="17" t="n"/>
      <c r="V99" s="23" t="n"/>
      <c r="W99" s="19" t="n"/>
      <c r="X99" s="17" t="n"/>
      <c r="Y99" s="23" t="n"/>
      <c r="Z99" s="19" t="n"/>
      <c r="AA99" s="19" t="n"/>
      <c r="AB99" s="19" t="n"/>
      <c r="AC99" s="20">
        <f>IF(C99="","",IFERROR(ROUND((M99*IF(R99="",'Parâmetros'!$B$6,R99)*IF(N99="Sem proporcionalidade",1,IF(N99="Fator manual",O99,IF(N99="Dias manuais",IFERROR(P99/Q99,0),0)))+AB99),'Parâmetros'!$B$11),0))</f>
        <v/>
      </c>
      <c r="AD99" s="20">
        <f>IF(C99="","",IFERROR(ROUND(IF(G99="Pagamento integral",MAX(0,AC99-S99),IF(G99="Duodécimos",MAX(0,MIN(AC99-S99,IFERROR(AC99/'Parâmetros'!$B$7*T99,0))),0)),'Parâmetros'!$B$11),0))</f>
        <v/>
      </c>
      <c r="AE99" s="20">
        <f>IF(C99="","",IFERROR(ROUND(IF(U99="Valor manual",W99,IF(U99="Taxa estimada",AD99*IF(V99="",'Parâmetros'!$B$8,V99),0)),'Parâmetros'!$B$11),0))</f>
        <v/>
      </c>
      <c r="AF99" s="20">
        <f>IF(C99="","",IFERROR(ROUND(IF(X99="Valor manual",Z99,IF(X99="Taxa estimada",AD99*IF(Y99="",'Parâmetros'!$B$9,Y99),0)),'Parâmetros'!$B$11),0))</f>
        <v/>
      </c>
      <c r="AG99" s="20">
        <f>IF(C99="","",IFERROR(ROUND(AD99-AE99-AF99-AA99,'Parâmetros'!$B$11),0))</f>
        <v/>
      </c>
      <c r="AH99" s="24">
        <f>IF(C99="","",IFERROR(IF(B99="Excluído","Excluído",IF(OR(B99="",D99="",G99="",J99="",K99="",N99="",S99="",U99="",X99=""),"Falta preencher campos obrigatórios",IF(COUNTIF($C$7:$C$106,C99)&gt;1,"Código interno repetido",IF(G99="Sem cálculo automático","Cálculo manual necessário",IF(AND(R99="",'Parâmetros'!$B$6=""),"Indicar percentagem do subsídio",IF(AND(N99="Fator manual",OR(O99="",O99&lt;0)),"Rever fator manual",IF(AND(N99="Dias manuais",OR(P99="",Q99="",Q99&lt;=0,P99&gt;Q99)),"Rever dias de proporcionalidade",IF(AND(G99="Duodécimos",OR(T99="",T99&lt;=0,'Parâmetros'!$B$7="",'Parâmetros'!$B$7&lt;=0)),"Configurar duodécimos",IF(S99&gt;AC99+'Parâmetros'!$B$10,"Duodécimos já pagos excedem o direito",IF(AND(U99="Taxa estimada",V99="",'Parâmetros'!$B$8=""),"Confirmar taxa IRS",IF(AND(U99="Valor manual",W99=""),"Indicar IRS manual",IF(U99="Não calcular","IRS não calculado — confirmar",IF(AND(X99="Taxa estimada",Y99="",'Parâmetros'!$B$9=""),"Confirmar taxa de Segurança Social",IF(AND(X99="Valor manual",Z99=""),"Indicar valor de Segurança Social",IF(X99="Não calcular","Segurança Social não calculada — confirmar",IF(OR(AE99&lt;0,AF99&lt;0,AA99&lt;0),"Rever deduções",IF(AG99&lt;0,"Líquido negativo — rever","OK"))))))))))))))))),"Erro na linha"))</f>
        <v/>
      </c>
    </row>
    <row r="100">
      <c r="A100" s="15">
        <f>IF(C100="","",COUNTIF($C$7:C100,"&lt;&gt;"))</f>
        <v/>
      </c>
      <c r="B100" s="16" t="n"/>
      <c r="C100" s="17" t="n"/>
      <c r="D100" s="17" t="n"/>
      <c r="E100" s="17" t="n"/>
      <c r="F100" s="17" t="n"/>
      <c r="G100" s="17" t="n"/>
      <c r="H100" s="18" t="n"/>
      <c r="I100" s="18" t="n"/>
      <c r="J100" s="18" t="n"/>
      <c r="K100" s="19" t="n"/>
      <c r="L100" s="19" t="n"/>
      <c r="M100" s="20">
        <f>IF(C100="","",IFERROR(ROUND(K100+L100,'Parâmetros'!$B$11),0))</f>
        <v/>
      </c>
      <c r="N100" s="17" t="n"/>
      <c r="O100" s="21" t="n"/>
      <c r="P100" s="22" t="n"/>
      <c r="Q100" s="22" t="n"/>
      <c r="R100" s="23" t="n"/>
      <c r="S100" s="19" t="n"/>
      <c r="T100" s="22" t="n"/>
      <c r="U100" s="17" t="n"/>
      <c r="V100" s="23" t="n"/>
      <c r="W100" s="19" t="n"/>
      <c r="X100" s="17" t="n"/>
      <c r="Y100" s="23" t="n"/>
      <c r="Z100" s="19" t="n"/>
      <c r="AA100" s="19" t="n"/>
      <c r="AB100" s="19" t="n"/>
      <c r="AC100" s="20">
        <f>IF(C100="","",IFERROR(ROUND((M100*IF(R100="",'Parâmetros'!$B$6,R100)*IF(N100="Sem proporcionalidade",1,IF(N100="Fator manual",O100,IF(N100="Dias manuais",IFERROR(P100/Q100,0),0)))+AB100),'Parâmetros'!$B$11),0))</f>
        <v/>
      </c>
      <c r="AD100" s="20">
        <f>IF(C100="","",IFERROR(ROUND(IF(G100="Pagamento integral",MAX(0,AC100-S100),IF(G100="Duodécimos",MAX(0,MIN(AC100-S100,IFERROR(AC100/'Parâmetros'!$B$7*T100,0))),0)),'Parâmetros'!$B$11),0))</f>
        <v/>
      </c>
      <c r="AE100" s="20">
        <f>IF(C100="","",IFERROR(ROUND(IF(U100="Valor manual",W100,IF(U100="Taxa estimada",AD100*IF(V100="",'Parâmetros'!$B$8,V100),0)),'Parâmetros'!$B$11),0))</f>
        <v/>
      </c>
      <c r="AF100" s="20">
        <f>IF(C100="","",IFERROR(ROUND(IF(X100="Valor manual",Z100,IF(X100="Taxa estimada",AD100*IF(Y100="",'Parâmetros'!$B$9,Y100),0)),'Parâmetros'!$B$11),0))</f>
        <v/>
      </c>
      <c r="AG100" s="20">
        <f>IF(C100="","",IFERROR(ROUND(AD100-AE100-AF100-AA100,'Parâmetros'!$B$11),0))</f>
        <v/>
      </c>
      <c r="AH100" s="24">
        <f>IF(C100="","",IFERROR(IF(B100="Excluído","Excluído",IF(OR(B100="",D100="",G100="",J100="",K100="",N100="",S100="",U100="",X100=""),"Falta preencher campos obrigatórios",IF(COUNTIF($C$7:$C$106,C100)&gt;1,"Código interno repetido",IF(G100="Sem cálculo automático","Cálculo manual necessário",IF(AND(R100="",'Parâmetros'!$B$6=""),"Indicar percentagem do subsídio",IF(AND(N100="Fator manual",OR(O100="",O100&lt;0)),"Rever fator manual",IF(AND(N100="Dias manuais",OR(P100="",Q100="",Q100&lt;=0,P100&gt;Q100)),"Rever dias de proporcionalidade",IF(AND(G100="Duodécimos",OR(T100="",T100&lt;=0,'Parâmetros'!$B$7="",'Parâmetros'!$B$7&lt;=0)),"Configurar duodécimos",IF(S100&gt;AC100+'Parâmetros'!$B$10,"Duodécimos já pagos excedem o direito",IF(AND(U100="Taxa estimada",V100="",'Parâmetros'!$B$8=""),"Confirmar taxa IRS",IF(AND(U100="Valor manual",W100=""),"Indicar IRS manual",IF(U100="Não calcular","IRS não calculado — confirmar",IF(AND(X100="Taxa estimada",Y100="",'Parâmetros'!$B$9=""),"Confirmar taxa de Segurança Social",IF(AND(X100="Valor manual",Z100=""),"Indicar valor de Segurança Social",IF(X100="Não calcular","Segurança Social não calculada — confirmar",IF(OR(AE100&lt;0,AF100&lt;0,AA100&lt;0),"Rever deduções",IF(AG100&lt;0,"Líquido negativo — rever","OK"))))))))))))))))),"Erro na linha"))</f>
        <v/>
      </c>
    </row>
    <row r="101">
      <c r="A101" s="15">
        <f>IF(C101="","",COUNTIF($C$7:C101,"&lt;&gt;"))</f>
        <v/>
      </c>
      <c r="B101" s="16" t="n"/>
      <c r="C101" s="17" t="n"/>
      <c r="D101" s="17" t="n"/>
      <c r="E101" s="17" t="n"/>
      <c r="F101" s="17" t="n"/>
      <c r="G101" s="17" t="n"/>
      <c r="H101" s="18" t="n"/>
      <c r="I101" s="18" t="n"/>
      <c r="J101" s="18" t="n"/>
      <c r="K101" s="19" t="n"/>
      <c r="L101" s="19" t="n"/>
      <c r="M101" s="20">
        <f>IF(C101="","",IFERROR(ROUND(K101+L101,'Parâmetros'!$B$11),0))</f>
        <v/>
      </c>
      <c r="N101" s="17" t="n"/>
      <c r="O101" s="21" t="n"/>
      <c r="P101" s="22" t="n"/>
      <c r="Q101" s="22" t="n"/>
      <c r="R101" s="23" t="n"/>
      <c r="S101" s="19" t="n"/>
      <c r="T101" s="22" t="n"/>
      <c r="U101" s="17" t="n"/>
      <c r="V101" s="23" t="n"/>
      <c r="W101" s="19" t="n"/>
      <c r="X101" s="17" t="n"/>
      <c r="Y101" s="23" t="n"/>
      <c r="Z101" s="19" t="n"/>
      <c r="AA101" s="19" t="n"/>
      <c r="AB101" s="19" t="n"/>
      <c r="AC101" s="20">
        <f>IF(C101="","",IFERROR(ROUND((M101*IF(R101="",'Parâmetros'!$B$6,R101)*IF(N101="Sem proporcionalidade",1,IF(N101="Fator manual",O101,IF(N101="Dias manuais",IFERROR(P101/Q101,0),0)))+AB101),'Parâmetros'!$B$11),0))</f>
        <v/>
      </c>
      <c r="AD101" s="20">
        <f>IF(C101="","",IFERROR(ROUND(IF(G101="Pagamento integral",MAX(0,AC101-S101),IF(G101="Duodécimos",MAX(0,MIN(AC101-S101,IFERROR(AC101/'Parâmetros'!$B$7*T101,0))),0)),'Parâmetros'!$B$11),0))</f>
        <v/>
      </c>
      <c r="AE101" s="20">
        <f>IF(C101="","",IFERROR(ROUND(IF(U101="Valor manual",W101,IF(U101="Taxa estimada",AD101*IF(V101="",'Parâmetros'!$B$8,V101),0)),'Parâmetros'!$B$11),0))</f>
        <v/>
      </c>
      <c r="AF101" s="20">
        <f>IF(C101="","",IFERROR(ROUND(IF(X101="Valor manual",Z101,IF(X101="Taxa estimada",AD101*IF(Y101="",'Parâmetros'!$B$9,Y101),0)),'Parâmetros'!$B$11),0))</f>
        <v/>
      </c>
      <c r="AG101" s="20">
        <f>IF(C101="","",IFERROR(ROUND(AD101-AE101-AF101-AA101,'Parâmetros'!$B$11),0))</f>
        <v/>
      </c>
      <c r="AH101" s="24">
        <f>IF(C101="","",IFERROR(IF(B101="Excluído","Excluído",IF(OR(B101="",D101="",G101="",J101="",K101="",N101="",S101="",U101="",X101=""),"Falta preencher campos obrigatórios",IF(COUNTIF($C$7:$C$106,C101)&gt;1,"Código interno repetido",IF(G101="Sem cálculo automático","Cálculo manual necessário",IF(AND(R101="",'Parâmetros'!$B$6=""),"Indicar percentagem do subsídio",IF(AND(N101="Fator manual",OR(O101="",O101&lt;0)),"Rever fator manual",IF(AND(N101="Dias manuais",OR(P101="",Q101="",Q101&lt;=0,P101&gt;Q101)),"Rever dias de proporcionalidade",IF(AND(G101="Duodécimos",OR(T101="",T101&lt;=0,'Parâmetros'!$B$7="",'Parâmetros'!$B$7&lt;=0)),"Configurar duodécimos",IF(S101&gt;AC101+'Parâmetros'!$B$10,"Duodécimos já pagos excedem o direito",IF(AND(U101="Taxa estimada",V101="",'Parâmetros'!$B$8=""),"Confirmar taxa IRS",IF(AND(U101="Valor manual",W101=""),"Indicar IRS manual",IF(U101="Não calcular","IRS não calculado — confirmar",IF(AND(X101="Taxa estimada",Y101="",'Parâmetros'!$B$9=""),"Confirmar taxa de Segurança Social",IF(AND(X101="Valor manual",Z101=""),"Indicar valor de Segurança Social",IF(X101="Não calcular","Segurança Social não calculada — confirmar",IF(OR(AE101&lt;0,AF101&lt;0,AA101&lt;0),"Rever deduções",IF(AG101&lt;0,"Líquido negativo — rever","OK"))))))))))))))))),"Erro na linha"))</f>
        <v/>
      </c>
    </row>
    <row r="102">
      <c r="A102" s="15">
        <f>IF(C102="","",COUNTIF($C$7:C102,"&lt;&gt;"))</f>
        <v/>
      </c>
      <c r="B102" s="16" t="n"/>
      <c r="C102" s="17" t="n"/>
      <c r="D102" s="17" t="n"/>
      <c r="E102" s="17" t="n"/>
      <c r="F102" s="17" t="n"/>
      <c r="G102" s="17" t="n"/>
      <c r="H102" s="18" t="n"/>
      <c r="I102" s="18" t="n"/>
      <c r="J102" s="18" t="n"/>
      <c r="K102" s="19" t="n"/>
      <c r="L102" s="19" t="n"/>
      <c r="M102" s="20">
        <f>IF(C102="","",IFERROR(ROUND(K102+L102,'Parâmetros'!$B$11),0))</f>
        <v/>
      </c>
      <c r="N102" s="17" t="n"/>
      <c r="O102" s="21" t="n"/>
      <c r="P102" s="22" t="n"/>
      <c r="Q102" s="22" t="n"/>
      <c r="R102" s="23" t="n"/>
      <c r="S102" s="19" t="n"/>
      <c r="T102" s="22" t="n"/>
      <c r="U102" s="17" t="n"/>
      <c r="V102" s="23" t="n"/>
      <c r="W102" s="19" t="n"/>
      <c r="X102" s="17" t="n"/>
      <c r="Y102" s="23" t="n"/>
      <c r="Z102" s="19" t="n"/>
      <c r="AA102" s="19" t="n"/>
      <c r="AB102" s="19" t="n"/>
      <c r="AC102" s="20">
        <f>IF(C102="","",IFERROR(ROUND((M102*IF(R102="",'Parâmetros'!$B$6,R102)*IF(N102="Sem proporcionalidade",1,IF(N102="Fator manual",O102,IF(N102="Dias manuais",IFERROR(P102/Q102,0),0)))+AB102),'Parâmetros'!$B$11),0))</f>
        <v/>
      </c>
      <c r="AD102" s="20">
        <f>IF(C102="","",IFERROR(ROUND(IF(G102="Pagamento integral",MAX(0,AC102-S102),IF(G102="Duodécimos",MAX(0,MIN(AC102-S102,IFERROR(AC102/'Parâmetros'!$B$7*T102,0))),0)),'Parâmetros'!$B$11),0))</f>
        <v/>
      </c>
      <c r="AE102" s="20">
        <f>IF(C102="","",IFERROR(ROUND(IF(U102="Valor manual",W102,IF(U102="Taxa estimada",AD102*IF(V102="",'Parâmetros'!$B$8,V102),0)),'Parâmetros'!$B$11),0))</f>
        <v/>
      </c>
      <c r="AF102" s="20">
        <f>IF(C102="","",IFERROR(ROUND(IF(X102="Valor manual",Z102,IF(X102="Taxa estimada",AD102*IF(Y102="",'Parâmetros'!$B$9,Y102),0)),'Parâmetros'!$B$11),0))</f>
        <v/>
      </c>
      <c r="AG102" s="20">
        <f>IF(C102="","",IFERROR(ROUND(AD102-AE102-AF102-AA102,'Parâmetros'!$B$11),0))</f>
        <v/>
      </c>
      <c r="AH102" s="24">
        <f>IF(C102="","",IFERROR(IF(B102="Excluído","Excluído",IF(OR(B102="",D102="",G102="",J102="",K102="",N102="",S102="",U102="",X102=""),"Falta preencher campos obrigatórios",IF(COUNTIF($C$7:$C$106,C102)&gt;1,"Código interno repetido",IF(G102="Sem cálculo automático","Cálculo manual necessário",IF(AND(R102="",'Parâmetros'!$B$6=""),"Indicar percentagem do subsídio",IF(AND(N102="Fator manual",OR(O102="",O102&lt;0)),"Rever fator manual",IF(AND(N102="Dias manuais",OR(P102="",Q102="",Q102&lt;=0,P102&gt;Q102)),"Rever dias de proporcionalidade",IF(AND(G102="Duodécimos",OR(T102="",T102&lt;=0,'Parâmetros'!$B$7="",'Parâmetros'!$B$7&lt;=0)),"Configurar duodécimos",IF(S102&gt;AC102+'Parâmetros'!$B$10,"Duodécimos já pagos excedem o direito",IF(AND(U102="Taxa estimada",V102="",'Parâmetros'!$B$8=""),"Confirmar taxa IRS",IF(AND(U102="Valor manual",W102=""),"Indicar IRS manual",IF(U102="Não calcular","IRS não calculado — confirmar",IF(AND(X102="Taxa estimada",Y102="",'Parâmetros'!$B$9=""),"Confirmar taxa de Segurança Social",IF(AND(X102="Valor manual",Z102=""),"Indicar valor de Segurança Social",IF(X102="Não calcular","Segurança Social não calculada — confirmar",IF(OR(AE102&lt;0,AF102&lt;0,AA102&lt;0),"Rever deduções",IF(AG102&lt;0,"Líquido negativo — rever","OK"))))))))))))))))),"Erro na linha"))</f>
        <v/>
      </c>
    </row>
    <row r="103">
      <c r="A103" s="15">
        <f>IF(C103="","",COUNTIF($C$7:C103,"&lt;&gt;"))</f>
        <v/>
      </c>
      <c r="B103" s="16" t="n"/>
      <c r="C103" s="17" t="n"/>
      <c r="D103" s="17" t="n"/>
      <c r="E103" s="17" t="n"/>
      <c r="F103" s="17" t="n"/>
      <c r="G103" s="17" t="n"/>
      <c r="H103" s="18" t="n"/>
      <c r="I103" s="18" t="n"/>
      <c r="J103" s="18" t="n"/>
      <c r="K103" s="19" t="n"/>
      <c r="L103" s="19" t="n"/>
      <c r="M103" s="20">
        <f>IF(C103="","",IFERROR(ROUND(K103+L103,'Parâmetros'!$B$11),0))</f>
        <v/>
      </c>
      <c r="N103" s="17" t="n"/>
      <c r="O103" s="21" t="n"/>
      <c r="P103" s="22" t="n"/>
      <c r="Q103" s="22" t="n"/>
      <c r="R103" s="23" t="n"/>
      <c r="S103" s="19" t="n"/>
      <c r="T103" s="22" t="n"/>
      <c r="U103" s="17" t="n"/>
      <c r="V103" s="23" t="n"/>
      <c r="W103" s="19" t="n"/>
      <c r="X103" s="17" t="n"/>
      <c r="Y103" s="23" t="n"/>
      <c r="Z103" s="19" t="n"/>
      <c r="AA103" s="19" t="n"/>
      <c r="AB103" s="19" t="n"/>
      <c r="AC103" s="20">
        <f>IF(C103="","",IFERROR(ROUND((M103*IF(R103="",'Parâmetros'!$B$6,R103)*IF(N103="Sem proporcionalidade",1,IF(N103="Fator manual",O103,IF(N103="Dias manuais",IFERROR(P103/Q103,0),0)))+AB103),'Parâmetros'!$B$11),0))</f>
        <v/>
      </c>
      <c r="AD103" s="20">
        <f>IF(C103="","",IFERROR(ROUND(IF(G103="Pagamento integral",MAX(0,AC103-S103),IF(G103="Duodécimos",MAX(0,MIN(AC103-S103,IFERROR(AC103/'Parâmetros'!$B$7*T103,0))),0)),'Parâmetros'!$B$11),0))</f>
        <v/>
      </c>
      <c r="AE103" s="20">
        <f>IF(C103="","",IFERROR(ROUND(IF(U103="Valor manual",W103,IF(U103="Taxa estimada",AD103*IF(V103="",'Parâmetros'!$B$8,V103),0)),'Parâmetros'!$B$11),0))</f>
        <v/>
      </c>
      <c r="AF103" s="20">
        <f>IF(C103="","",IFERROR(ROUND(IF(X103="Valor manual",Z103,IF(X103="Taxa estimada",AD103*IF(Y103="",'Parâmetros'!$B$9,Y103),0)),'Parâmetros'!$B$11),0))</f>
        <v/>
      </c>
      <c r="AG103" s="20">
        <f>IF(C103="","",IFERROR(ROUND(AD103-AE103-AF103-AA103,'Parâmetros'!$B$11),0))</f>
        <v/>
      </c>
      <c r="AH103" s="24">
        <f>IF(C103="","",IFERROR(IF(B103="Excluído","Excluído",IF(OR(B103="",D103="",G103="",J103="",K103="",N103="",S103="",U103="",X103=""),"Falta preencher campos obrigatórios",IF(COUNTIF($C$7:$C$106,C103)&gt;1,"Código interno repetido",IF(G103="Sem cálculo automático","Cálculo manual necessário",IF(AND(R103="",'Parâmetros'!$B$6=""),"Indicar percentagem do subsídio",IF(AND(N103="Fator manual",OR(O103="",O103&lt;0)),"Rever fator manual",IF(AND(N103="Dias manuais",OR(P103="",Q103="",Q103&lt;=0,P103&gt;Q103)),"Rever dias de proporcionalidade",IF(AND(G103="Duodécimos",OR(T103="",T103&lt;=0,'Parâmetros'!$B$7="",'Parâmetros'!$B$7&lt;=0)),"Configurar duodécimos",IF(S103&gt;AC103+'Parâmetros'!$B$10,"Duodécimos já pagos excedem o direito",IF(AND(U103="Taxa estimada",V103="",'Parâmetros'!$B$8=""),"Confirmar taxa IRS",IF(AND(U103="Valor manual",W103=""),"Indicar IRS manual",IF(U103="Não calcular","IRS não calculado — confirmar",IF(AND(X103="Taxa estimada",Y103="",'Parâmetros'!$B$9=""),"Confirmar taxa de Segurança Social",IF(AND(X103="Valor manual",Z103=""),"Indicar valor de Segurança Social",IF(X103="Não calcular","Segurança Social não calculada — confirmar",IF(OR(AE103&lt;0,AF103&lt;0,AA103&lt;0),"Rever deduções",IF(AG103&lt;0,"Líquido negativo — rever","OK"))))))))))))))))),"Erro na linha"))</f>
        <v/>
      </c>
    </row>
    <row r="104">
      <c r="A104" s="15">
        <f>IF(C104="","",COUNTIF($C$7:C104,"&lt;&gt;"))</f>
        <v/>
      </c>
      <c r="B104" s="16" t="n"/>
      <c r="C104" s="17" t="n"/>
      <c r="D104" s="17" t="n"/>
      <c r="E104" s="17" t="n"/>
      <c r="F104" s="17" t="n"/>
      <c r="G104" s="17" t="n"/>
      <c r="H104" s="18" t="n"/>
      <c r="I104" s="18" t="n"/>
      <c r="J104" s="18" t="n"/>
      <c r="K104" s="19" t="n"/>
      <c r="L104" s="19" t="n"/>
      <c r="M104" s="20">
        <f>IF(C104="","",IFERROR(ROUND(K104+L104,'Parâmetros'!$B$11),0))</f>
        <v/>
      </c>
      <c r="N104" s="17" t="n"/>
      <c r="O104" s="21" t="n"/>
      <c r="P104" s="22" t="n"/>
      <c r="Q104" s="22" t="n"/>
      <c r="R104" s="23" t="n"/>
      <c r="S104" s="19" t="n"/>
      <c r="T104" s="22" t="n"/>
      <c r="U104" s="17" t="n"/>
      <c r="V104" s="23" t="n"/>
      <c r="W104" s="19" t="n"/>
      <c r="X104" s="17" t="n"/>
      <c r="Y104" s="23" t="n"/>
      <c r="Z104" s="19" t="n"/>
      <c r="AA104" s="19" t="n"/>
      <c r="AB104" s="19" t="n"/>
      <c r="AC104" s="20">
        <f>IF(C104="","",IFERROR(ROUND((M104*IF(R104="",'Parâmetros'!$B$6,R104)*IF(N104="Sem proporcionalidade",1,IF(N104="Fator manual",O104,IF(N104="Dias manuais",IFERROR(P104/Q104,0),0)))+AB104),'Parâmetros'!$B$11),0))</f>
        <v/>
      </c>
      <c r="AD104" s="20">
        <f>IF(C104="","",IFERROR(ROUND(IF(G104="Pagamento integral",MAX(0,AC104-S104),IF(G104="Duodécimos",MAX(0,MIN(AC104-S104,IFERROR(AC104/'Parâmetros'!$B$7*T104,0))),0)),'Parâmetros'!$B$11),0))</f>
        <v/>
      </c>
      <c r="AE104" s="20">
        <f>IF(C104="","",IFERROR(ROUND(IF(U104="Valor manual",W104,IF(U104="Taxa estimada",AD104*IF(V104="",'Parâmetros'!$B$8,V104),0)),'Parâmetros'!$B$11),0))</f>
        <v/>
      </c>
      <c r="AF104" s="20">
        <f>IF(C104="","",IFERROR(ROUND(IF(X104="Valor manual",Z104,IF(X104="Taxa estimada",AD104*IF(Y104="",'Parâmetros'!$B$9,Y104),0)),'Parâmetros'!$B$11),0))</f>
        <v/>
      </c>
      <c r="AG104" s="20">
        <f>IF(C104="","",IFERROR(ROUND(AD104-AE104-AF104-AA104,'Parâmetros'!$B$11),0))</f>
        <v/>
      </c>
      <c r="AH104" s="24">
        <f>IF(C104="","",IFERROR(IF(B104="Excluído","Excluído",IF(OR(B104="",D104="",G104="",J104="",K104="",N104="",S104="",U104="",X104=""),"Falta preencher campos obrigatórios",IF(COUNTIF($C$7:$C$106,C104)&gt;1,"Código interno repetido",IF(G104="Sem cálculo automático","Cálculo manual necessário",IF(AND(R104="",'Parâmetros'!$B$6=""),"Indicar percentagem do subsídio",IF(AND(N104="Fator manual",OR(O104="",O104&lt;0)),"Rever fator manual",IF(AND(N104="Dias manuais",OR(P104="",Q104="",Q104&lt;=0,P104&gt;Q104)),"Rever dias de proporcionalidade",IF(AND(G104="Duodécimos",OR(T104="",T104&lt;=0,'Parâmetros'!$B$7="",'Parâmetros'!$B$7&lt;=0)),"Configurar duodécimos",IF(S104&gt;AC104+'Parâmetros'!$B$10,"Duodécimos já pagos excedem o direito",IF(AND(U104="Taxa estimada",V104="",'Parâmetros'!$B$8=""),"Confirmar taxa IRS",IF(AND(U104="Valor manual",W104=""),"Indicar IRS manual",IF(U104="Não calcular","IRS não calculado — confirmar",IF(AND(X104="Taxa estimada",Y104="",'Parâmetros'!$B$9=""),"Confirmar taxa de Segurança Social",IF(AND(X104="Valor manual",Z104=""),"Indicar valor de Segurança Social",IF(X104="Não calcular","Segurança Social não calculada — confirmar",IF(OR(AE104&lt;0,AF104&lt;0,AA104&lt;0),"Rever deduções",IF(AG104&lt;0,"Líquido negativo — rever","OK"))))))))))))))))),"Erro na linha"))</f>
        <v/>
      </c>
    </row>
    <row r="105">
      <c r="A105" s="15">
        <f>IF(C105="","",COUNTIF($C$7:C105,"&lt;&gt;"))</f>
        <v/>
      </c>
      <c r="B105" s="16" t="n"/>
      <c r="C105" s="17" t="n"/>
      <c r="D105" s="17" t="n"/>
      <c r="E105" s="17" t="n"/>
      <c r="F105" s="17" t="n"/>
      <c r="G105" s="17" t="n"/>
      <c r="H105" s="18" t="n"/>
      <c r="I105" s="18" t="n"/>
      <c r="J105" s="18" t="n"/>
      <c r="K105" s="19" t="n"/>
      <c r="L105" s="19" t="n"/>
      <c r="M105" s="20">
        <f>IF(C105="","",IFERROR(ROUND(K105+L105,'Parâmetros'!$B$11),0))</f>
        <v/>
      </c>
      <c r="N105" s="17" t="n"/>
      <c r="O105" s="21" t="n"/>
      <c r="P105" s="22" t="n"/>
      <c r="Q105" s="22" t="n"/>
      <c r="R105" s="23" t="n"/>
      <c r="S105" s="19" t="n"/>
      <c r="T105" s="22" t="n"/>
      <c r="U105" s="17" t="n"/>
      <c r="V105" s="23" t="n"/>
      <c r="W105" s="19" t="n"/>
      <c r="X105" s="17" t="n"/>
      <c r="Y105" s="23" t="n"/>
      <c r="Z105" s="19" t="n"/>
      <c r="AA105" s="19" t="n"/>
      <c r="AB105" s="19" t="n"/>
      <c r="AC105" s="20">
        <f>IF(C105="","",IFERROR(ROUND((M105*IF(R105="",'Parâmetros'!$B$6,R105)*IF(N105="Sem proporcionalidade",1,IF(N105="Fator manual",O105,IF(N105="Dias manuais",IFERROR(P105/Q105,0),0)))+AB105),'Parâmetros'!$B$11),0))</f>
        <v/>
      </c>
      <c r="AD105" s="20">
        <f>IF(C105="","",IFERROR(ROUND(IF(G105="Pagamento integral",MAX(0,AC105-S105),IF(G105="Duodécimos",MAX(0,MIN(AC105-S105,IFERROR(AC105/'Parâmetros'!$B$7*T105,0))),0)),'Parâmetros'!$B$11),0))</f>
        <v/>
      </c>
      <c r="AE105" s="20">
        <f>IF(C105="","",IFERROR(ROUND(IF(U105="Valor manual",W105,IF(U105="Taxa estimada",AD105*IF(V105="",'Parâmetros'!$B$8,V105),0)),'Parâmetros'!$B$11),0))</f>
        <v/>
      </c>
      <c r="AF105" s="20">
        <f>IF(C105="","",IFERROR(ROUND(IF(X105="Valor manual",Z105,IF(X105="Taxa estimada",AD105*IF(Y105="",'Parâmetros'!$B$9,Y105),0)),'Parâmetros'!$B$11),0))</f>
        <v/>
      </c>
      <c r="AG105" s="20">
        <f>IF(C105="","",IFERROR(ROUND(AD105-AE105-AF105-AA105,'Parâmetros'!$B$11),0))</f>
        <v/>
      </c>
      <c r="AH105" s="24">
        <f>IF(C105="","",IFERROR(IF(B105="Excluído","Excluído",IF(OR(B105="",D105="",G105="",J105="",K105="",N105="",S105="",U105="",X105=""),"Falta preencher campos obrigatórios",IF(COUNTIF($C$7:$C$106,C105)&gt;1,"Código interno repetido",IF(G105="Sem cálculo automático","Cálculo manual necessário",IF(AND(R105="",'Parâmetros'!$B$6=""),"Indicar percentagem do subsídio",IF(AND(N105="Fator manual",OR(O105="",O105&lt;0)),"Rever fator manual",IF(AND(N105="Dias manuais",OR(P105="",Q105="",Q105&lt;=0,P105&gt;Q105)),"Rever dias de proporcionalidade",IF(AND(G105="Duodécimos",OR(T105="",T105&lt;=0,'Parâmetros'!$B$7="",'Parâmetros'!$B$7&lt;=0)),"Configurar duodécimos",IF(S105&gt;AC105+'Parâmetros'!$B$10,"Duodécimos já pagos excedem o direito",IF(AND(U105="Taxa estimada",V105="",'Parâmetros'!$B$8=""),"Confirmar taxa IRS",IF(AND(U105="Valor manual",W105=""),"Indicar IRS manual",IF(U105="Não calcular","IRS não calculado — confirmar",IF(AND(X105="Taxa estimada",Y105="",'Parâmetros'!$B$9=""),"Confirmar taxa de Segurança Social",IF(AND(X105="Valor manual",Z105=""),"Indicar valor de Segurança Social",IF(X105="Não calcular","Segurança Social não calculada — confirmar",IF(OR(AE105&lt;0,AF105&lt;0,AA105&lt;0),"Rever deduções",IF(AG105&lt;0,"Líquido negativo — rever","OK"))))))))))))))))),"Erro na linha"))</f>
        <v/>
      </c>
    </row>
    <row r="106">
      <c r="A106" s="15">
        <f>IF(C106="","",COUNTIF($C$7:C106,"&lt;&gt;"))</f>
        <v/>
      </c>
      <c r="B106" s="16" t="n"/>
      <c r="C106" s="17" t="n"/>
      <c r="D106" s="17" t="n"/>
      <c r="E106" s="17" t="n"/>
      <c r="F106" s="17" t="n"/>
      <c r="G106" s="17" t="n"/>
      <c r="H106" s="18" t="n"/>
      <c r="I106" s="18" t="n"/>
      <c r="J106" s="18" t="n"/>
      <c r="K106" s="19" t="n"/>
      <c r="L106" s="19" t="n"/>
      <c r="M106" s="20">
        <f>IF(C106="","",IFERROR(ROUND(K106+L106,'Parâmetros'!$B$11),0))</f>
        <v/>
      </c>
      <c r="N106" s="17" t="n"/>
      <c r="O106" s="21" t="n"/>
      <c r="P106" s="22" t="n"/>
      <c r="Q106" s="22" t="n"/>
      <c r="R106" s="23" t="n"/>
      <c r="S106" s="19" t="n"/>
      <c r="T106" s="22" t="n"/>
      <c r="U106" s="17" t="n"/>
      <c r="V106" s="23" t="n"/>
      <c r="W106" s="19" t="n"/>
      <c r="X106" s="17" t="n"/>
      <c r="Y106" s="23" t="n"/>
      <c r="Z106" s="19" t="n"/>
      <c r="AA106" s="19" t="n"/>
      <c r="AB106" s="19" t="n"/>
      <c r="AC106" s="20">
        <f>IF(C106="","",IFERROR(ROUND((M106*IF(R106="",'Parâmetros'!$B$6,R106)*IF(N106="Sem proporcionalidade",1,IF(N106="Fator manual",O106,IF(N106="Dias manuais",IFERROR(P106/Q106,0),0)))+AB106),'Parâmetros'!$B$11),0))</f>
        <v/>
      </c>
      <c r="AD106" s="20">
        <f>IF(C106="","",IFERROR(ROUND(IF(G106="Pagamento integral",MAX(0,AC106-S106),IF(G106="Duodécimos",MAX(0,MIN(AC106-S106,IFERROR(AC106/'Parâmetros'!$B$7*T106,0))),0)),'Parâmetros'!$B$11),0))</f>
        <v/>
      </c>
      <c r="AE106" s="20">
        <f>IF(C106="","",IFERROR(ROUND(IF(U106="Valor manual",W106,IF(U106="Taxa estimada",AD106*IF(V106="",'Parâmetros'!$B$8,V106),0)),'Parâmetros'!$B$11),0))</f>
        <v/>
      </c>
      <c r="AF106" s="20">
        <f>IF(C106="","",IFERROR(ROUND(IF(X106="Valor manual",Z106,IF(X106="Taxa estimada",AD106*IF(Y106="",'Parâmetros'!$B$9,Y106),0)),'Parâmetros'!$B$11),0))</f>
        <v/>
      </c>
      <c r="AG106" s="20">
        <f>IF(C106="","",IFERROR(ROUND(AD106-AE106-AF106-AA106,'Parâmetros'!$B$11),0))</f>
        <v/>
      </c>
      <c r="AH106" s="24">
        <f>IF(C106="","",IFERROR(IF(B106="Excluído","Excluído",IF(OR(B106="",D106="",G106="",J106="",K106="",N106="",S106="",U106="",X106=""),"Falta preencher campos obrigatórios",IF(COUNTIF($C$7:$C$106,C106)&gt;1,"Código interno repetido",IF(G106="Sem cálculo automático","Cálculo manual necessário",IF(AND(R106="",'Parâmetros'!$B$6=""),"Indicar percentagem do subsídio",IF(AND(N106="Fator manual",OR(O106="",O106&lt;0)),"Rever fator manual",IF(AND(N106="Dias manuais",OR(P106="",Q106="",Q106&lt;=0,P106&gt;Q106)),"Rever dias de proporcionalidade",IF(AND(G106="Duodécimos",OR(T106="",T106&lt;=0,'Parâmetros'!$B$7="",'Parâmetros'!$B$7&lt;=0)),"Configurar duodécimos",IF(S106&gt;AC106+'Parâmetros'!$B$10,"Duodécimos já pagos excedem o direito",IF(AND(U106="Taxa estimada",V106="",'Parâmetros'!$B$8=""),"Confirmar taxa IRS",IF(AND(U106="Valor manual",W106=""),"Indicar IRS manual",IF(U106="Não calcular","IRS não calculado — confirmar",IF(AND(X106="Taxa estimada",Y106="",'Parâmetros'!$B$9=""),"Confirmar taxa de Segurança Social",IF(AND(X106="Valor manual",Z106=""),"Indicar valor de Segurança Social",IF(X106="Não calcular","Segurança Social não calculada — confirmar",IF(OR(AE106&lt;0,AF106&lt;0,AA106&lt;0),"Rever deduções",IF(AG106&lt;0,"Líquido negativo — rever","OK"))))))))))))))))),"Erro na linha"))</f>
        <v/>
      </c>
    </row>
  </sheetData>
  <autoFilter ref="A6:AH106"/>
  <mergeCells count="1">
    <mergeCell ref="A1:AH1"/>
  </mergeCells>
  <conditionalFormatting sqref="AH7:AH106">
    <cfRule type="expression" priority="1" dxfId="0">
      <formula>AH7="OK"</formula>
    </cfRule>
    <cfRule type="expression" priority="2" dxfId="2">
      <formula>AH7="Excluído"</formula>
    </cfRule>
    <cfRule type="expression" priority="3" dxfId="1">
      <formula>OR(COUNTIF(AH7,"*Falta*")&gt;0,COUNTIF(AH7,"*Rever*")&gt;0,COUNTIF(AH7,"*Confirmar*")&gt;0,COUNTIF(AH7,"*Indicar*")&gt;0,COUNTIF(AH7,"*Configurar*")&gt;0,COUNTIF(AH7,"*necessário*")&gt;0,COUNTIF(AH7,"*excedem*")&gt;0,COUNTIF(AH7,"*negativo*")&gt;0,COUNTIF(AH7,"*Erro*")&gt;0)</formula>
    </cfRule>
  </conditionalFormatting>
  <conditionalFormatting sqref="C7:C106">
    <cfRule type="expression" priority="4" dxfId="1">
      <formula>AND($C7&lt;&gt;"",COUNTIF($C$7:$C$106,$C7)&gt;1)</formula>
    </cfRule>
  </conditionalFormatting>
  <conditionalFormatting sqref="AD7:AG106">
    <cfRule type="cellIs" priority="5" operator="lessThan" dxfId="3">
      <formula>0</formula>
    </cfRule>
  </conditionalFormatting>
  <dataValidations count="16">
    <dataValidation sqref="B7:B106" showErrorMessage="1" showInputMessage="1" allowBlank="1" type="list">
      <formula1>='Parâmetros'!$G$5:$G$7</formula1>
    </dataValidation>
    <dataValidation sqref="F7:F106" showErrorMessage="1" showInputMessage="1" allowBlank="1" type="list">
      <formula1>='Parâmetros'!$H$5:$H$8</formula1>
    </dataValidation>
    <dataValidation sqref="G7:G106" showErrorMessage="1" showInputMessage="1" allowBlank="1" type="list">
      <formula1>='Parâmetros'!$I$5:$I$7</formula1>
    </dataValidation>
    <dataValidation sqref="N7:N106" showErrorMessage="1" showInputMessage="1" allowBlank="1" type="list">
      <formula1>='Parâmetros'!$J$5:$J$7</formula1>
    </dataValidation>
    <dataValidation sqref="U7:U106" showErrorMessage="1" showInputMessage="1" allowBlank="1" type="list">
      <formula1>='Parâmetros'!$K$5:$K$7</formula1>
    </dataValidation>
    <dataValidation sqref="X7:X106" showErrorMessage="1" showInputMessage="1" allowBlank="1" type="list">
      <formula1>='Parâmetros'!$K$5:$K$7</formula1>
    </dataValidation>
    <dataValidation sqref="E7:E106" showErrorMessage="1" showInputMessage="1" allowBlank="1" errorTitle="NIF opcional" error="Introduza nove algarismos ou deixe a célula vazia." type="custom">
      <formula1>=OR(E7="",AND(LEN(E7)=9,ISNUMBER(--E7)))</formula1>
    </dataValidation>
    <dataValidation sqref="H7:J106" showErrorMessage="1" showInputMessage="1" allowBlank="1" type="date" operator="between">
      <formula1>1</formula1>
      <formula2>76701</formula2>
    </dataValidation>
    <dataValidation sqref="K7:L106 S7:S106 W7:W106 Z7:Z106 AA7:AA106" showErrorMessage="1" showInputMessage="1" allowBlank="1" type="decimal" operator="greaterThanOrEqual">
      <formula1>0</formula1>
    </dataValidation>
    <dataValidation sqref="AB7:AB106" showErrorMessage="1" showInputMessage="1" allowBlank="1" type="decimal" operator="between">
      <formula1>-999999999</formula1>
      <formula2>999999999</formula2>
    </dataValidation>
    <dataValidation sqref="O7:O106" showErrorMessage="1" showInputMessage="1" allowBlank="1" type="decimal" operator="greaterThanOrEqual">
      <formula1>0</formula1>
    </dataValidation>
    <dataValidation sqref="P7:P106" showErrorMessage="1" showInputMessage="1" allowBlank="1" type="whole" operator="greaterThanOrEqual">
      <formula1>0</formula1>
    </dataValidation>
    <dataValidation sqref="Q7:Q106" showErrorMessage="1" showInputMessage="1" allowBlank="1" type="whole" operator="greaterThan">
      <formula1>0</formula1>
    </dataValidation>
    <dataValidation sqref="R7:R106" showErrorMessage="1" showInputMessage="1" allowBlank="1" type="decimal" operator="between">
      <formula1>0</formula1>
      <formula2>10</formula2>
    </dataValidation>
    <dataValidation sqref="V7:V106 Y7:Y106" showErrorMessage="1" showInputMessage="1" allowBlank="1" type="decimal" operator="between">
      <formula1>0</formula1>
      <formula2>1</formula2>
    </dataValidation>
    <dataValidation sqref="T7:T106" showErrorMessage="1" showInputMessage="1" allowBlank="1" type="whole" operator="greaterThanOrEqual">
      <formula1>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6" customWidth="1" min="3" max="3"/>
    <col width="42" customWidth="1" min="4" max="4"/>
    <col width="48" customWidth="1" min="5" max="5"/>
    <col width="4" customWidth="1" min="6" max="6"/>
    <col width="18" customWidth="1" min="7" max="7"/>
    <col width="22" customWidth="1" min="8" max="8"/>
    <col width="24" customWidth="1" min="9" max="9"/>
    <col width="23" customWidth="1" min="10" max="10"/>
    <col width="18" customWidth="1" min="11" max="11"/>
  </cols>
  <sheetData>
    <row r="1" ht="28" customHeight="1">
      <c r="A1" s="1" t="inlineStr">
        <is>
          <t>Parâmetros e listas de validação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4" t="n"/>
    </row>
    <row r="3">
      <c r="A3" s="14" t="inlineStr">
        <is>
          <t>Parâmetro</t>
        </is>
      </c>
      <c r="B3" s="14" t="inlineStr">
        <is>
          <t>Valor editável</t>
        </is>
      </c>
      <c r="C3" s="14" t="inlineStr">
        <is>
          <t>Unidade / formato</t>
        </is>
      </c>
      <c r="D3" s="14" t="inlineStr">
        <is>
          <t>Utilização</t>
        </is>
      </c>
      <c r="E3" s="14" t="inlineStr">
        <is>
          <t>Confirmação necessária</t>
        </is>
      </c>
      <c r="G3" s="25" t="inlineStr">
        <is>
          <t>Listas de validação — não editar</t>
        </is>
      </c>
    </row>
    <row r="4" ht="34" customHeight="1">
      <c r="A4" s="26" t="inlineStr">
        <is>
          <t>Ano de referência</t>
        </is>
      </c>
      <c r="B4" s="27" t="n">
        <v>2026</v>
      </c>
      <c r="C4" s="26" t="inlineStr">
        <is>
          <t>ano</t>
        </is>
      </c>
      <c r="D4" s="26" t="inlineStr">
        <is>
          <t>Identificação do lote e painel</t>
        </is>
      </c>
      <c r="E4" s="26" t="inlineStr">
        <is>
          <t>Configuração do utilizador</t>
        </is>
      </c>
      <c r="G4" s="14" t="inlineStr">
        <is>
          <t>Estados</t>
        </is>
      </c>
      <c r="H4" s="14" t="inlineStr">
        <is>
          <t>Enquadramento do registo</t>
        </is>
      </c>
      <c r="I4" s="14" t="inlineStr">
        <is>
          <t>Modalidade de pagamento</t>
        </is>
      </c>
      <c r="J4" s="14" t="inlineStr">
        <is>
          <t>Método de proporcionalidade</t>
        </is>
      </c>
      <c r="K4" s="14" t="inlineStr">
        <is>
          <t>Método de dedução</t>
        </is>
      </c>
    </row>
    <row r="5" ht="34" customHeight="1">
      <c r="A5" s="26" t="inlineStr">
        <is>
          <t>Data de processamento</t>
        </is>
      </c>
      <c r="B5" s="28" t="n">
        <v>46371</v>
      </c>
      <c r="C5" s="26" t="inlineStr">
        <is>
          <t>data</t>
        </is>
      </c>
      <c r="D5" s="26" t="inlineStr">
        <is>
          <t>Mostrada no painel</t>
        </is>
      </c>
      <c r="E5" s="26" t="inlineStr">
        <is>
          <t>Confirmar data efectiva</t>
        </is>
      </c>
      <c r="G5" s="24" t="inlineStr">
        <is>
          <t>Rascunho</t>
        </is>
      </c>
      <c r="H5" s="24" t="inlineStr">
        <is>
          <t>Contrato sem termo</t>
        </is>
      </c>
      <c r="I5" s="24" t="inlineStr">
        <is>
          <t>Pagamento integral</t>
        </is>
      </c>
      <c r="J5" s="24" t="inlineStr">
        <is>
          <t>Sem proporcionalidade</t>
        </is>
      </c>
      <c r="K5" s="24" t="inlineStr">
        <is>
          <t>Valor manual</t>
        </is>
      </c>
    </row>
    <row r="6" ht="34" customHeight="1">
      <c r="A6" s="26" t="inlineStr">
        <is>
          <t>Percentagem de subsídio predefinida</t>
        </is>
      </c>
      <c r="B6" s="29" t="n">
        <v>1</v>
      </c>
      <c r="C6" s="26" t="inlineStr">
        <is>
          <t>percentagem</t>
        </is>
      </c>
      <c r="D6" s="26" t="inlineStr">
        <is>
          <t>Usada se a coluna R de «Cálculo» estiver vazia</t>
        </is>
      </c>
      <c r="E6" s="26" t="inlineStr">
        <is>
          <t>Valor de demonstração editável; confirmar regra aplicável</t>
        </is>
      </c>
      <c r="G6" s="24" t="inlineStr">
        <is>
          <t>Validado</t>
        </is>
      </c>
      <c r="H6" s="24" t="inlineStr">
        <is>
          <t>Contrato a termo</t>
        </is>
      </c>
      <c r="I6" s="24" t="inlineStr">
        <is>
          <t>Duodécimos</t>
        </is>
      </c>
      <c r="J6" s="24" t="inlineStr">
        <is>
          <t>Fator manual</t>
        </is>
      </c>
      <c r="K6" s="24" t="inlineStr">
        <is>
          <t>Taxa estimada</t>
        </is>
      </c>
    </row>
    <row r="7" ht="34" customHeight="1">
      <c r="A7" s="26" t="inlineStr">
        <is>
          <t>Nº de duodécimos anuais</t>
        </is>
      </c>
      <c r="B7" s="27" t="n">
        <v>12</v>
      </c>
      <c r="C7" s="26" t="inlineStr">
        <is>
          <t>número inteiro</t>
        </is>
      </c>
      <c r="D7" s="26" t="inlineStr">
        <is>
          <t>Usado no cálculo de duodécimos</t>
        </is>
      </c>
      <c r="E7" s="26" t="inlineStr">
        <is>
          <t>Configuração operacional; confirmar se aplicável</t>
        </is>
      </c>
      <c r="G7" s="24" t="inlineStr">
        <is>
          <t>Excluído</t>
        </is>
      </c>
      <c r="H7" s="24" t="inlineStr">
        <is>
          <t>Tempo parcial</t>
        </is>
      </c>
      <c r="I7" s="24" t="inlineStr">
        <is>
          <t>Sem cálculo automático</t>
        </is>
      </c>
      <c r="J7" s="24" t="inlineStr">
        <is>
          <t>Dias manuais</t>
        </is>
      </c>
      <c r="K7" s="24" t="inlineStr">
        <is>
          <t>Não calcular</t>
        </is>
      </c>
    </row>
    <row r="8" ht="34" customHeight="1">
      <c r="A8" s="26" t="inlineStr">
        <is>
          <t>Taxa de IRS estimada predefinida</t>
        </is>
      </c>
      <c r="B8" s="29" t="n"/>
      <c r="C8" s="26" t="inlineStr">
        <is>
          <t>percentagem</t>
        </is>
      </c>
      <c r="D8" s="26" t="inlineStr">
        <is>
          <t>Usada apenas se a taxa individual estiver vazia e for escolhido «Taxa estimada»</t>
        </is>
      </c>
      <c r="E8" s="26" t="inlineStr">
        <is>
          <t>Preencher apenas após confirmação</t>
        </is>
      </c>
      <c r="H8" s="24" t="inlineStr">
        <is>
          <t>Outro / confirmar</t>
        </is>
      </c>
    </row>
    <row r="9" ht="34" customHeight="1">
      <c r="A9" s="26" t="inlineStr">
        <is>
          <t>Taxa de Segurança Social estimada predefinida</t>
        </is>
      </c>
      <c r="B9" s="29" t="n"/>
      <c r="C9" s="26" t="inlineStr">
        <is>
          <t>percentagem</t>
        </is>
      </c>
      <c r="D9" s="26" t="inlineStr">
        <is>
          <t>Usada apenas se a taxa individual estiver vazia e for escolhido «Taxa estimada»</t>
        </is>
      </c>
      <c r="E9" s="26" t="inlineStr">
        <is>
          <t>Preencher apenas após confirmação</t>
        </is>
      </c>
    </row>
    <row r="10" ht="34" customHeight="1">
      <c r="A10" s="26" t="inlineStr">
        <is>
          <t>Tolerância de controlo dos totais</t>
        </is>
      </c>
      <c r="B10" s="30" t="n">
        <v>0.01</v>
      </c>
      <c r="C10" s="26" t="inlineStr">
        <is>
          <t>euros</t>
        </is>
      </c>
      <c r="D10" s="26" t="inlineStr">
        <is>
          <t>Diferença máxima aceite no controlo final</t>
        </is>
      </c>
      <c r="E10" s="26" t="inlineStr">
        <is>
          <t>Configuração interna</t>
        </is>
      </c>
    </row>
    <row r="11" ht="34" customHeight="1">
      <c r="A11" s="26" t="inlineStr">
        <is>
          <t>Casas decimais de cálculo</t>
        </is>
      </c>
      <c r="B11" s="27" t="n">
        <v>2</v>
      </c>
      <c r="C11" s="26" t="inlineStr">
        <is>
          <t>número inteiro</t>
        </is>
      </c>
      <c r="D11" s="26" t="inlineStr">
        <is>
          <t>Arredondamento dos resultados monetários</t>
        </is>
      </c>
      <c r="E11" s="26" t="inlineStr">
        <is>
          <t>Configuração operacional</t>
        </is>
      </c>
    </row>
  </sheetData>
  <mergeCells count="1">
    <mergeCell ref="A1:K1"/>
  </mergeCells>
  <dataValidations count="7">
    <dataValidation sqref="B4" showErrorMessage="1" showInputMessage="1" allowBlank="0" type="whole" operator="between">
      <formula1>2000</formula1>
      <formula2>2100</formula2>
    </dataValidation>
    <dataValidation sqref="B5" showErrorMessage="1" showInputMessage="1" allowBlank="0" type="date" operator="between">
      <formula1>1</formula1>
      <formula2>76701</formula2>
    </dataValidation>
    <dataValidation sqref="B6" showErrorMessage="1" showInputMessage="1" allowBlank="0" type="decimal" operator="between">
      <formula1>0</formula1>
      <formula2>10</formula2>
    </dataValidation>
    <dataValidation sqref="B7" showErrorMessage="1" showInputMessage="1" allowBlank="0" type="whole" operator="greaterThan">
      <formula1>0</formula1>
    </dataValidation>
    <dataValidation sqref="B8:B9" showErrorMessage="1" showInputMessage="1" allowBlank="1" type="decimal" operator="between">
      <formula1>0</formula1>
      <formula2>1</formula2>
    </dataValidation>
    <dataValidation sqref="B10" showErrorMessage="1" showInputMessage="1" allowBlank="0" type="decimal" operator="greaterThanOrEqual">
      <formula1>0</formula1>
    </dataValidation>
    <dataValidation sqref="B11" showErrorMessage="1" showInputMessage="1" allowBlank="0" type="whole" operator="between">
      <formula1>0</formula1>
      <formula2>4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7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Instruções de utilização e limites do ficheiro</t>
        </is>
      </c>
      <c r="B1" s="33" t="n"/>
      <c r="C1" s="33" t="n"/>
      <c r="D1" s="33" t="n"/>
      <c r="E1" s="33" t="n"/>
      <c r="F1" s="33" t="n"/>
      <c r="G1" s="33" t="n"/>
      <c r="H1" s="34" t="n"/>
    </row>
    <row r="3">
      <c r="A3" s="25" t="inlineStr">
        <is>
          <t>Antes de começar</t>
        </is>
      </c>
    </row>
    <row r="4" ht="28" customHeight="1">
      <c r="A4" s="31" t="inlineStr">
        <is>
          <t>1. Confirme o ano e a data de processamento na folha «Parâmetros».</t>
        </is>
      </c>
    </row>
    <row r="5" ht="28" customHeight="1">
      <c r="A5" s="31" t="inlineStr">
        <is>
          <t>2. Reveja a percentagem predefinida, o número de duodécimos e a tolerância de controlo.</t>
        </is>
      </c>
    </row>
    <row r="6" ht="28" customHeight="1">
      <c r="A6" s="31" t="inlineStr">
        <is>
          <t>3. Não preencha taxas estimadas de IRS ou Segurança Social sem confirmar previamente o enquadramento aplicável.</t>
        </is>
      </c>
    </row>
    <row r="7" ht="28" customHeight="1">
      <c r="A7" s="31" t="inlineStr">
        <is>
          <t>4. Confirme quais as componentes remuneratórias que devem ser consideradas na base de cálculo.</t>
        </is>
      </c>
    </row>
    <row r="9">
      <c r="A9" s="25" t="inlineStr">
        <is>
          <t>Introdução de registos</t>
        </is>
      </c>
    </row>
    <row r="10" ht="28" customHeight="1">
      <c r="A10" s="31" t="inlineStr">
        <is>
          <t>1. Na folha «Cálculo», preencha as células amarelas.</t>
        </is>
      </c>
    </row>
    <row r="11" ht="28" customHeight="1">
      <c r="A11" s="31" t="inlineStr">
        <is>
          <t>2. Atribua um código interno único a cada trabalhador ou registo.</t>
        </is>
      </c>
    </row>
    <row r="12" ht="28" customHeight="1">
      <c r="A12" s="31" t="inlineStr">
        <is>
          <t>3. Indique a modalidade de pagamento: «Pagamento integral», «Duodécimos» ou «Sem cálculo automático».</t>
        </is>
      </c>
    </row>
    <row r="13" ht="28" customHeight="1">
      <c r="A13" s="31" t="inlineStr">
        <is>
          <t>4. Escolha o método de proporcionalidade adequado ao caso que pretende apurar.</t>
        </is>
      </c>
    </row>
    <row r="14" ht="28" customHeight="1">
      <c r="A14" s="31" t="inlineStr">
        <is>
          <t>5. Preencha explicitamente o valor de duodécimos já pagos, incluindo zero quando não existirem pagamentos anteriores.</t>
        </is>
      </c>
    </row>
    <row r="15" ht="28" customHeight="1">
      <c r="A15" s="31" t="inlineStr">
        <is>
          <t>6. Introduza IRS e Segurança Social por valor manual ou por taxa estimada confirmada.</t>
        </is>
      </c>
    </row>
    <row r="17">
      <c r="A17" s="25" t="inlineStr">
        <is>
          <t>Métodos de proporcionalidade</t>
        </is>
      </c>
    </row>
    <row r="18" ht="28" customHeight="1">
      <c r="A18" s="31" t="inlineStr">
        <is>
          <t>• «Sem proporcionalidade»: utiliza a totalidade da percentagem de subsídio configurada.</t>
        </is>
      </c>
    </row>
    <row r="19" ht="28" customHeight="1">
      <c r="A19" s="31" t="inlineStr">
        <is>
          <t>• «Fator manual»: permite introduzir um factor decimal, por exemplo 0,5000.</t>
        </is>
      </c>
    </row>
    <row r="20" ht="28" customHeight="1">
      <c r="A20" s="31" t="inlineStr">
        <is>
          <t>• «Dias manuais»: divide os dias elegíveis pelos dias de referência indicados pelo utilizador.</t>
        </is>
      </c>
    </row>
    <row r="21" ht="28" customHeight="1">
      <c r="A21" s="31" t="inlineStr">
        <is>
          <t>• O ficheiro não calcula automaticamente dias de serviço, nem determina o método legalmente aplicável.</t>
        </is>
      </c>
    </row>
    <row r="23">
      <c r="A23" s="25" t="inlineStr">
        <is>
          <t>Duodécimos</t>
        </is>
      </c>
    </row>
    <row r="24" ht="28" customHeight="1">
      <c r="A24" s="31" t="inlineStr">
        <is>
          <t>• Em «Pagamento integral», o ficheiro deduz ao direito bruto anual os duodécimos já pagos.</t>
        </is>
      </c>
    </row>
    <row r="25" ht="28" customHeight="1">
      <c r="A25" s="31" t="inlineStr">
        <is>
          <t>• Em «Duodécimos», o ficheiro calcula a parcela correspondente ao número de duodécimos indicado no processamento actual.</t>
        </is>
      </c>
    </row>
    <row r="26" ht="28" customHeight="1">
      <c r="A26" s="31" t="inlineStr">
        <is>
          <t>• O número anual de duodécimos é uma configuração editável na folha «Parâmetros».</t>
        </is>
      </c>
    </row>
    <row r="27" ht="28" customHeight="1">
      <c r="A27" s="31" t="inlineStr">
        <is>
          <t>• Confirme sempre se o modo de pagamento seleccionado é aplicável ao caso concreto.</t>
        </is>
      </c>
    </row>
    <row r="29">
      <c r="A29" s="25" t="inlineStr">
        <is>
          <t>Deduções</t>
        </is>
      </c>
    </row>
    <row r="30" ht="28" customHeight="1">
      <c r="A30" s="31" t="inlineStr">
        <is>
          <t>• «Valor manual» utiliza exactamente o valor introduzido no registo.</t>
        </is>
      </c>
    </row>
    <row r="31" ht="28" customHeight="1">
      <c r="A31" s="31" t="inlineStr">
        <is>
          <t>• «Taxa estimada» aplica uma taxa individual ou, se esta estiver vazia, a taxa predefinida em «Parâmetros».</t>
        </is>
      </c>
    </row>
    <row r="32" ht="28" customHeight="1">
      <c r="A32" s="31" t="inlineStr">
        <is>
          <t>• «Não calcular» impede que o registo fique com controlo «OK», porque o líquido apresentado não deve ser tratado como final.</t>
        </is>
      </c>
    </row>
    <row r="33" ht="28" customHeight="1">
      <c r="A33" s="31" t="inlineStr">
        <is>
          <t>• O ficheiro não contém tabelas de retenção, taxas legais, limites, isenções ou regras automáticas de incidência.</t>
        </is>
      </c>
    </row>
    <row r="35">
      <c r="A35" s="25" t="inlineStr">
        <is>
          <t>Interpretação do controlo</t>
        </is>
      </c>
    </row>
    <row r="36">
      <c r="A36" s="14" t="inlineStr">
        <is>
          <t>Mensagem</t>
        </is>
      </c>
      <c r="B36" s="14" t="inlineStr">
        <is>
          <t>Acção esperada</t>
        </is>
      </c>
    </row>
    <row r="37" ht="32" customHeight="1">
      <c r="A37" s="31" t="inlineStr">
        <is>
          <t>OK</t>
        </is>
      </c>
      <c r="B37" s="31" t="inlineStr">
        <is>
          <t>Registo tecnicamente completo para inclusão no painel</t>
        </is>
      </c>
    </row>
    <row r="38" ht="32" customHeight="1">
      <c r="A38" s="32" t="inlineStr">
        <is>
          <t>Falta preencher campos obrigatórios</t>
        </is>
      </c>
      <c r="B38" s="32" t="inlineStr">
        <is>
          <t>Completar campos assinalados como necessários</t>
        </is>
      </c>
    </row>
    <row r="39" ht="32" customHeight="1">
      <c r="A39" s="31" t="inlineStr">
        <is>
          <t>Código interno repetido</t>
        </is>
      </c>
      <c r="B39" s="31" t="inlineStr">
        <is>
          <t>Corrigir o código duplicado</t>
        </is>
      </c>
    </row>
    <row r="40" ht="32" customHeight="1">
      <c r="A40" s="32" t="inlineStr">
        <is>
          <t>Cálculo manual necessário</t>
        </is>
      </c>
      <c r="B40" s="32" t="inlineStr">
        <is>
          <t>Processar o caso fora do cálculo automático e documentar a decisão</t>
        </is>
      </c>
    </row>
    <row r="41" ht="32" customHeight="1">
      <c r="A41" s="31" t="inlineStr">
        <is>
          <t>Indicar percentagem do subsídio</t>
        </is>
      </c>
      <c r="B41" s="31" t="inlineStr">
        <is>
          <t>Preencher a percentagem no registo ou em «Parâmetros»</t>
        </is>
      </c>
    </row>
    <row r="42" ht="32" customHeight="1">
      <c r="A42" s="32" t="inlineStr">
        <is>
          <t>Rever fator manual</t>
        </is>
      </c>
      <c r="B42" s="32" t="inlineStr">
        <is>
          <t>Corrigir o factor de proporcionalidade</t>
        </is>
      </c>
    </row>
    <row r="43" ht="32" customHeight="1">
      <c r="A43" s="31" t="inlineStr">
        <is>
          <t>Rever dias de proporcionalidade</t>
        </is>
      </c>
      <c r="B43" s="31" t="inlineStr">
        <is>
          <t>Rever dias elegíveis e dias de referência</t>
        </is>
      </c>
    </row>
    <row r="44" ht="32" customHeight="1">
      <c r="A44" s="32" t="inlineStr">
        <is>
          <t>Configurar duodécimos</t>
        </is>
      </c>
      <c r="B44" s="32" t="inlineStr">
        <is>
          <t>Indicar número anual e número de duodécimos a processar</t>
        </is>
      </c>
    </row>
    <row r="45" ht="32" customHeight="1">
      <c r="A45" s="31" t="inlineStr">
        <is>
          <t>Duodécimos já pagos excedem o direito</t>
        </is>
      </c>
      <c r="B45" s="31" t="inlineStr">
        <is>
          <t>Rever pagamentos anteriores ou direito bruto calculado</t>
        </is>
      </c>
    </row>
    <row r="46" ht="32" customHeight="1">
      <c r="A46" s="32" t="inlineStr">
        <is>
          <t>Confirmar taxa IRS</t>
        </is>
      </c>
      <c r="B46" s="32" t="inlineStr">
        <is>
          <t>Confirmar e preencher a taxa aplicável ou usar valor manual</t>
        </is>
      </c>
    </row>
    <row r="47" ht="32" customHeight="1">
      <c r="A47" s="31" t="inlineStr">
        <is>
          <t>Confirmar taxa de Segurança Social</t>
        </is>
      </c>
      <c r="B47" s="31" t="inlineStr">
        <is>
          <t>Confirmar e preencher a taxa aplicável ou usar valor manual</t>
        </is>
      </c>
    </row>
    <row r="48" ht="32" customHeight="1">
      <c r="A48" s="32" t="inlineStr">
        <is>
          <t>IRS não calculado — confirmar</t>
        </is>
      </c>
      <c r="B48" s="32" t="inlineStr">
        <is>
          <t>Não tratar o líquido como valor final</t>
        </is>
      </c>
    </row>
    <row r="49" ht="32" customHeight="1">
      <c r="A49" s="31" t="inlineStr">
        <is>
          <t>Segurança Social não calculada — confirmar</t>
        </is>
      </c>
      <c r="B49" s="31" t="inlineStr">
        <is>
          <t>Não tratar o líquido como valor final</t>
        </is>
      </c>
    </row>
    <row r="50" ht="32" customHeight="1">
      <c r="A50" s="32" t="inlineStr">
        <is>
          <t>Líquido negativo — rever</t>
        </is>
      </c>
      <c r="B50" s="32" t="inlineStr">
        <is>
          <t>Rever deduções, ajustamentos e valores manuais</t>
        </is>
      </c>
    </row>
    <row r="52">
      <c r="A52" s="25" t="inlineStr">
        <is>
          <t>Limites e responsabilidade de validação</t>
        </is>
      </c>
    </row>
    <row r="53" ht="82" customHeight="1">
      <c r="A53" s="31" t="inlineStr">
        <is>
          <t>Este ficheiro é uma ferramenta de cálculo e controlo operacional. Não substitui a confirmação do direito ao subsídio de Natal, da base de incidência, da proporcionalidade, das retenções de IRS, das contribuições para a Segurança Social, de instrumentos de regulamentação colectiva, de contratos ou de obrigações declarativas.
Antes de processar qualquer pagamento, confirme os valores na fonte oficial aplicável e no enquadramento específico do trabalhador ou entidade.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2026-09-02T13:46:17Z</dcterms:created>
  <dcterms:modified xmlns:dcterms="http://purl.org/dc/terms/" xmlns:xsi="http://www.w3.org/2001/XMLSchema-instance" xsi:type="dcterms:W3CDTF">2026-09-02T13:46:17Z</dcterms:modified>
</cp:coreProperties>
</file>