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alendári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'Calendário'!$A$5:$Y$105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/m/Y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1F2933"/>
      <sz val="10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0B4F6C"/>
      <sz val="16"/>
    </font>
    <font>
      <name val="Calibri"/>
      <b val="1"/>
      <color rgb="00FFFFFF"/>
      <sz val="11"/>
    </font>
    <font>
      <name val="Calibri"/>
      <color rgb="000563C1"/>
      <sz val="10"/>
      <u val="single"/>
    </font>
  </fonts>
  <fills count="1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7E6E6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FCE4D6"/>
      </patternFill>
    </fill>
    <fill>
      <patternFill patternType="solid">
        <fgColor rgb="00F4CCCC"/>
      </patternFill>
    </fill>
    <fill>
      <patternFill patternType="solid">
        <fgColor rgb="00FFF2CC"/>
      </patternFill>
    </fill>
    <fill>
      <patternFill patternType="solid">
        <fgColor rgb="00D9E1E8"/>
      </patternFill>
    </fill>
    <fill>
      <patternFill patternType="solid">
        <fgColor rgb="000B4F6C"/>
      </patternFill>
    </fill>
    <fill>
      <patternFill patternType="solid">
        <fgColor rgb="00F5F0E6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/>
    </xf>
    <xf numFmtId="0" fontId="4" fillId="13" borderId="1" applyAlignment="1" pivotButton="0" quotePrefix="0" xfId="0">
      <alignment horizontal="left" vertical="center"/>
    </xf>
    <xf numFmtId="0" fontId="4" fillId="1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0" fillId="3" borderId="1" pivotButton="0" quotePrefix="0" xfId="0"/>
    <xf numFmtId="0" fontId="4" fillId="1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  <xf numFmtId="0" fontId="0" fillId="10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6">
    <dxf>
      <font>
        <name val="Calibri"/>
        <b val="1"/>
        <color rgb="00146B4A"/>
        <sz val="11"/>
      </font>
      <fill>
        <patternFill patternType="solid">
          <fgColor rgb="00E2F0D9"/>
        </patternFill>
      </fill>
    </dxf>
    <dxf>
      <font>
        <name val="Calibri"/>
        <b val="1"/>
        <color rgb="00C75B39"/>
        <sz val="11"/>
      </font>
      <fill>
        <patternFill patternType="solid">
          <fgColor rgb="00F4CCCC"/>
        </patternFill>
      </fill>
    </dxf>
    <dxf>
      <fill>
        <patternFill patternType="solid">
          <fgColor rgb="00FCE4D6"/>
        </patternFill>
      </fill>
    </dxf>
    <dxf>
      <font>
        <name val="Calibri"/>
        <b val="1"/>
        <color rgb="00C75B39"/>
        <sz val="11"/>
      </font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D9E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Obrigações por entidade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'Painel'!B17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prstDash val="solid"/>
            </a:ln>
          </spPr>
          <cat>
            <numRef>
              <f>'Painel'!$A$18:$A$19</f>
            </numRef>
          </cat>
          <val>
            <numRef>
              <f>'Painel'!$B$18:$B$19</f>
            </numRef>
          </val>
        </ser>
        <ser>
          <idx val="1"/>
          <order val="1"/>
          <tx>
            <strRef>
              <f>'Painel'!C17</f>
            </strRef>
          </tx>
          <spPr>
            <a:solidFill xmlns:a="http://schemas.openxmlformats.org/drawingml/2006/main">
              <a:srgbClr val="70AD47"/>
            </a:solidFill>
            <a:ln xmlns:a="http://schemas.openxmlformats.org/drawingml/2006/main">
              <a:prstDash val="solid"/>
            </a:ln>
          </spPr>
          <cat>
            <numRef>
              <f>'Painel'!$A$18:$A$19</f>
            </numRef>
          </cat>
          <val>
            <numRef>
              <f>'Painel'!$C$18:$C$19</f>
            </numRef>
          </val>
        </ser>
        <ser>
          <idx val="2"/>
          <order val="2"/>
          <tx>
            <strRef>
              <f>'Painel'!D17</f>
            </strRef>
          </tx>
          <spPr>
            <a:solidFill xmlns:a="http://schemas.openxmlformats.org/drawingml/2006/main">
              <a:srgbClr val="C75B39"/>
            </a:solidFill>
            <a:ln xmlns:a="http://schemas.openxmlformats.org/drawingml/2006/main">
              <a:prstDash val="solid"/>
            </a:ln>
          </spPr>
          <cat>
            <numRef>
              <f>'Painel'!$A$18:$A$19</f>
            </numRef>
          </cat>
          <val>
            <numRef>
              <f>'Painel'!$D$18:$D$19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registos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lendar_table" displayName="calendar_table" ref="A5:Y105" headerRowCount="1">
  <autoFilter ref="A5:Y105"/>
  <tableColumns count="25">
    <tableColumn id="1" name="Código"/>
    <tableColumn id="2" name="Ano do prazo"/>
    <tableColumn id="3" name="Entidade"/>
    <tableColumn id="4" name="Obrigação"/>
    <tableColumn id="5" name="Periodicidade"/>
    <tableColumn id="6" name="Mês do prazo"/>
    <tableColumn id="7" name="Início de referência manual"/>
    <tableColumn id="8" name="Fim de referência manual"/>
    <tableColumn id="9" name="Início do período de referência"/>
    <tableColumn id="10" name="Fim do período de referência"/>
    <tableColumn id="11" name="Início do prazo"/>
    <tableColumn id="12" name="Data-limite automática"/>
    <tableColumn id="13" name="Data-limite ajustada"/>
    <tableColumn id="14" name="Data-limite final"/>
    <tableColumn id="15" name="Exige entrega/conclusão?"/>
    <tableColumn id="16" name="Exige pagamento?"/>
    <tableColumn id="17" name="Data de entrega/conclusão"/>
    <tableColumn id="18" name="Data de pagamento"/>
    <tableColumn id="19" name="Comprovativo / ligação"/>
    <tableColumn id="20" name="Aplicável?"/>
    <tableColumn id="21" name="Isenção/dispensa assinalada?"/>
    <tableColumn id="22" name="Contabilidade organizada?"/>
    <tableColumn id="23" name="Notas/exceções"/>
    <tableColumn id="24" name="Estado"/>
    <tableColumn id="25" name="Dias até limit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sisscontent.seg-social.pt/documents/10152/14965/1009%2BTrabalhador%2Bindependente%2B-%2Bnovo%2Bregime/87b6e00c-523d-4718-8a88-942ea804c18a" TargetMode="External" Id="rId1"/><Relationship Type="http://schemas.openxmlformats.org/officeDocument/2006/relationships/hyperlink" Target="https://info.portaldasfinancas.gov.pt/pt/apoio_ao_contribuinte/Cidadaos/Rendimentos/Declaracao/e_Fatura/Paginas/default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4" customWidth="1" min="3" max="3"/>
    <col width="24" customWidth="1" min="4" max="4"/>
    <col width="16" customWidth="1" min="5" max="5"/>
    <col width="4" customWidth="1" min="6" max="6"/>
    <col width="28" customWidth="1" min="7" max="7"/>
    <col width="17" customWidth="1" min="8" max="8"/>
  </cols>
  <sheetData>
    <row r="1" ht="27" customHeight="1">
      <c r="A1" s="1" t="inlineStr">
        <is>
          <t>Calendário de obrigações — trabalhador independente</t>
        </is>
      </c>
    </row>
    <row r="2" ht="22" customHeight="1">
      <c r="A2" s="2" t="inlineStr">
        <is>
          <t>Agenda operacional. Confirme sempre a aplicabilidade e os prazos nas fontes oficiais.</t>
        </is>
      </c>
    </row>
    <row r="3">
      <c r="A3" s="3" t="inlineStr">
        <is>
          <t>Ano em análise</t>
        </is>
      </c>
      <c r="B3" s="4" t="n">
        <v>2026</v>
      </c>
      <c r="D3" s="3" t="inlineStr">
        <is>
          <t>Data de consulta</t>
        </is>
      </c>
      <c r="E3" s="5">
        <f>TODAY()</f>
        <v/>
      </c>
    </row>
    <row r="4"/>
    <row r="5" ht="30" customHeight="1">
      <c r="A5" s="6" t="inlineStr">
        <is>
          <t>Registos ativos</t>
        </is>
      </c>
      <c r="B5" s="7">
        <f>COUNTIF('Calendário'!$B$6:$B$105,$B$3)</f>
        <v/>
      </c>
      <c r="D5" s="6" t="inlineStr">
        <is>
          <t>Concluídas</t>
        </is>
      </c>
      <c r="E5" s="8">
        <f>COUNTIFS('Calendário'!$B$6:$B$105,$B$3,'Calendário'!$X$6:$X$105,"Concluída")</f>
        <v/>
      </c>
      <c r="G5" s="6" t="inlineStr">
        <is>
          <t>Concluídas fora do prazo</t>
        </is>
      </c>
      <c r="H5" s="9">
        <f>COUNTIFS('Calendário'!$B$6:$B$105,$B$3,'Calendário'!$X$6:$X$105,"Concluída fora do prazo")</f>
        <v/>
      </c>
    </row>
    <row r="6"/>
    <row r="7"/>
    <row r="8" ht="30" customHeight="1">
      <c r="A8" s="6" t="inlineStr">
        <is>
          <t>Em atraso</t>
        </is>
      </c>
      <c r="B8" s="10">
        <f>COUNTIFS('Calendário'!$B$6:$B$105,$B$3,'Calendário'!$X$6:$X$105,"Em atraso")</f>
        <v/>
      </c>
      <c r="D8" s="6" t="inlineStr">
        <is>
          <t>A vencer</t>
        </is>
      </c>
      <c r="E8" s="9">
        <f>COUNTIFS('Calendário'!$B$6:$B$105,$B$3,'Calendário'!$X$6:$X$105,"A vencer")</f>
        <v/>
      </c>
      <c r="G8" s="6" t="inlineStr">
        <is>
          <t>Sem data-limite</t>
        </is>
      </c>
      <c r="H8" s="11">
        <f>COUNTIFS('Calendário'!$B$6:$B$105,$B$3,'Calendário'!$X$6:$X$105,"Sem data-limite")</f>
        <v/>
      </c>
    </row>
    <row r="9"/>
    <row r="10"/>
    <row r="11" ht="30" customHeight="1">
      <c r="A11" s="6" t="inlineStr">
        <is>
          <t>Planeadas</t>
        </is>
      </c>
      <c r="B11" s="7">
        <f>COUNTIFS('Calendário'!$B$6:$B$105,$B$3,'Calendário'!$X$6:$X$105,"Planeada")</f>
        <v/>
      </c>
      <c r="D11" s="6" t="inlineStr">
        <is>
          <t>Não aplicáveis</t>
        </is>
      </c>
      <c r="E11" s="12">
        <f>COUNTIFS('Calendário'!$B$6:$B$105,$B$3,'Calendário'!$X$6:$X$105,"Não aplicável")</f>
        <v/>
      </c>
      <c r="G11" s="6" t="inlineStr">
        <is>
          <t>Concluídas sem comprovativo</t>
        </is>
      </c>
      <c r="H11" s="11">
        <f>COUNTIFS('Calendário'!$B$6:$B$105,$B$3,'Calendário'!$X$6:$X$105,"Concluída",'Calendário'!$S$6:$S$105,"")+COUNTIFS('Calendário'!$B$6:$B$105,$B$3,'Calendário'!$X$6:$X$105,"Concluída fora do prazo",'Calendário'!$S$6:$S$105,"")</f>
        <v/>
      </c>
    </row>
    <row r="12">
      <c r="E12">
        <f>""</f>
        <v/>
      </c>
      <c r="H12">
        <f>""</f>
        <v/>
      </c>
    </row>
    <row r="13">
      <c r="E13">
        <f>""</f>
        <v/>
      </c>
      <c r="H13">
        <f>""</f>
        <v/>
      </c>
    </row>
    <row r="14">
      <c r="A14" s="3" t="inlineStr">
        <is>
          <t>Controlo dos estados</t>
        </is>
      </c>
      <c r="B14" s="7">
        <f>IF($B$5=SUM($E$5,$H$5,$B$8,$E$8,$H$8,$B$11,$E$11),"OK","Verificar")</f>
        <v/>
      </c>
      <c r="E14">
        <f>""</f>
        <v/>
      </c>
      <c r="H14">
        <f>""</f>
        <v/>
      </c>
    </row>
    <row r="15">
      <c r="E15">
        <f>""</f>
        <v/>
      </c>
      <c r="H15">
        <f>""</f>
        <v/>
      </c>
    </row>
    <row r="16">
      <c r="E16">
        <f>""</f>
        <v/>
      </c>
      <c r="H16">
        <f>""</f>
        <v/>
      </c>
    </row>
    <row r="17">
      <c r="A17" s="13" t="inlineStr">
        <is>
          <t>Entidade</t>
        </is>
      </c>
      <c r="B17" s="13" t="inlineStr">
        <is>
          <t>Registos</t>
        </is>
      </c>
      <c r="C17" s="13" t="inlineStr">
        <is>
          <t>Concluídas</t>
        </is>
      </c>
      <c r="D17" s="13" t="inlineStr">
        <is>
          <t>Em atraso</t>
        </is>
      </c>
      <c r="E17">
        <f>""</f>
        <v/>
      </c>
      <c r="H17">
        <f>""</f>
        <v/>
      </c>
    </row>
    <row r="18">
      <c r="A18" s="14" t="inlineStr">
        <is>
          <t>AT</t>
        </is>
      </c>
      <c r="B18" s="15">
        <f>COUNTIFS('Calendário'!$B$6:$B$105,$B$3,'Calendário'!$C$6:$C$105,$A18)</f>
        <v/>
      </c>
      <c r="C18" s="15">
        <f>COUNTIFS('Calendário'!$B$6:$B$105,$B$3,'Calendário'!$C$6:$C$105,$A18,'Calendário'!$X$6:$X$105,"Concluída")+COUNTIFS('Calendário'!$B$6:$B$105,$B$3,'Calendário'!$C$6:$C$105,$A18,'Calendário'!$X$6:$X$105,"Concluída fora do prazo")</f>
        <v/>
      </c>
      <c r="D18" s="15">
        <f>COUNTIFS('Calendário'!$B$6:$B$105,$B$3,'Calendário'!$C$6:$C$105,$A18,'Calendário'!$X$6:$X$105,"Em atraso")</f>
        <v/>
      </c>
      <c r="E18">
        <f>""</f>
        <v/>
      </c>
      <c r="H18">
        <f>""</f>
        <v/>
      </c>
    </row>
    <row r="19">
      <c r="A19" s="16" t="inlineStr">
        <is>
          <t>Segurança Social</t>
        </is>
      </c>
      <c r="B19" s="17">
        <f>COUNTIFS('Calendário'!$B$6:$B$105,$B$3,'Calendário'!$C$6:$C$105,$A19)</f>
        <v/>
      </c>
      <c r="C19" s="17">
        <f>COUNTIFS('Calendário'!$B$6:$B$105,$B$3,'Calendário'!$C$6:$C$105,$A19,'Calendário'!$X$6:$X$105,"Concluída")+COUNTIFS('Calendário'!$B$6:$B$105,$B$3,'Calendário'!$C$6:$C$105,$A19,'Calendário'!$X$6:$X$105,"Concluída fora do prazo")</f>
        <v/>
      </c>
      <c r="D19" s="17">
        <f>COUNTIFS('Calendário'!$B$6:$B$105,$B$3,'Calendário'!$C$6:$C$105,$A19,'Calendário'!$X$6:$X$105,"Em atraso")</f>
        <v/>
      </c>
      <c r="E19">
        <f>""</f>
        <v/>
      </c>
      <c r="H19">
        <f>""</f>
        <v/>
      </c>
    </row>
    <row r="20">
      <c r="B20">
        <f>""</f>
        <v/>
      </c>
      <c r="E20">
        <f>""</f>
        <v/>
      </c>
      <c r="H20">
        <f>""</f>
        <v/>
      </c>
    </row>
    <row r="21">
      <c r="B21">
        <f>""</f>
        <v/>
      </c>
      <c r="E21">
        <f>""</f>
        <v/>
      </c>
      <c r="H21">
        <f>""</f>
        <v/>
      </c>
    </row>
    <row r="22">
      <c r="B22">
        <f>""</f>
        <v/>
      </c>
      <c r="E22">
        <f>""</f>
        <v/>
      </c>
      <c r="H22">
        <f>""</f>
        <v/>
      </c>
    </row>
    <row r="23">
      <c r="B23">
        <f>""</f>
        <v/>
      </c>
      <c r="E23">
        <f>""</f>
        <v/>
      </c>
      <c r="H23">
        <f>""</f>
        <v/>
      </c>
    </row>
    <row r="24">
      <c r="B24">
        <f>""</f>
        <v/>
      </c>
      <c r="E24">
        <f>""</f>
        <v/>
      </c>
      <c r="H24">
        <f>""</f>
        <v/>
      </c>
    </row>
    <row r="25">
      <c r="B25">
        <f>""</f>
        <v/>
      </c>
      <c r="E25">
        <f>""</f>
        <v/>
      </c>
      <c r="H25">
        <f>""</f>
        <v/>
      </c>
    </row>
    <row r="26">
      <c r="B26">
        <f>""</f>
        <v/>
      </c>
      <c r="E26">
        <f>""</f>
        <v/>
      </c>
      <c r="H26">
        <f>""</f>
        <v/>
      </c>
    </row>
    <row r="27">
      <c r="B27">
        <f>""</f>
        <v/>
      </c>
      <c r="E27">
        <f>""</f>
        <v/>
      </c>
      <c r="H27">
        <f>""</f>
        <v/>
      </c>
    </row>
    <row r="28">
      <c r="B28">
        <f>""</f>
        <v/>
      </c>
      <c r="E28">
        <f>""</f>
        <v/>
      </c>
      <c r="H28">
        <f>""</f>
        <v/>
      </c>
    </row>
    <row r="29">
      <c r="B29">
        <f>""</f>
        <v/>
      </c>
      <c r="E29">
        <f>""</f>
        <v/>
      </c>
      <c r="H29">
        <f>""</f>
        <v/>
      </c>
    </row>
    <row r="30">
      <c r="B30">
        <f>""</f>
        <v/>
      </c>
      <c r="E30">
        <f>""</f>
        <v/>
      </c>
      <c r="H30">
        <f>""</f>
        <v/>
      </c>
    </row>
    <row r="31">
      <c r="B31">
        <f>""</f>
        <v/>
      </c>
      <c r="E31">
        <f>""</f>
        <v/>
      </c>
      <c r="H31">
        <f>""</f>
        <v/>
      </c>
    </row>
    <row r="32">
      <c r="B32">
        <f>""</f>
        <v/>
      </c>
      <c r="E32">
        <f>""</f>
        <v/>
      </c>
      <c r="H32">
        <f>""</f>
        <v/>
      </c>
    </row>
    <row r="33">
      <c r="B33">
        <f>""</f>
        <v/>
      </c>
      <c r="E33">
        <f>""</f>
        <v/>
      </c>
      <c r="H33">
        <f>""</f>
        <v/>
      </c>
    </row>
    <row r="34">
      <c r="B34">
        <f>""</f>
        <v/>
      </c>
      <c r="E34">
        <f>""</f>
        <v/>
      </c>
      <c r="H34">
        <f>""</f>
        <v/>
      </c>
    </row>
    <row r="35">
      <c r="B35">
        <f>""</f>
        <v/>
      </c>
      <c r="E35">
        <f>""</f>
        <v/>
      </c>
      <c r="H35">
        <f>""</f>
        <v/>
      </c>
    </row>
    <row r="36">
      <c r="B36">
        <f>""</f>
        <v/>
      </c>
      <c r="E36">
        <f>""</f>
        <v/>
      </c>
      <c r="H36">
        <f>""</f>
        <v/>
      </c>
    </row>
    <row r="37">
      <c r="B37">
        <f>""</f>
        <v/>
      </c>
      <c r="E37">
        <f>""</f>
        <v/>
      </c>
      <c r="H37">
        <f>""</f>
        <v/>
      </c>
    </row>
    <row r="38">
      <c r="B38">
        <f>""</f>
        <v/>
      </c>
      <c r="E38">
        <f>""</f>
        <v/>
      </c>
      <c r="H38">
        <f>""</f>
        <v/>
      </c>
    </row>
    <row r="39">
      <c r="B39">
        <f>""</f>
        <v/>
      </c>
      <c r="E39">
        <f>""</f>
        <v/>
      </c>
      <c r="H39">
        <f>""</f>
        <v/>
      </c>
    </row>
    <row r="40">
      <c r="B40">
        <f>""</f>
        <v/>
      </c>
      <c r="E40">
        <f>""</f>
        <v/>
      </c>
      <c r="H40">
        <f>""</f>
        <v/>
      </c>
    </row>
    <row r="41">
      <c r="B41">
        <f>""</f>
        <v/>
      </c>
      <c r="E41">
        <f>""</f>
        <v/>
      </c>
      <c r="H41">
        <f>""</f>
        <v/>
      </c>
    </row>
    <row r="42">
      <c r="B42">
        <f>""</f>
        <v/>
      </c>
      <c r="E42">
        <f>""</f>
        <v/>
      </c>
      <c r="H42">
        <f>""</f>
        <v/>
      </c>
    </row>
    <row r="43">
      <c r="B43">
        <f>""</f>
        <v/>
      </c>
      <c r="E43">
        <f>""</f>
        <v/>
      </c>
      <c r="H43">
        <f>""</f>
        <v/>
      </c>
    </row>
    <row r="44">
      <c r="B44">
        <f>""</f>
        <v/>
      </c>
      <c r="E44">
        <f>""</f>
        <v/>
      </c>
      <c r="H44">
        <f>""</f>
        <v/>
      </c>
    </row>
    <row r="45">
      <c r="B45">
        <f>""</f>
        <v/>
      </c>
      <c r="E45">
        <f>""</f>
        <v/>
      </c>
      <c r="H45">
        <f>""</f>
        <v/>
      </c>
    </row>
    <row r="46">
      <c r="B46">
        <f>""</f>
        <v/>
      </c>
      <c r="E46">
        <f>""</f>
        <v/>
      </c>
      <c r="H46">
        <f>""</f>
        <v/>
      </c>
    </row>
    <row r="47">
      <c r="B47">
        <f>""</f>
        <v/>
      </c>
      <c r="E47">
        <f>""</f>
        <v/>
      </c>
      <c r="H47">
        <f>""</f>
        <v/>
      </c>
    </row>
    <row r="48">
      <c r="B48">
        <f>""</f>
        <v/>
      </c>
      <c r="E48">
        <f>""</f>
        <v/>
      </c>
      <c r="H48">
        <f>""</f>
        <v/>
      </c>
    </row>
    <row r="49">
      <c r="B49">
        <f>""</f>
        <v/>
      </c>
      <c r="E49">
        <f>""</f>
        <v/>
      </c>
      <c r="H49">
        <f>""</f>
        <v/>
      </c>
    </row>
    <row r="50">
      <c r="B50">
        <f>""</f>
        <v/>
      </c>
      <c r="E50">
        <f>""</f>
        <v/>
      </c>
      <c r="H50">
        <f>""</f>
        <v/>
      </c>
    </row>
    <row r="51">
      <c r="B51">
        <f>""</f>
        <v/>
      </c>
      <c r="E51">
        <f>""</f>
        <v/>
      </c>
      <c r="H51">
        <f>""</f>
        <v/>
      </c>
    </row>
    <row r="52">
      <c r="B52">
        <f>""</f>
        <v/>
      </c>
      <c r="E52">
        <f>""</f>
        <v/>
      </c>
      <c r="H52">
        <f>""</f>
        <v/>
      </c>
    </row>
    <row r="53">
      <c r="B53">
        <f>""</f>
        <v/>
      </c>
      <c r="E53">
        <f>""</f>
        <v/>
      </c>
      <c r="H53">
        <f>""</f>
        <v/>
      </c>
    </row>
    <row r="54">
      <c r="B54">
        <f>""</f>
        <v/>
      </c>
      <c r="E54">
        <f>""</f>
        <v/>
      </c>
      <c r="H54">
        <f>""</f>
        <v/>
      </c>
    </row>
    <row r="55">
      <c r="B55">
        <f>""</f>
        <v/>
      </c>
      <c r="E55">
        <f>""</f>
        <v/>
      </c>
      <c r="H55">
        <f>""</f>
        <v/>
      </c>
    </row>
    <row r="56">
      <c r="B56">
        <f>""</f>
        <v/>
      </c>
      <c r="E56">
        <f>""</f>
        <v/>
      </c>
      <c r="H56">
        <f>""</f>
        <v/>
      </c>
    </row>
    <row r="57">
      <c r="B57">
        <f>""</f>
        <v/>
      </c>
      <c r="E57">
        <f>""</f>
        <v/>
      </c>
      <c r="H57">
        <f>""</f>
        <v/>
      </c>
    </row>
    <row r="58">
      <c r="B58">
        <f>""</f>
        <v/>
      </c>
      <c r="E58">
        <f>""</f>
        <v/>
      </c>
      <c r="H58">
        <f>""</f>
        <v/>
      </c>
    </row>
    <row r="59">
      <c r="B59">
        <f>""</f>
        <v/>
      </c>
      <c r="E59">
        <f>""</f>
        <v/>
      </c>
      <c r="H59">
        <f>""</f>
        <v/>
      </c>
    </row>
    <row r="60">
      <c r="B60">
        <f>""</f>
        <v/>
      </c>
      <c r="E60">
        <f>""</f>
        <v/>
      </c>
      <c r="H60">
        <f>""</f>
        <v/>
      </c>
    </row>
    <row r="61">
      <c r="B61">
        <f>""</f>
        <v/>
      </c>
      <c r="E61">
        <f>""</f>
        <v/>
      </c>
      <c r="H61">
        <f>""</f>
        <v/>
      </c>
    </row>
    <row r="62">
      <c r="B62">
        <f>""</f>
        <v/>
      </c>
      <c r="E62">
        <f>""</f>
        <v/>
      </c>
      <c r="H62">
        <f>""</f>
        <v/>
      </c>
    </row>
    <row r="63">
      <c r="B63">
        <f>""</f>
        <v/>
      </c>
      <c r="E63">
        <f>""</f>
        <v/>
      </c>
      <c r="H63">
        <f>""</f>
        <v/>
      </c>
    </row>
    <row r="64">
      <c r="B64">
        <f>""</f>
        <v/>
      </c>
      <c r="E64">
        <f>""</f>
        <v/>
      </c>
      <c r="H64">
        <f>""</f>
        <v/>
      </c>
    </row>
    <row r="65">
      <c r="B65">
        <f>""</f>
        <v/>
      </c>
      <c r="E65">
        <f>""</f>
        <v/>
      </c>
      <c r="H65">
        <f>""</f>
        <v/>
      </c>
    </row>
    <row r="66">
      <c r="B66">
        <f>""</f>
        <v/>
      </c>
      <c r="E66">
        <f>""</f>
        <v/>
      </c>
      <c r="H66">
        <f>""</f>
        <v/>
      </c>
    </row>
    <row r="67">
      <c r="B67">
        <f>""</f>
        <v/>
      </c>
      <c r="E67">
        <f>""</f>
        <v/>
      </c>
      <c r="H67">
        <f>""</f>
        <v/>
      </c>
    </row>
    <row r="68">
      <c r="B68">
        <f>""</f>
        <v/>
      </c>
      <c r="E68">
        <f>""</f>
        <v/>
      </c>
      <c r="H68">
        <f>""</f>
        <v/>
      </c>
    </row>
    <row r="69">
      <c r="B69">
        <f>""</f>
        <v/>
      </c>
      <c r="E69">
        <f>""</f>
        <v/>
      </c>
      <c r="H69">
        <f>""</f>
        <v/>
      </c>
    </row>
    <row r="70">
      <c r="B70">
        <f>""</f>
        <v/>
      </c>
      <c r="E70">
        <f>""</f>
        <v/>
      </c>
      <c r="H70">
        <f>""</f>
        <v/>
      </c>
    </row>
    <row r="71">
      <c r="B71">
        <f>""</f>
        <v/>
      </c>
      <c r="E71">
        <f>""</f>
        <v/>
      </c>
      <c r="H71">
        <f>""</f>
        <v/>
      </c>
    </row>
    <row r="72">
      <c r="B72">
        <f>""</f>
        <v/>
      </c>
      <c r="E72">
        <f>""</f>
        <v/>
      </c>
      <c r="H72">
        <f>""</f>
        <v/>
      </c>
    </row>
    <row r="73">
      <c r="B73">
        <f>""</f>
        <v/>
      </c>
      <c r="E73">
        <f>""</f>
        <v/>
      </c>
      <c r="H73">
        <f>""</f>
        <v/>
      </c>
    </row>
    <row r="74">
      <c r="B74">
        <f>""</f>
        <v/>
      </c>
      <c r="E74">
        <f>""</f>
        <v/>
      </c>
      <c r="H74">
        <f>""</f>
        <v/>
      </c>
    </row>
    <row r="75">
      <c r="B75">
        <f>""</f>
        <v/>
      </c>
      <c r="E75">
        <f>""</f>
        <v/>
      </c>
      <c r="H75">
        <f>""</f>
        <v/>
      </c>
    </row>
    <row r="76">
      <c r="B76">
        <f>""</f>
        <v/>
      </c>
      <c r="E76">
        <f>""</f>
        <v/>
      </c>
      <c r="H76">
        <f>""</f>
        <v/>
      </c>
    </row>
    <row r="77">
      <c r="B77">
        <f>""</f>
        <v/>
      </c>
      <c r="E77">
        <f>""</f>
        <v/>
      </c>
      <c r="H77">
        <f>""</f>
        <v/>
      </c>
    </row>
    <row r="78">
      <c r="B78">
        <f>""</f>
        <v/>
      </c>
      <c r="E78">
        <f>""</f>
        <v/>
      </c>
      <c r="H78">
        <f>""</f>
        <v/>
      </c>
    </row>
    <row r="79">
      <c r="B79">
        <f>""</f>
        <v/>
      </c>
      <c r="E79">
        <f>""</f>
        <v/>
      </c>
      <c r="H79">
        <f>""</f>
        <v/>
      </c>
    </row>
    <row r="80">
      <c r="B80">
        <f>""</f>
        <v/>
      </c>
      <c r="E80">
        <f>""</f>
        <v/>
      </c>
      <c r="H80">
        <f>""</f>
        <v/>
      </c>
    </row>
    <row r="81">
      <c r="B81">
        <f>""</f>
        <v/>
      </c>
      <c r="E81">
        <f>""</f>
        <v/>
      </c>
      <c r="H81">
        <f>""</f>
        <v/>
      </c>
    </row>
    <row r="82">
      <c r="B82">
        <f>""</f>
        <v/>
      </c>
      <c r="E82">
        <f>""</f>
        <v/>
      </c>
      <c r="H82">
        <f>""</f>
        <v/>
      </c>
    </row>
    <row r="83">
      <c r="B83">
        <f>""</f>
        <v/>
      </c>
      <c r="E83">
        <f>""</f>
        <v/>
      </c>
      <c r="H83">
        <f>""</f>
        <v/>
      </c>
    </row>
    <row r="84">
      <c r="B84">
        <f>""</f>
        <v/>
      </c>
      <c r="E84">
        <f>""</f>
        <v/>
      </c>
      <c r="H84">
        <f>""</f>
        <v/>
      </c>
    </row>
    <row r="85">
      <c r="B85">
        <f>""</f>
        <v/>
      </c>
      <c r="E85">
        <f>""</f>
        <v/>
      </c>
      <c r="H85">
        <f>""</f>
        <v/>
      </c>
    </row>
    <row r="86">
      <c r="B86">
        <f>""</f>
        <v/>
      </c>
      <c r="E86">
        <f>""</f>
        <v/>
      </c>
      <c r="H86">
        <f>""</f>
        <v/>
      </c>
    </row>
    <row r="87">
      <c r="B87">
        <f>""</f>
        <v/>
      </c>
      <c r="E87">
        <f>""</f>
        <v/>
      </c>
      <c r="H87">
        <f>""</f>
        <v/>
      </c>
    </row>
    <row r="88">
      <c r="B88">
        <f>""</f>
        <v/>
      </c>
      <c r="E88">
        <f>""</f>
        <v/>
      </c>
      <c r="H88">
        <f>""</f>
        <v/>
      </c>
    </row>
    <row r="89">
      <c r="B89">
        <f>""</f>
        <v/>
      </c>
      <c r="E89">
        <f>""</f>
        <v/>
      </c>
      <c r="H89">
        <f>""</f>
        <v/>
      </c>
    </row>
    <row r="90">
      <c r="B90">
        <f>""</f>
        <v/>
      </c>
      <c r="E90">
        <f>""</f>
        <v/>
      </c>
      <c r="H90">
        <f>""</f>
        <v/>
      </c>
    </row>
    <row r="91">
      <c r="B91">
        <f>""</f>
        <v/>
      </c>
      <c r="E91">
        <f>""</f>
        <v/>
      </c>
      <c r="H91">
        <f>""</f>
        <v/>
      </c>
    </row>
    <row r="92">
      <c r="B92">
        <f>""</f>
        <v/>
      </c>
      <c r="E92">
        <f>""</f>
        <v/>
      </c>
      <c r="H92">
        <f>""</f>
        <v/>
      </c>
    </row>
    <row r="93">
      <c r="B93">
        <f>""</f>
        <v/>
      </c>
      <c r="E93">
        <f>""</f>
        <v/>
      </c>
      <c r="H93">
        <f>""</f>
        <v/>
      </c>
    </row>
    <row r="94">
      <c r="B94">
        <f>""</f>
        <v/>
      </c>
      <c r="E94">
        <f>""</f>
        <v/>
      </c>
      <c r="H94">
        <f>""</f>
        <v/>
      </c>
    </row>
    <row r="95">
      <c r="B95">
        <f>""</f>
        <v/>
      </c>
      <c r="E95">
        <f>""</f>
        <v/>
      </c>
      <c r="H95">
        <f>""</f>
        <v/>
      </c>
    </row>
    <row r="96">
      <c r="B96">
        <f>""</f>
        <v/>
      </c>
      <c r="E96">
        <f>""</f>
        <v/>
      </c>
      <c r="H96">
        <f>""</f>
        <v/>
      </c>
    </row>
    <row r="97">
      <c r="B97">
        <f>""</f>
        <v/>
      </c>
      <c r="E97">
        <f>""</f>
        <v/>
      </c>
      <c r="H97">
        <f>""</f>
        <v/>
      </c>
    </row>
    <row r="98">
      <c r="B98">
        <f>""</f>
        <v/>
      </c>
      <c r="E98">
        <f>""</f>
        <v/>
      </c>
      <c r="H98">
        <f>""</f>
        <v/>
      </c>
    </row>
    <row r="99">
      <c r="B99">
        <f>""</f>
        <v/>
      </c>
      <c r="E99">
        <f>""</f>
        <v/>
      </c>
      <c r="H99">
        <f>""</f>
        <v/>
      </c>
    </row>
    <row r="100">
      <c r="B100">
        <f>""</f>
        <v/>
      </c>
      <c r="E100">
        <f>""</f>
        <v/>
      </c>
      <c r="H100">
        <f>""</f>
        <v/>
      </c>
    </row>
    <row r="101">
      <c r="B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14">
    <cfRule type="expression" priority="1" dxfId="0">
      <formula>B14="OK"</formula>
    </cfRule>
    <cfRule type="expression" priority="2" dxfId="1">
      <formula>B14="Verificar"</formula>
    </cfRule>
  </conditionalFormatting>
  <dataValidations count="1">
    <dataValidation sqref="B3" showErrorMessage="1" showInputMessage="1" allowBlank="0" errorTitle="Ano inválido" error="Introduza um ano entre 2000 e 2100." type="whole" operator="between">
      <formula1>2000</formula1>
      <formula2>2100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30" customWidth="1" min="4" max="4"/>
    <col width="15" customWidth="1" min="5" max="5"/>
    <col width="1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8" customWidth="1" min="15" max="15"/>
    <col width="18" customWidth="1" min="16" max="16"/>
    <col width="18" customWidth="1" min="17" max="17"/>
    <col width="18" customWidth="1" min="18" max="18"/>
    <col width="30" customWidth="1" min="19" max="19"/>
    <col width="19" customWidth="1" min="20" max="20"/>
    <col width="19" customWidth="1" min="21" max="21"/>
    <col width="19" customWidth="1" min="22" max="22"/>
    <col width="40" customWidth="1" min="23" max="23"/>
    <col width="24" customWidth="1" min="24" max="24"/>
    <col width="14" customWidth="1" min="25" max="25"/>
  </cols>
  <sheetData>
    <row r="1" ht="27" customHeight="1">
      <c r="A1" s="1" t="inlineStr">
        <is>
          <t>Calendário operacional de obrigações</t>
        </is>
      </c>
    </row>
    <row r="2" ht="22" customHeight="1">
      <c r="A2" s="2" t="inlineStr">
        <is>
          <t>Preencha apenas as células amarelas. As datas-limite ajustadas exigem explicação em Notas/exceções.</t>
        </is>
      </c>
    </row>
    <row r="5" ht="42" customHeight="1">
      <c r="A5" s="18" t="inlineStr">
        <is>
          <t>Código</t>
        </is>
      </c>
      <c r="B5" s="18" t="inlineStr">
        <is>
          <t>Ano do prazo</t>
        </is>
      </c>
      <c r="C5" s="18" t="inlineStr">
        <is>
          <t>Entidade</t>
        </is>
      </c>
      <c r="D5" s="18" t="inlineStr">
        <is>
          <t>Obrigação</t>
        </is>
      </c>
      <c r="E5" s="18" t="inlineStr">
        <is>
          <t>Periodicidade</t>
        </is>
      </c>
      <c r="F5" s="18" t="inlineStr">
        <is>
          <t>Mês do prazo</t>
        </is>
      </c>
      <c r="G5" s="18" t="inlineStr">
        <is>
          <t>Início de referência manual</t>
        </is>
      </c>
      <c r="H5" s="18" t="inlineStr">
        <is>
          <t>Fim de referência manual</t>
        </is>
      </c>
      <c r="I5" s="18" t="inlineStr">
        <is>
          <t>Início do período de referência</t>
        </is>
      </c>
      <c r="J5" s="18" t="inlineStr">
        <is>
          <t>Fim do período de referência</t>
        </is>
      </c>
      <c r="K5" s="18" t="inlineStr">
        <is>
          <t>Início do prazo</t>
        </is>
      </c>
      <c r="L5" s="18" t="inlineStr">
        <is>
          <t>Data-limite automática</t>
        </is>
      </c>
      <c r="M5" s="18" t="inlineStr">
        <is>
          <t>Data-limite ajustada</t>
        </is>
      </c>
      <c r="N5" s="18" t="inlineStr">
        <is>
          <t>Data-limite final</t>
        </is>
      </c>
      <c r="O5" s="18" t="inlineStr">
        <is>
          <t>Exige entrega/conclusão?</t>
        </is>
      </c>
      <c r="P5" s="18" t="inlineStr">
        <is>
          <t>Exige pagamento?</t>
        </is>
      </c>
      <c r="Q5" s="18" t="inlineStr">
        <is>
          <t>Data de entrega/conclusão</t>
        </is>
      </c>
      <c r="R5" s="18" t="inlineStr">
        <is>
          <t>Data de pagamento</t>
        </is>
      </c>
      <c r="S5" s="18" t="inlineStr">
        <is>
          <t>Comprovativo / ligação</t>
        </is>
      </c>
      <c r="T5" s="18" t="inlineStr">
        <is>
          <t>Aplicável?</t>
        </is>
      </c>
      <c r="U5" s="18" t="inlineStr">
        <is>
          <t>Isenção/dispensa assinalada?</t>
        </is>
      </c>
      <c r="V5" s="18" t="inlineStr">
        <is>
          <t>Contabilidade organizada?</t>
        </is>
      </c>
      <c r="W5" s="18" t="inlineStr">
        <is>
          <t>Notas/exceções</t>
        </is>
      </c>
      <c r="X5" s="18" t="inlineStr">
        <is>
          <t>Estado</t>
        </is>
      </c>
      <c r="Y5" s="18" t="inlineStr">
        <is>
          <t>Dias até limite</t>
        </is>
      </c>
    </row>
    <row r="6">
      <c r="A6" s="19">
        <f>IF($B6="","","TI-"&amp;TEXT(ROW()-5,"000"))</f>
        <v/>
      </c>
      <c r="B6" s="4" t="n">
        <v>2026</v>
      </c>
      <c r="C6" s="20" t="inlineStr">
        <is>
          <t>Segurança Social</t>
        </is>
      </c>
      <c r="D6" s="20" t="inlineStr">
        <is>
          <t>Contribuição mensal</t>
        </is>
      </c>
      <c r="E6" s="20" t="inlineStr">
        <is>
          <t>Mensal</t>
        </is>
      </c>
      <c r="F6" s="4" t="n">
        <v>2</v>
      </c>
      <c r="G6" s="21" t="n"/>
      <c r="H6" s="21" t="n"/>
      <c r="I6" s="5">
        <f>IF($B6="","",IF($J6="","",IFERROR(IF($D6="Contribuição mensal",DATE(YEAR($J6),MONTH($J6),1),IF($D6="Declaração trimestral",DATE(YEAR($J6),MONTH($J6)-2,1),IF($D6="Classificação anual e-Fatura",IF($G6="","",$G6),""))),"")))</f>
        <v/>
      </c>
      <c r="J6" s="5">
        <f>IF($B6="","",IFERROR(IF($D6="Contribuição mensal",IF($F6="","",DATE($B6,$F6-'Parâmetros'!$B$7+1,0)),IF($D6="Declaração trimestral",IF($F6="","",DATE($B6,$F6,0)),IF($D6="Classificação anual e-Fatura",IF($H6="","",$H6),""))),""))</f>
        <v/>
      </c>
      <c r="K6" s="5">
        <f>IF($B6="","",IFERROR(IF(AND($D6="Contribuição mensal",$F6&lt;&gt;""),DATE($B6,$F6,MIN('Parâmetros'!$B$8,DAY(DATE($B6,$F6+1,0)))),""),""))</f>
        <v/>
      </c>
      <c r="L6" s="5">
        <f>IF($B6="","",IFERROR(IF(AND($D6="Contribuição mensal",$F6&lt;&gt;""),DATE($B6,$F6,MIN('Parâmetros'!$B$9,DAY(DATE($B6,$F6+1,0)))),IF(AND($D6="Declaração trimestral",$F6&lt;&gt;""),DATE($B6,$F6+1,0),IF($D6="Classificação anual e-Fatura",IF('Parâmetros'!$B$10="","",'Parâmetros'!$B$10),""))),""))</f>
        <v/>
      </c>
      <c r="M6" s="21" t="n">
        <v>46253</v>
      </c>
      <c r="N6" s="5">
        <f>IF($B6="","",IF($M6&lt;&gt;"",$M6,$L6))</f>
        <v/>
      </c>
      <c r="O6" s="20" t="inlineStr">
        <is>
          <t>Não</t>
        </is>
      </c>
      <c r="P6" s="20" t="inlineStr">
        <is>
          <t>Sim</t>
        </is>
      </c>
      <c r="Q6" s="21" t="n"/>
      <c r="R6" s="21" t="n">
        <v>46252</v>
      </c>
      <c r="S6" s="22" t="inlineStr">
        <is>
          <t>SS_pagamento_2026_02.pdf</t>
        </is>
      </c>
      <c r="T6" s="20" t="inlineStr">
        <is>
          <t>Sim</t>
        </is>
      </c>
      <c r="U6" s="20" t="inlineStr">
        <is>
          <t>Não</t>
        </is>
      </c>
      <c r="V6" s="20" t="inlineStr">
        <is>
          <t>Não</t>
        </is>
      </c>
      <c r="W6" s="22" t="inlineStr">
        <is>
          <t>Exemplo de prazo ajustado para controlo operacional.</t>
        </is>
      </c>
      <c r="X6" s="19">
        <f>IF($B6="","",IF($T6="Não","Não aplicável",IF(AND(OR($O6="Não",$Q6&lt;&gt;""),OR($P6="Não",$R6&lt;&gt;"")),IF(AND($N6&lt;&gt;"",MAX($Q6,$R6)&gt;$N6),"Concluída fora do prazo","Concluída"),IF($N6="","Sem data-limite",IF($N6&lt;TODAY(),"Em atraso",IF($N6-TODAY()&lt;='Parâmetros'!$B$6,"A vencer","Planeada"))))))</f>
        <v/>
      </c>
      <c r="Y6" s="23">
        <f>IF($B6="","",IF(OR($N6="",$X6="Concluída",$X6="Concluída fora do prazo",$X6="Não aplicável"),"",$N6-TODAY()))</f>
        <v/>
      </c>
    </row>
    <row r="7">
      <c r="A7" s="19">
        <f>IF($B7="","","TI-"&amp;TEXT(ROW()-5,"000"))</f>
        <v/>
      </c>
      <c r="B7" s="4" t="n">
        <v>2026</v>
      </c>
      <c r="C7" s="20" t="inlineStr">
        <is>
          <t>Segurança Social</t>
        </is>
      </c>
      <c r="D7" s="20" t="inlineStr">
        <is>
          <t>Contribuição mensal</t>
        </is>
      </c>
      <c r="E7" s="20" t="inlineStr">
        <is>
          <t>Mensal</t>
        </is>
      </c>
      <c r="F7" s="4" t="n">
        <v>3</v>
      </c>
      <c r="G7" s="21" t="n"/>
      <c r="H7" s="21" t="n"/>
      <c r="I7" s="5">
        <f>IF($B7="","",IF($J7="","",IFERROR(IF($D7="Contribuição mensal",DATE(YEAR($J7),MONTH($J7),1),IF($D7="Declaração trimestral",DATE(YEAR($J7),MONTH($J7)-2,1),IF($D7="Classificação anual e-Fatura",IF($G7="","",$G7),""))),"")))</f>
        <v/>
      </c>
      <c r="J7" s="5">
        <f>IF($B7="","",IFERROR(IF($D7="Contribuição mensal",IF($F7="","",DATE($B7,$F7-'Parâmetros'!$B$7+1,0)),IF($D7="Declaração trimestral",IF($F7="","",DATE($B7,$F7,0)),IF($D7="Classificação anual e-Fatura",IF($H7="","",$H7),""))),""))</f>
        <v/>
      </c>
      <c r="K7" s="5">
        <f>IF($B7="","",IFERROR(IF(AND($D7="Contribuição mensal",$F7&lt;&gt;""),DATE($B7,$F7,MIN('Parâmetros'!$B$8,DAY(DATE($B7,$F7+1,0)))),""),""))</f>
        <v/>
      </c>
      <c r="L7" s="5">
        <f>IF($B7="","",IFERROR(IF(AND($D7="Contribuição mensal",$F7&lt;&gt;""),DATE($B7,$F7,MIN('Parâmetros'!$B$9,DAY(DATE($B7,$F7+1,0)))),IF(AND($D7="Declaração trimestral",$F7&lt;&gt;""),DATE($B7,$F7+1,0),IF($D7="Classificação anual e-Fatura",IF('Parâmetros'!$B$10="","",'Parâmetros'!$B$10),""))),""))</f>
        <v/>
      </c>
      <c r="M7" s="21" t="n">
        <v>46245</v>
      </c>
      <c r="N7" s="5">
        <f>IF($B7="","",IF($M7&lt;&gt;"",$M7,$L7))</f>
        <v/>
      </c>
      <c r="O7" s="20" t="inlineStr">
        <is>
          <t>Não</t>
        </is>
      </c>
      <c r="P7" s="20" t="inlineStr">
        <is>
          <t>Sim</t>
        </is>
      </c>
      <c r="Q7" s="21" t="n"/>
      <c r="R7" s="21" t="n">
        <v>46255</v>
      </c>
      <c r="S7" s="22" t="inlineStr">
        <is>
          <t>SS_pagamento_2026_03.pdf</t>
        </is>
      </c>
      <c r="T7" s="20" t="inlineStr">
        <is>
          <t>Sim</t>
        </is>
      </c>
      <c r="U7" s="20" t="inlineStr">
        <is>
          <t>Não</t>
        </is>
      </c>
      <c r="V7" s="20" t="inlineStr">
        <is>
          <t>Não</t>
        </is>
      </c>
      <c r="W7" s="22" t="inlineStr">
        <is>
          <t>Exemplo de pagamento registado após o prazo ajustado.</t>
        </is>
      </c>
      <c r="X7" s="19">
        <f>IF($B7="","",IF($T7="Não","Não aplicável",IF(AND(OR($O7="Não",$Q7&lt;&gt;""),OR($P7="Não",$R7&lt;&gt;"")),IF(AND($N7&lt;&gt;"",MAX($Q7,$R7)&gt;$N7),"Concluída fora do prazo","Concluída"),IF($N7="","Sem data-limite",IF($N7&lt;TODAY(),"Em atraso",IF($N7-TODAY()&lt;='Parâmetros'!$B$6,"A vencer","Planeada"))))))</f>
        <v/>
      </c>
      <c r="Y7" s="23">
        <f>IF($B7="","",IF(OR($N7="",$X7="Concluída",$X7="Concluída fora do prazo",$X7="Não aplicável"),"",$N7-TODAY()))</f>
        <v/>
      </c>
    </row>
    <row r="8">
      <c r="A8" s="19">
        <f>IF($B8="","","TI-"&amp;TEXT(ROW()-5,"000"))</f>
        <v/>
      </c>
      <c r="B8" s="4" t="n">
        <v>2026</v>
      </c>
      <c r="C8" s="20" t="inlineStr">
        <is>
          <t>Segurança Social</t>
        </is>
      </c>
      <c r="D8" s="20" t="inlineStr">
        <is>
          <t>Declaração trimestral</t>
        </is>
      </c>
      <c r="E8" s="20" t="inlineStr">
        <is>
          <t>Trimestral</t>
        </is>
      </c>
      <c r="F8" s="4" t="n">
        <v>4</v>
      </c>
      <c r="G8" s="21" t="n"/>
      <c r="H8" s="21" t="n"/>
      <c r="I8" s="5">
        <f>IF($B8="","",IF($J8="","",IFERROR(IF($D8="Contribuição mensal",DATE(YEAR($J8),MONTH($J8),1),IF($D8="Declaração trimestral",DATE(YEAR($J8),MONTH($J8)-2,1),IF($D8="Classificação anual e-Fatura",IF($G8="","",$G8),""))),"")))</f>
        <v/>
      </c>
      <c r="J8" s="5">
        <f>IF($B8="","",IFERROR(IF($D8="Contribuição mensal",IF($F8="","",DATE($B8,$F8-'Parâmetros'!$B$7+1,0)),IF($D8="Declaração trimestral",IF($F8="","",DATE($B8,$F8,0)),IF($D8="Classificação anual e-Fatura",IF($H8="","",$H8),""))),""))</f>
        <v/>
      </c>
      <c r="K8" s="5">
        <f>IF($B8="","",IFERROR(IF(AND($D8="Contribuição mensal",$F8&lt;&gt;""),DATE($B8,$F8,MIN('Parâmetros'!$B$8,DAY(DATE($B8,$F8+1,0)))),""),""))</f>
        <v/>
      </c>
      <c r="L8" s="5">
        <f>IF($B8="","",IFERROR(IF(AND($D8="Contribuição mensal",$F8&lt;&gt;""),DATE($B8,$F8,MIN('Parâmetros'!$B$9,DAY(DATE($B8,$F8+1,0)))),IF(AND($D8="Declaração trimestral",$F8&lt;&gt;""),DATE($B8,$F8+1,0),IF($D8="Classificação anual e-Fatura",IF('Parâmetros'!$B$10="","",'Parâmetros'!$B$10),""))),""))</f>
        <v/>
      </c>
      <c r="M8" s="21" t="n">
        <v>46225</v>
      </c>
      <c r="N8" s="5">
        <f>IF($B8="","",IF($M8&lt;&gt;"",$M8,$L8))</f>
        <v/>
      </c>
      <c r="O8" s="20" t="inlineStr">
        <is>
          <t>Sim</t>
        </is>
      </c>
      <c r="P8" s="20" t="inlineStr">
        <is>
          <t>Não</t>
        </is>
      </c>
      <c r="Q8" s="21" t="n"/>
      <c r="R8" s="21" t="n"/>
      <c r="S8" s="22" t="inlineStr"/>
      <c r="T8" s="20" t="inlineStr">
        <is>
          <t>Sim</t>
        </is>
      </c>
      <c r="U8" s="20" t="inlineStr">
        <is>
          <t>Não</t>
        </is>
      </c>
      <c r="V8" s="20" t="inlineStr">
        <is>
          <t>Não</t>
        </is>
      </c>
      <c r="W8" s="22" t="inlineStr">
        <is>
          <t>Entrega ainda não registada; exemplo de atraso.</t>
        </is>
      </c>
      <c r="X8" s="19">
        <f>IF($B8="","",IF($T8="Não","Não aplicável",IF(AND(OR($O8="Não",$Q8&lt;&gt;""),OR($P8="Não",$R8&lt;&gt;"")),IF(AND($N8&lt;&gt;"",MAX($Q8,$R8)&gt;$N8),"Concluída fora do prazo","Concluída"),IF($N8="","Sem data-limite",IF($N8&lt;TODAY(),"Em atraso",IF($N8-TODAY()&lt;='Parâmetros'!$B$6,"A vencer","Planeada"))))))</f>
        <v/>
      </c>
      <c r="Y8" s="23">
        <f>IF($B8="","",IF(OR($N8="",$X8="Concluída",$X8="Concluída fora do prazo",$X8="Não aplicável"),"",$N8-TODAY()))</f>
        <v/>
      </c>
    </row>
    <row r="9">
      <c r="A9" s="19">
        <f>IF($B9="","","TI-"&amp;TEXT(ROW()-5,"000"))</f>
        <v/>
      </c>
      <c r="B9" s="4" t="n">
        <v>2026</v>
      </c>
      <c r="C9" s="20" t="inlineStr">
        <is>
          <t>Segurança Social</t>
        </is>
      </c>
      <c r="D9" s="20" t="inlineStr">
        <is>
          <t>Contribuição mensal</t>
        </is>
      </c>
      <c r="E9" s="20" t="inlineStr">
        <is>
          <t>Mensal</t>
        </is>
      </c>
      <c r="F9" s="4" t="n">
        <v>4</v>
      </c>
      <c r="G9" s="21" t="n"/>
      <c r="H9" s="21" t="n"/>
      <c r="I9" s="5">
        <f>IF($B9="","",IF($J9="","",IFERROR(IF($D9="Contribuição mensal",DATE(YEAR($J9),MONTH($J9),1),IF($D9="Declaração trimestral",DATE(YEAR($J9),MONTH($J9)-2,1),IF($D9="Classificação anual e-Fatura",IF($G9="","",$G9),""))),"")))</f>
        <v/>
      </c>
      <c r="J9" s="5">
        <f>IF($B9="","",IFERROR(IF($D9="Contribuição mensal",IF($F9="","",DATE($B9,$F9-'Parâmetros'!$B$7+1,0)),IF($D9="Declaração trimestral",IF($F9="","",DATE($B9,$F9,0)),IF($D9="Classificação anual e-Fatura",IF($H9="","",$H9),""))),""))</f>
        <v/>
      </c>
      <c r="K9" s="5">
        <f>IF($B9="","",IFERROR(IF(AND($D9="Contribuição mensal",$F9&lt;&gt;""),DATE($B9,$F9,MIN('Parâmetros'!$B$8,DAY(DATE($B9,$F9+1,0)))),""),""))</f>
        <v/>
      </c>
      <c r="L9" s="5">
        <f>IF($B9="","",IFERROR(IF(AND($D9="Contribuição mensal",$F9&lt;&gt;""),DATE($B9,$F9,MIN('Parâmetros'!$B$9,DAY(DATE($B9,$F9+1,0)))),IF(AND($D9="Declaração trimestral",$F9&lt;&gt;""),DATE($B9,$F9+1,0),IF($D9="Classificação anual e-Fatura",IF('Parâmetros'!$B$10="","",'Parâmetros'!$B$10),""))),""))</f>
        <v/>
      </c>
      <c r="M9" s="21" t="n">
        <v>46268</v>
      </c>
      <c r="N9" s="5">
        <f>IF($B9="","",IF($M9&lt;&gt;"",$M9,$L9))</f>
        <v/>
      </c>
      <c r="O9" s="20" t="inlineStr">
        <is>
          <t>Não</t>
        </is>
      </c>
      <c r="P9" s="20" t="inlineStr">
        <is>
          <t>Sim</t>
        </is>
      </c>
      <c r="Q9" s="21" t="n"/>
      <c r="R9" s="21" t="n"/>
      <c r="S9" s="22" t="inlineStr"/>
      <c r="T9" s="20" t="inlineStr">
        <is>
          <t>Sim</t>
        </is>
      </c>
      <c r="U9" s="20" t="inlineStr">
        <is>
          <t>Não</t>
        </is>
      </c>
      <c r="V9" s="20" t="inlineStr">
        <is>
          <t>Não</t>
        </is>
      </c>
      <c r="W9" s="22" t="inlineStr">
        <is>
          <t>Prazo próximo; pagamento ainda não registado.</t>
        </is>
      </c>
      <c r="X9" s="19">
        <f>IF($B9="","",IF($T9="Não","Não aplicável",IF(AND(OR($O9="Não",$Q9&lt;&gt;""),OR($P9="Não",$R9&lt;&gt;"")),IF(AND($N9&lt;&gt;"",MAX($Q9,$R9)&gt;$N9),"Concluída fora do prazo","Concluída"),IF($N9="","Sem data-limite",IF($N9&lt;TODAY(),"Em atraso",IF($N9-TODAY()&lt;='Parâmetros'!$B$6,"A vencer","Planeada"))))))</f>
        <v/>
      </c>
      <c r="Y9" s="23">
        <f>IF($B9="","",IF(OR($N9="",$X9="Concluída",$X9="Concluída fora do prazo",$X9="Não aplicável"),"",$N9-TODAY()))</f>
        <v/>
      </c>
    </row>
    <row r="10">
      <c r="A10" s="19">
        <f>IF($B10="","","TI-"&amp;TEXT(ROW()-5,"000"))</f>
        <v/>
      </c>
      <c r="B10" s="4" t="n">
        <v>2026</v>
      </c>
      <c r="C10" s="20" t="inlineStr">
        <is>
          <t>AT</t>
        </is>
      </c>
      <c r="D10" s="20" t="inlineStr">
        <is>
          <t>Classificação anual e-Fatura</t>
        </is>
      </c>
      <c r="E10" s="20" t="inlineStr">
        <is>
          <t>Anual</t>
        </is>
      </c>
      <c r="F10" s="4" t="n"/>
      <c r="G10" s="21" t="n">
        <v>46023</v>
      </c>
      <c r="H10" s="21" t="n">
        <v>46387</v>
      </c>
      <c r="I10" s="5">
        <f>IF($B10="","",IF($J10="","",IFERROR(IF($D10="Contribuição mensal",DATE(YEAR($J10),MONTH($J10),1),IF($D10="Declaração trimestral",DATE(YEAR($J10),MONTH($J10)-2,1),IF($D10="Classificação anual e-Fatura",IF($G10="","",$G10),""))),"")))</f>
        <v/>
      </c>
      <c r="J10" s="5">
        <f>IF($B10="","",IFERROR(IF($D10="Contribuição mensal",IF($F10="","",DATE($B10,$F10-'Parâmetros'!$B$7+1,0)),IF($D10="Declaração trimestral",IF($F10="","",DATE($B10,$F10,0)),IF($D10="Classificação anual e-Fatura",IF($H10="","",$H10),""))),""))</f>
        <v/>
      </c>
      <c r="K10" s="5">
        <f>IF($B10="","",IFERROR(IF(AND($D10="Contribuição mensal",$F10&lt;&gt;""),DATE($B10,$F10,MIN('Parâmetros'!$B$8,DAY(DATE($B10,$F10+1,0)))),""),""))</f>
        <v/>
      </c>
      <c r="L10" s="5">
        <f>IF($B10="","",IFERROR(IF(AND($D10="Contribuição mensal",$F10&lt;&gt;""),DATE($B10,$F10,MIN('Parâmetros'!$B$9,DAY(DATE($B10,$F10+1,0)))),IF(AND($D10="Declaração trimestral",$F10&lt;&gt;""),DATE($B10,$F10+1,0),IF($D10="Classificação anual e-Fatura",IF('Parâmetros'!$B$10="","",'Parâmetros'!$B$10),""))),""))</f>
        <v/>
      </c>
      <c r="M10" s="21" t="n"/>
      <c r="N10" s="5">
        <f>IF($B10="","",IF($M10&lt;&gt;"",$M10,$L10))</f>
        <v/>
      </c>
      <c r="O10" s="20" t="inlineStr">
        <is>
          <t>Sim</t>
        </is>
      </c>
      <c r="P10" s="20" t="inlineStr">
        <is>
          <t>Não</t>
        </is>
      </c>
      <c r="Q10" s="21" t="n">
        <v>46260</v>
      </c>
      <c r="R10" s="21" t="n"/>
      <c r="S10" s="22" t="inlineStr">
        <is>
          <t>AT_efatura_2026.pdf</t>
        </is>
      </c>
      <c r="T10" s="20" t="inlineStr">
        <is>
          <t>Sim</t>
        </is>
      </c>
      <c r="U10" s="20" t="inlineStr">
        <is>
          <t>Não</t>
        </is>
      </c>
      <c r="V10" s="20" t="inlineStr">
        <is>
          <t>Sim</t>
        </is>
      </c>
      <c r="W10" s="22" t="inlineStr">
        <is>
          <t>Data-limite anual a confirmar na AT.</t>
        </is>
      </c>
      <c r="X10" s="19">
        <f>IF($B10="","",IF($T10="Não","Não aplicável",IF(AND(OR($O10="Não",$Q10&lt;&gt;""),OR($P10="Não",$R10&lt;&gt;"")),IF(AND($N10&lt;&gt;"",MAX($Q10,$R10)&gt;$N10),"Concluída fora do prazo","Concluída"),IF($N10="","Sem data-limite",IF($N10&lt;TODAY(),"Em atraso",IF($N10-TODAY()&lt;='Parâmetros'!$B$6,"A vencer","Planeada"))))))</f>
        <v/>
      </c>
      <c r="Y10" s="23">
        <f>IF($B10="","",IF(OR($N10="",$X10="Concluída",$X10="Concluída fora do prazo",$X10="Não aplicável"),"",$N10-TODAY()))</f>
        <v/>
      </c>
    </row>
    <row r="11">
      <c r="A11" s="19">
        <f>IF($B11="","","TI-"&amp;TEXT(ROW()-5,"000"))</f>
        <v/>
      </c>
      <c r="B11" s="4" t="n">
        <v>2026</v>
      </c>
      <c r="C11" s="20" t="inlineStr">
        <is>
          <t>Segurança Social</t>
        </is>
      </c>
      <c r="D11" s="20" t="inlineStr">
        <is>
          <t>Declaração trimestral</t>
        </is>
      </c>
      <c r="E11" s="20" t="inlineStr">
        <is>
          <t>Trimestral</t>
        </is>
      </c>
      <c r="F11" s="4" t="n">
        <v>7</v>
      </c>
      <c r="G11" s="21" t="n"/>
      <c r="H11" s="21" t="n"/>
      <c r="I11" s="5">
        <f>IF($B11="","",IF($J11="","",IFERROR(IF($D11="Contribuição mensal",DATE(YEAR($J11),MONTH($J11),1),IF($D11="Declaração trimestral",DATE(YEAR($J11),MONTH($J11)-2,1),IF($D11="Classificação anual e-Fatura",IF($G11="","",$G11),""))),"")))</f>
        <v/>
      </c>
      <c r="J11" s="5">
        <f>IF($B11="","",IFERROR(IF($D11="Contribuição mensal",IF($F11="","",DATE($B11,$F11-'Parâmetros'!$B$7+1,0)),IF($D11="Declaração trimestral",IF($F11="","",DATE($B11,$F11,0)),IF($D11="Classificação anual e-Fatura",IF($H11="","",$H11),""))),""))</f>
        <v/>
      </c>
      <c r="K11" s="5">
        <f>IF($B11="","",IFERROR(IF(AND($D11="Contribuição mensal",$F11&lt;&gt;""),DATE($B11,$F11,MIN('Parâmetros'!$B$8,DAY(DATE($B11,$F11+1,0)))),""),""))</f>
        <v/>
      </c>
      <c r="L11" s="5">
        <f>IF($B11="","",IFERROR(IF(AND($D11="Contribuição mensal",$F11&lt;&gt;""),DATE($B11,$F11,MIN('Parâmetros'!$B$9,DAY(DATE($B11,$F11+1,0)))),IF(AND($D11="Declaração trimestral",$F11&lt;&gt;""),DATE($B11,$F11+1,0),IF($D11="Classificação anual e-Fatura",IF('Parâmetros'!$B$10="","",'Parâmetros'!$B$10),""))),""))</f>
        <v/>
      </c>
      <c r="M11" s="21" t="n">
        <v>46295</v>
      </c>
      <c r="N11" s="5">
        <f>IF($B11="","",IF($M11&lt;&gt;"",$M11,$L11))</f>
        <v/>
      </c>
      <c r="O11" s="20" t="inlineStr">
        <is>
          <t>Sim</t>
        </is>
      </c>
      <c r="P11" s="20" t="inlineStr">
        <is>
          <t>Não</t>
        </is>
      </c>
      <c r="Q11" s="21" t="n"/>
      <c r="R11" s="21" t="n"/>
      <c r="S11" s="22" t="inlineStr"/>
      <c r="T11" s="20" t="inlineStr">
        <is>
          <t>Sim</t>
        </is>
      </c>
      <c r="U11" s="20" t="inlineStr">
        <is>
          <t>Não</t>
        </is>
      </c>
      <c r="V11" s="20" t="inlineStr">
        <is>
          <t>Não</t>
        </is>
      </c>
      <c r="W11" s="22" t="inlineStr">
        <is>
          <t>Obrigação planeada para acompanhamento.</t>
        </is>
      </c>
      <c r="X11" s="19">
        <f>IF($B11="","",IF($T11="Não","Não aplicável",IF(AND(OR($O11="Não",$Q11&lt;&gt;""),OR($P11="Não",$R11&lt;&gt;"")),IF(AND($N11&lt;&gt;"",MAX($Q11,$R11)&gt;$N11),"Concluída fora do prazo","Concluída"),IF($N11="","Sem data-limite",IF($N11&lt;TODAY(),"Em atraso",IF($N11-TODAY()&lt;='Parâmetros'!$B$6,"A vencer","Planeada"))))))</f>
        <v/>
      </c>
      <c r="Y11" s="23">
        <f>IF($B11="","",IF(OR($N11="",$X11="Concluída",$X11="Concluída fora do prazo",$X11="Não aplicável"),"",$N11-TODAY()))</f>
        <v/>
      </c>
    </row>
    <row r="12">
      <c r="A12" s="19">
        <f>IF($B12="","","TI-"&amp;TEXT(ROW()-5,"000"))</f>
        <v/>
      </c>
      <c r="B12" s="4" t="n">
        <v>2026</v>
      </c>
      <c r="C12" s="20" t="inlineStr">
        <is>
          <t>Segurança Social</t>
        </is>
      </c>
      <c r="D12" s="20" t="inlineStr">
        <is>
          <t>Contribuição mensal</t>
        </is>
      </c>
      <c r="E12" s="20" t="inlineStr">
        <is>
          <t>Mensal</t>
        </is>
      </c>
      <c r="F12" s="4" t="n">
        <v>8</v>
      </c>
      <c r="G12" s="21" t="n"/>
      <c r="H12" s="21" t="n"/>
      <c r="I12" s="5">
        <f>IF($B12="","",IF($J12="","",IFERROR(IF($D12="Contribuição mensal",DATE(YEAR($J12),MONTH($J12),1),IF($D12="Declaração trimestral",DATE(YEAR($J12),MONTH($J12)-2,1),IF($D12="Classificação anual e-Fatura",IF($G12="","",$G12),""))),"")))</f>
        <v/>
      </c>
      <c r="J12" s="5">
        <f>IF($B12="","",IFERROR(IF($D12="Contribuição mensal",IF($F12="","",DATE($B12,$F12-'Parâmetros'!$B$7+1,0)),IF($D12="Declaração trimestral",IF($F12="","",DATE($B12,$F12,0)),IF($D12="Classificação anual e-Fatura",IF($H12="","",$H12),""))),""))</f>
        <v/>
      </c>
      <c r="K12" s="5">
        <f>IF($B12="","",IFERROR(IF(AND($D12="Contribuição mensal",$F12&lt;&gt;""),DATE($B12,$F12,MIN('Parâmetros'!$B$8,DAY(DATE($B12,$F12+1,0)))),""),""))</f>
        <v/>
      </c>
      <c r="L12" s="5">
        <f>IF($B12="","",IFERROR(IF(AND($D12="Contribuição mensal",$F12&lt;&gt;""),DATE($B12,$F12,MIN('Parâmetros'!$B$9,DAY(DATE($B12,$F12+1,0)))),IF(AND($D12="Declaração trimestral",$F12&lt;&gt;""),DATE($B12,$F12+1,0),IF($D12="Classificação anual e-Fatura",IF('Parâmetros'!$B$10="","",'Parâmetros'!$B$10),""))),""))</f>
        <v/>
      </c>
      <c r="M12" s="21" t="n"/>
      <c r="N12" s="5">
        <f>IF($B12="","",IF($M12&lt;&gt;"",$M12,$L12))</f>
        <v/>
      </c>
      <c r="O12" s="20" t="inlineStr">
        <is>
          <t>Não</t>
        </is>
      </c>
      <c r="P12" s="20" t="inlineStr">
        <is>
          <t>Sim</t>
        </is>
      </c>
      <c r="Q12" s="21" t="n"/>
      <c r="R12" s="21" t="n"/>
      <c r="S12" s="22" t="inlineStr"/>
      <c r="T12" s="20" t="inlineStr">
        <is>
          <t>Não</t>
        </is>
      </c>
      <c r="U12" s="20" t="inlineStr">
        <is>
          <t>Não</t>
        </is>
      </c>
      <c r="V12" s="20" t="inlineStr">
        <is>
          <t>Não</t>
        </is>
      </c>
      <c r="W12" s="22" t="inlineStr">
        <is>
          <t>Registo marcado pelo utilizador como não aplicável.</t>
        </is>
      </c>
      <c r="X12" s="19">
        <f>IF($B12="","",IF($T12="Não","Não aplicável",IF(AND(OR($O12="Não",$Q12&lt;&gt;""),OR($P12="Não",$R12&lt;&gt;"")),IF(AND($N12&lt;&gt;"",MAX($Q12,$R12)&gt;$N12),"Concluída fora do prazo","Concluída"),IF($N12="","Sem data-limite",IF($N12&lt;TODAY(),"Em atraso",IF($N12-TODAY()&lt;='Parâmetros'!$B$6,"A vencer","Planeada"))))))</f>
        <v/>
      </c>
      <c r="Y12" s="23">
        <f>IF($B12="","",IF(OR($N12="",$X12="Concluída",$X12="Concluída fora do prazo",$X12="Não aplicável"),"",$N12-TODAY()))</f>
        <v/>
      </c>
    </row>
    <row r="13">
      <c r="A13" s="19">
        <f>IF($B13="","","TI-"&amp;TEXT(ROW()-5,"000"))</f>
        <v/>
      </c>
      <c r="B13" s="4" t="n">
        <v>2026</v>
      </c>
      <c r="C13" s="20" t="inlineStr">
        <is>
          <t>Segurança Social</t>
        </is>
      </c>
      <c r="D13" s="20" t="inlineStr">
        <is>
          <t>Declaração trimestral</t>
        </is>
      </c>
      <c r="E13" s="20" t="inlineStr">
        <is>
          <t>Trimestral</t>
        </is>
      </c>
      <c r="F13" s="4" t="n">
        <v>10</v>
      </c>
      <c r="G13" s="21" t="n"/>
      <c r="H13" s="21" t="n"/>
      <c r="I13" s="5">
        <f>IF($B13="","",IF($J13="","",IFERROR(IF($D13="Contribuição mensal",DATE(YEAR($J13),MONTH($J13),1),IF($D13="Declaração trimestral",DATE(YEAR($J13),MONTH($J13)-2,1),IF($D13="Classificação anual e-Fatura",IF($G13="","",$G13),""))),"")))</f>
        <v/>
      </c>
      <c r="J13" s="5">
        <f>IF($B13="","",IFERROR(IF($D13="Contribuição mensal",IF($F13="","",DATE($B13,$F13-'Parâmetros'!$B$7+1,0)),IF($D13="Declaração trimestral",IF($F13="","",DATE($B13,$F13,0)),IF($D13="Classificação anual e-Fatura",IF($H13="","",$H13),""))),""))</f>
        <v/>
      </c>
      <c r="K13" s="5">
        <f>IF($B13="","",IFERROR(IF(AND($D13="Contribuição mensal",$F13&lt;&gt;""),DATE($B13,$F13,MIN('Parâmetros'!$B$8,DAY(DATE($B13,$F13+1,0)))),""),""))</f>
        <v/>
      </c>
      <c r="L13" s="5">
        <f>IF($B13="","",IFERROR(IF(AND($D13="Contribuição mensal",$F13&lt;&gt;""),DATE($B13,$F13,MIN('Parâmetros'!$B$9,DAY(DATE($B13,$F13+1,0)))),IF(AND($D13="Declaração trimestral",$F13&lt;&gt;""),DATE($B13,$F13+1,0),IF($D13="Classificação anual e-Fatura",IF('Parâmetros'!$B$10="","",'Parâmetros'!$B$10),""))),""))</f>
        <v/>
      </c>
      <c r="M13" s="21" t="n">
        <v>46255</v>
      </c>
      <c r="N13" s="5">
        <f>IF($B13="","",IF($M13&lt;&gt;"",$M13,$L13))</f>
        <v/>
      </c>
      <c r="O13" s="20" t="inlineStr">
        <is>
          <t>Sim</t>
        </is>
      </c>
      <c r="P13" s="20" t="inlineStr">
        <is>
          <t>Não</t>
        </is>
      </c>
      <c r="Q13" s="21" t="n">
        <v>46260</v>
      </c>
      <c r="R13" s="21" t="n"/>
      <c r="S13" s="22" t="inlineStr">
        <is>
          <t>SS_declaracao_T3_2026.pdf</t>
        </is>
      </c>
      <c r="T13" s="20" t="inlineStr">
        <is>
          <t>Sim</t>
        </is>
      </c>
      <c r="U13" s="20" t="inlineStr">
        <is>
          <t>Não</t>
        </is>
      </c>
      <c r="V13" s="20" t="inlineStr">
        <is>
          <t>Sim</t>
        </is>
      </c>
      <c r="W13" s="22" t="inlineStr">
        <is>
          <t>Exemplo de entrega após o prazo ajustado.</t>
        </is>
      </c>
      <c r="X13" s="19">
        <f>IF($B13="","",IF($T13="Não","Não aplicável",IF(AND(OR($O13="Não",$Q13&lt;&gt;""),OR($P13="Não",$R13&lt;&gt;"")),IF(AND($N13&lt;&gt;"",MAX($Q13,$R13)&gt;$N13),"Concluída fora do prazo","Concluída"),IF($N13="","Sem data-limite",IF($N13&lt;TODAY(),"Em atraso",IF($N13-TODAY()&lt;='Parâmetros'!$B$6,"A vencer","Planeada"))))))</f>
        <v/>
      </c>
      <c r="Y13" s="23">
        <f>IF($B13="","",IF(OR($N13="",$X13="Concluída",$X13="Concluída fora do prazo",$X13="Não aplicável"),"",$N13-TODAY()))</f>
        <v/>
      </c>
    </row>
    <row r="14">
      <c r="A14" s="19">
        <f>IF($B14="","","TI-"&amp;TEXT(ROW()-5,"000"))</f>
        <v/>
      </c>
      <c r="B14" s="4" t="n">
        <v>2026</v>
      </c>
      <c r="C14" s="20" t="inlineStr">
        <is>
          <t>Segurança Social</t>
        </is>
      </c>
      <c r="D14" s="20" t="inlineStr">
        <is>
          <t>Contribuição mensal</t>
        </is>
      </c>
      <c r="E14" s="20" t="inlineStr">
        <is>
          <t>Mensal</t>
        </is>
      </c>
      <c r="F14" s="4" t="n">
        <v>12</v>
      </c>
      <c r="G14" s="21" t="n"/>
      <c r="H14" s="21" t="n"/>
      <c r="I14" s="5">
        <f>IF($B14="","",IF($J14="","",IFERROR(IF($D14="Contribuição mensal",DATE(YEAR($J14),MONTH($J14),1),IF($D14="Declaração trimestral",DATE(YEAR($J14),MONTH($J14)-2,1),IF($D14="Classificação anual e-Fatura",IF($G14="","",$G14),""))),"")))</f>
        <v/>
      </c>
      <c r="J14" s="5">
        <f>IF($B14="","",IFERROR(IF($D14="Contribuição mensal",IF($F14="","",DATE($B14,$F14-'Parâmetros'!$B$7+1,0)),IF($D14="Declaração trimestral",IF($F14="","",DATE($B14,$F14,0)),IF($D14="Classificação anual e-Fatura",IF($H14="","",$H14),""))),""))</f>
        <v/>
      </c>
      <c r="K14" s="5">
        <f>IF($B14="","",IFERROR(IF(AND($D14="Contribuição mensal",$F14&lt;&gt;""),DATE($B14,$F14,MIN('Parâmetros'!$B$8,DAY(DATE($B14,$F14+1,0)))),""),""))</f>
        <v/>
      </c>
      <c r="L14" s="5">
        <f>IF($B14="","",IFERROR(IF(AND($D14="Contribuição mensal",$F14&lt;&gt;""),DATE($B14,$F14,MIN('Parâmetros'!$B$9,DAY(DATE($B14,$F14+1,0)))),IF(AND($D14="Declaração trimestral",$F14&lt;&gt;""),DATE($B14,$F14+1,0),IF($D14="Classificação anual e-Fatura",IF('Parâmetros'!$B$10="","",'Parâmetros'!$B$10),""))),""))</f>
        <v/>
      </c>
      <c r="M14" s="21" t="n">
        <v>46262</v>
      </c>
      <c r="N14" s="5">
        <f>IF($B14="","",IF($M14&lt;&gt;"",$M14,$L14))</f>
        <v/>
      </c>
      <c r="O14" s="20" t="inlineStr">
        <is>
          <t>Não</t>
        </is>
      </c>
      <c r="P14" s="20" t="inlineStr">
        <is>
          <t>Sim</t>
        </is>
      </c>
      <c r="Q14" s="21" t="n"/>
      <c r="R14" s="21" t="n">
        <v>46260</v>
      </c>
      <c r="S14" s="22" t="inlineStr">
        <is>
          <t>SS_pagamento_2026_12.pdf</t>
        </is>
      </c>
      <c r="T14" s="20" t="inlineStr">
        <is>
          <t>Sim</t>
        </is>
      </c>
      <c r="U14" s="20" t="inlineStr">
        <is>
          <t>Não</t>
        </is>
      </c>
      <c r="V14" s="20" t="inlineStr">
        <is>
          <t>Sim</t>
        </is>
      </c>
      <c r="W14" s="22" t="inlineStr">
        <is>
          <t>Pagamento registado dentro do prazo ajustado.</t>
        </is>
      </c>
      <c r="X14" s="19">
        <f>IF($B14="","",IF($T14="Não","Não aplicável",IF(AND(OR($O14="Não",$Q14&lt;&gt;""),OR($P14="Não",$R14&lt;&gt;"")),IF(AND($N14&lt;&gt;"",MAX($Q14,$R14)&gt;$N14),"Concluída fora do prazo","Concluída"),IF($N14="","Sem data-limite",IF($N14&lt;TODAY(),"Em atraso",IF($N14-TODAY()&lt;='Parâmetros'!$B$6,"A vencer","Planeada"))))))</f>
        <v/>
      </c>
      <c r="Y14" s="23">
        <f>IF($B14="","",IF(OR($N14="",$X14="Concluída",$X14="Concluída fora do prazo",$X14="Não aplicável"),"",$N14-TODAY()))</f>
        <v/>
      </c>
    </row>
    <row r="15">
      <c r="A15" s="19">
        <f>IF($B15="","","TI-"&amp;TEXT(ROW()-5,"000"))</f>
        <v/>
      </c>
      <c r="B15" s="4" t="n"/>
      <c r="C15" s="20" t="n"/>
      <c r="D15" s="20" t="n"/>
      <c r="E15" s="20" t="n"/>
      <c r="F15" s="4" t="n"/>
      <c r="G15" s="21" t="n"/>
      <c r="H15" s="21" t="n"/>
      <c r="I15" s="5">
        <f>IF($B15="","",IF($J15="","",IFERROR(IF($D15="Contribuição mensal",DATE(YEAR($J15),MONTH($J15),1),IF($D15="Declaração trimestral",DATE(YEAR($J15),MONTH($J15)-2,1),IF($D15="Classificação anual e-Fatura",IF($G15="","",$G15),""))),"")))</f>
        <v/>
      </c>
      <c r="J15" s="5">
        <f>IF($B15="","",IFERROR(IF($D15="Contribuição mensal",IF($F15="","",DATE($B15,$F15-'Parâmetros'!$B$7+1,0)),IF($D15="Declaração trimestral",IF($F15="","",DATE($B15,$F15,0)),IF($D15="Classificação anual e-Fatura",IF($H15="","",$H15),""))),""))</f>
        <v/>
      </c>
      <c r="K15" s="5">
        <f>IF($B15="","",IFERROR(IF(AND($D15="Contribuição mensal",$F15&lt;&gt;""),DATE($B15,$F15,MIN('Parâmetros'!$B$8,DAY(DATE($B15,$F15+1,0)))),""),""))</f>
        <v/>
      </c>
      <c r="L15" s="5">
        <f>IF($B15="","",IFERROR(IF(AND($D15="Contribuição mensal",$F15&lt;&gt;""),DATE($B15,$F15,MIN('Parâmetros'!$B$9,DAY(DATE($B15,$F15+1,0)))),IF(AND($D15="Declaração trimestral",$F15&lt;&gt;""),DATE($B15,$F15+1,0),IF($D15="Classificação anual e-Fatura",IF('Parâmetros'!$B$10="","",'Parâmetros'!$B$10),""))),""))</f>
        <v/>
      </c>
      <c r="M15" s="21" t="n"/>
      <c r="N15" s="5">
        <f>IF($B15="","",IF($M15&lt;&gt;"",$M15,$L15))</f>
        <v/>
      </c>
      <c r="O15" s="20" t="n"/>
      <c r="P15" s="20" t="n"/>
      <c r="Q15" s="21" t="n"/>
      <c r="R15" s="21" t="n"/>
      <c r="S15" s="22" t="n"/>
      <c r="T15" s="20" t="n"/>
      <c r="U15" s="20" t="n"/>
      <c r="V15" s="20" t="n"/>
      <c r="W15" s="22" t="n"/>
      <c r="X15" s="19">
        <f>IF($B15="","",IF($T15="Não","Não aplicável",IF(AND(OR($O15="Não",$Q15&lt;&gt;""),OR($P15="Não",$R15&lt;&gt;"")),IF(AND($N15&lt;&gt;"",MAX($Q15,$R15)&gt;$N15),"Concluída fora do prazo","Concluída"),IF($N15="","Sem data-limite",IF($N15&lt;TODAY(),"Em atraso",IF($N15-TODAY()&lt;='Parâmetros'!$B$6,"A vencer","Planeada"))))))</f>
        <v/>
      </c>
      <c r="Y15" s="23">
        <f>IF($B15="","",IF(OR($N15="",$X15="Concluída",$X15="Concluída fora do prazo",$X15="Não aplicável"),"",$N15-TODAY()))</f>
        <v/>
      </c>
    </row>
    <row r="16">
      <c r="A16" s="19">
        <f>IF($B16="","","TI-"&amp;TEXT(ROW()-5,"000"))</f>
        <v/>
      </c>
      <c r="B16" s="4" t="n"/>
      <c r="C16" s="20" t="n"/>
      <c r="D16" s="20" t="n"/>
      <c r="E16" s="20" t="n"/>
      <c r="F16" s="4" t="n"/>
      <c r="G16" s="21" t="n"/>
      <c r="H16" s="21" t="n"/>
      <c r="I16" s="5">
        <f>IF($B16="","",IF($J16="","",IFERROR(IF($D16="Contribuição mensal",DATE(YEAR($J16),MONTH($J16),1),IF($D16="Declaração trimestral",DATE(YEAR($J16),MONTH($J16)-2,1),IF($D16="Classificação anual e-Fatura",IF($G16="","",$G16),""))),"")))</f>
        <v/>
      </c>
      <c r="J16" s="5">
        <f>IF($B16="","",IFERROR(IF($D16="Contribuição mensal",IF($F16="","",DATE($B16,$F16-'Parâmetros'!$B$7+1,0)),IF($D16="Declaração trimestral",IF($F16="","",DATE($B16,$F16,0)),IF($D16="Classificação anual e-Fatura",IF($H16="","",$H16),""))),""))</f>
        <v/>
      </c>
      <c r="K16" s="5">
        <f>IF($B16="","",IFERROR(IF(AND($D16="Contribuição mensal",$F16&lt;&gt;""),DATE($B16,$F16,MIN('Parâmetros'!$B$8,DAY(DATE($B16,$F16+1,0)))),""),""))</f>
        <v/>
      </c>
      <c r="L16" s="5">
        <f>IF($B16="","",IFERROR(IF(AND($D16="Contribuição mensal",$F16&lt;&gt;""),DATE($B16,$F16,MIN('Parâmetros'!$B$9,DAY(DATE($B16,$F16+1,0)))),IF(AND($D16="Declaração trimestral",$F16&lt;&gt;""),DATE($B16,$F16+1,0),IF($D16="Classificação anual e-Fatura",IF('Parâmetros'!$B$10="","",'Parâmetros'!$B$10),""))),""))</f>
        <v/>
      </c>
      <c r="M16" s="21" t="n"/>
      <c r="N16" s="5">
        <f>IF($B16="","",IF($M16&lt;&gt;"",$M16,$L16))</f>
        <v/>
      </c>
      <c r="O16" s="20" t="n"/>
      <c r="P16" s="20" t="n"/>
      <c r="Q16" s="21" t="n"/>
      <c r="R16" s="21" t="n"/>
      <c r="S16" s="22" t="n"/>
      <c r="T16" s="20" t="n"/>
      <c r="U16" s="20" t="n"/>
      <c r="V16" s="20" t="n"/>
      <c r="W16" s="22" t="n"/>
      <c r="X16" s="19">
        <f>IF($B16="","",IF($T16="Não","Não aplicável",IF(AND(OR($O16="Não",$Q16&lt;&gt;""),OR($P16="Não",$R16&lt;&gt;"")),IF(AND($N16&lt;&gt;"",MAX($Q16,$R16)&gt;$N16),"Concluída fora do prazo","Concluída"),IF($N16="","Sem data-limite",IF($N16&lt;TODAY(),"Em atraso",IF($N16-TODAY()&lt;='Parâmetros'!$B$6,"A vencer","Planeada"))))))</f>
        <v/>
      </c>
      <c r="Y16" s="23">
        <f>IF($B16="","",IF(OR($N16="",$X16="Concluída",$X16="Concluída fora do prazo",$X16="Não aplicável"),"",$N16-TODAY()))</f>
        <v/>
      </c>
    </row>
    <row r="17">
      <c r="A17" s="19">
        <f>IF($B17="","","TI-"&amp;TEXT(ROW()-5,"000"))</f>
        <v/>
      </c>
      <c r="B17" s="4" t="n"/>
      <c r="C17" s="20" t="n"/>
      <c r="D17" s="20" t="n"/>
      <c r="E17" s="20" t="n"/>
      <c r="F17" s="4" t="n"/>
      <c r="G17" s="21" t="n"/>
      <c r="H17" s="21" t="n"/>
      <c r="I17" s="5">
        <f>IF($B17="","",IF($J17="","",IFERROR(IF($D17="Contribuição mensal",DATE(YEAR($J17),MONTH($J17),1),IF($D17="Declaração trimestral",DATE(YEAR($J17),MONTH($J17)-2,1),IF($D17="Classificação anual e-Fatura",IF($G17="","",$G17),""))),"")))</f>
        <v/>
      </c>
      <c r="J17" s="5">
        <f>IF($B17="","",IFERROR(IF($D17="Contribuição mensal",IF($F17="","",DATE($B17,$F17-'Parâmetros'!$B$7+1,0)),IF($D17="Declaração trimestral",IF($F17="","",DATE($B17,$F17,0)),IF($D17="Classificação anual e-Fatura",IF($H17="","",$H17),""))),""))</f>
        <v/>
      </c>
      <c r="K17" s="5">
        <f>IF($B17="","",IFERROR(IF(AND($D17="Contribuição mensal",$F17&lt;&gt;""),DATE($B17,$F17,MIN('Parâmetros'!$B$8,DAY(DATE($B17,$F17+1,0)))),""),""))</f>
        <v/>
      </c>
      <c r="L17" s="5">
        <f>IF($B17="","",IFERROR(IF(AND($D17="Contribuição mensal",$F17&lt;&gt;""),DATE($B17,$F17,MIN('Parâmetros'!$B$9,DAY(DATE($B17,$F17+1,0)))),IF(AND($D17="Declaração trimestral",$F17&lt;&gt;""),DATE($B17,$F17+1,0),IF($D17="Classificação anual e-Fatura",IF('Parâmetros'!$B$10="","",'Parâmetros'!$B$10),""))),""))</f>
        <v/>
      </c>
      <c r="M17" s="21" t="n"/>
      <c r="N17" s="5">
        <f>IF($B17="","",IF($M17&lt;&gt;"",$M17,$L17))</f>
        <v/>
      </c>
      <c r="O17" s="20" t="n"/>
      <c r="P17" s="20" t="n"/>
      <c r="Q17" s="21" t="n"/>
      <c r="R17" s="21" t="n"/>
      <c r="S17" s="22" t="n"/>
      <c r="T17" s="20" t="n"/>
      <c r="U17" s="20" t="n"/>
      <c r="V17" s="20" t="n"/>
      <c r="W17" s="22" t="n"/>
      <c r="X17" s="19">
        <f>IF($B17="","",IF($T17="Não","Não aplicável",IF(AND(OR($O17="Não",$Q17&lt;&gt;""),OR($P17="Não",$R17&lt;&gt;"")),IF(AND($N17&lt;&gt;"",MAX($Q17,$R17)&gt;$N17),"Concluída fora do prazo","Concluída"),IF($N17="","Sem data-limite",IF($N17&lt;TODAY(),"Em atraso",IF($N17-TODAY()&lt;='Parâmetros'!$B$6,"A vencer","Planeada"))))))</f>
        <v/>
      </c>
      <c r="Y17" s="23">
        <f>IF($B17="","",IF(OR($N17="",$X17="Concluída",$X17="Concluída fora do prazo",$X17="Não aplicável"),"",$N17-TODAY()))</f>
        <v/>
      </c>
    </row>
    <row r="18">
      <c r="A18" s="19">
        <f>IF($B18="","","TI-"&amp;TEXT(ROW()-5,"000"))</f>
        <v/>
      </c>
      <c r="B18" s="4" t="n"/>
      <c r="C18" s="20" t="n"/>
      <c r="D18" s="20" t="n"/>
      <c r="E18" s="20" t="n"/>
      <c r="F18" s="4" t="n"/>
      <c r="G18" s="21" t="n"/>
      <c r="H18" s="21" t="n"/>
      <c r="I18" s="5">
        <f>IF($B18="","",IF($J18="","",IFERROR(IF($D18="Contribuição mensal",DATE(YEAR($J18),MONTH($J18),1),IF($D18="Declaração trimestral",DATE(YEAR($J18),MONTH($J18)-2,1),IF($D18="Classificação anual e-Fatura",IF($G18="","",$G18),""))),"")))</f>
        <v/>
      </c>
      <c r="J18" s="5">
        <f>IF($B18="","",IFERROR(IF($D18="Contribuição mensal",IF($F18="","",DATE($B18,$F18-'Parâmetros'!$B$7+1,0)),IF($D18="Declaração trimestral",IF($F18="","",DATE($B18,$F18,0)),IF($D18="Classificação anual e-Fatura",IF($H18="","",$H18),""))),""))</f>
        <v/>
      </c>
      <c r="K18" s="5">
        <f>IF($B18="","",IFERROR(IF(AND($D18="Contribuição mensal",$F18&lt;&gt;""),DATE($B18,$F18,MIN('Parâmetros'!$B$8,DAY(DATE($B18,$F18+1,0)))),""),""))</f>
        <v/>
      </c>
      <c r="L18" s="5">
        <f>IF($B18="","",IFERROR(IF(AND($D18="Contribuição mensal",$F18&lt;&gt;""),DATE($B18,$F18,MIN('Parâmetros'!$B$9,DAY(DATE($B18,$F18+1,0)))),IF(AND($D18="Declaração trimestral",$F18&lt;&gt;""),DATE($B18,$F18+1,0),IF($D18="Classificação anual e-Fatura",IF('Parâmetros'!$B$10="","",'Parâmetros'!$B$10),""))),""))</f>
        <v/>
      </c>
      <c r="M18" s="21" t="n"/>
      <c r="N18" s="5">
        <f>IF($B18="","",IF($M18&lt;&gt;"",$M18,$L18))</f>
        <v/>
      </c>
      <c r="O18" s="20" t="n"/>
      <c r="P18" s="20" t="n"/>
      <c r="Q18" s="21" t="n"/>
      <c r="R18" s="21" t="n"/>
      <c r="S18" s="22" t="n"/>
      <c r="T18" s="20" t="n"/>
      <c r="U18" s="20" t="n"/>
      <c r="V18" s="20" t="n"/>
      <c r="W18" s="22" t="n"/>
      <c r="X18" s="19">
        <f>IF($B18="","",IF($T18="Não","Não aplicável",IF(AND(OR($O18="Não",$Q18&lt;&gt;""),OR($P18="Não",$R18&lt;&gt;"")),IF(AND($N18&lt;&gt;"",MAX($Q18,$R18)&gt;$N18),"Concluída fora do prazo","Concluída"),IF($N18="","Sem data-limite",IF($N18&lt;TODAY(),"Em atraso",IF($N18-TODAY()&lt;='Parâmetros'!$B$6,"A vencer","Planeada"))))))</f>
        <v/>
      </c>
      <c r="Y18" s="23">
        <f>IF($B18="","",IF(OR($N18="",$X18="Concluída",$X18="Concluída fora do prazo",$X18="Não aplicável"),"",$N18-TODAY()))</f>
        <v/>
      </c>
    </row>
    <row r="19">
      <c r="A19" s="19">
        <f>IF($B19="","","TI-"&amp;TEXT(ROW()-5,"000"))</f>
        <v/>
      </c>
      <c r="B19" s="4" t="n"/>
      <c r="C19" s="20" t="n"/>
      <c r="D19" s="20" t="n"/>
      <c r="E19" s="20" t="n"/>
      <c r="F19" s="4" t="n"/>
      <c r="G19" s="21" t="n"/>
      <c r="H19" s="21" t="n"/>
      <c r="I19" s="5">
        <f>IF($B19="","",IF($J19="","",IFERROR(IF($D19="Contribuição mensal",DATE(YEAR($J19),MONTH($J19),1),IF($D19="Declaração trimestral",DATE(YEAR($J19),MONTH($J19)-2,1),IF($D19="Classificação anual e-Fatura",IF($G19="","",$G19),""))),"")))</f>
        <v/>
      </c>
      <c r="J19" s="5">
        <f>IF($B19="","",IFERROR(IF($D19="Contribuição mensal",IF($F19="","",DATE($B19,$F19-'Parâmetros'!$B$7+1,0)),IF($D19="Declaração trimestral",IF($F19="","",DATE($B19,$F19,0)),IF($D19="Classificação anual e-Fatura",IF($H19="","",$H19),""))),""))</f>
        <v/>
      </c>
      <c r="K19" s="5">
        <f>IF($B19="","",IFERROR(IF(AND($D19="Contribuição mensal",$F19&lt;&gt;""),DATE($B19,$F19,MIN('Parâmetros'!$B$8,DAY(DATE($B19,$F19+1,0)))),""),""))</f>
        <v/>
      </c>
      <c r="L19" s="5">
        <f>IF($B19="","",IFERROR(IF(AND($D19="Contribuição mensal",$F19&lt;&gt;""),DATE($B19,$F19,MIN('Parâmetros'!$B$9,DAY(DATE($B19,$F19+1,0)))),IF(AND($D19="Declaração trimestral",$F19&lt;&gt;""),DATE($B19,$F19+1,0),IF($D19="Classificação anual e-Fatura",IF('Parâmetros'!$B$10="","",'Parâmetros'!$B$10),""))),""))</f>
        <v/>
      </c>
      <c r="M19" s="21" t="n"/>
      <c r="N19" s="5">
        <f>IF($B19="","",IF($M19&lt;&gt;"",$M19,$L19))</f>
        <v/>
      </c>
      <c r="O19" s="20" t="n"/>
      <c r="P19" s="20" t="n"/>
      <c r="Q19" s="21" t="n"/>
      <c r="R19" s="21" t="n"/>
      <c r="S19" s="22" t="n"/>
      <c r="T19" s="20" t="n"/>
      <c r="U19" s="20" t="n"/>
      <c r="V19" s="20" t="n"/>
      <c r="W19" s="22" t="n"/>
      <c r="X19" s="19">
        <f>IF($B19="","",IF($T19="Não","Não aplicável",IF(AND(OR($O19="Não",$Q19&lt;&gt;""),OR($P19="Não",$R19&lt;&gt;"")),IF(AND($N19&lt;&gt;"",MAX($Q19,$R19)&gt;$N19),"Concluída fora do prazo","Concluída"),IF($N19="","Sem data-limite",IF($N19&lt;TODAY(),"Em atraso",IF($N19-TODAY()&lt;='Parâmetros'!$B$6,"A vencer","Planeada"))))))</f>
        <v/>
      </c>
      <c r="Y19" s="23">
        <f>IF($B19="","",IF(OR($N19="",$X19="Concluída",$X19="Concluída fora do prazo",$X19="Não aplicável"),"",$N19-TODAY()))</f>
        <v/>
      </c>
    </row>
    <row r="20">
      <c r="A20" s="19">
        <f>IF($B20="","","TI-"&amp;TEXT(ROW()-5,"000"))</f>
        <v/>
      </c>
      <c r="B20" s="4" t="n"/>
      <c r="C20" s="20" t="n"/>
      <c r="D20" s="20" t="n"/>
      <c r="E20" s="20" t="n"/>
      <c r="F20" s="4" t="n"/>
      <c r="G20" s="21" t="n"/>
      <c r="H20" s="21" t="n"/>
      <c r="I20" s="5">
        <f>IF($B20="","",IF($J20="","",IFERROR(IF($D20="Contribuição mensal",DATE(YEAR($J20),MONTH($J20),1),IF($D20="Declaração trimestral",DATE(YEAR($J20),MONTH($J20)-2,1),IF($D20="Classificação anual e-Fatura",IF($G20="","",$G20),""))),"")))</f>
        <v/>
      </c>
      <c r="J20" s="5">
        <f>IF($B20="","",IFERROR(IF($D20="Contribuição mensal",IF($F20="","",DATE($B20,$F20-'Parâmetros'!$B$7+1,0)),IF($D20="Declaração trimestral",IF($F20="","",DATE($B20,$F20,0)),IF($D20="Classificação anual e-Fatura",IF($H20="","",$H20),""))),""))</f>
        <v/>
      </c>
      <c r="K20" s="5">
        <f>IF($B20="","",IFERROR(IF(AND($D20="Contribuição mensal",$F20&lt;&gt;""),DATE($B20,$F20,MIN('Parâmetros'!$B$8,DAY(DATE($B20,$F20+1,0)))),""),""))</f>
        <v/>
      </c>
      <c r="L20" s="5">
        <f>IF($B20="","",IFERROR(IF(AND($D20="Contribuição mensal",$F20&lt;&gt;""),DATE($B20,$F20,MIN('Parâmetros'!$B$9,DAY(DATE($B20,$F20+1,0)))),IF(AND($D20="Declaração trimestral",$F20&lt;&gt;""),DATE($B20,$F20+1,0),IF($D20="Classificação anual e-Fatura",IF('Parâmetros'!$B$10="","",'Parâmetros'!$B$10),""))),""))</f>
        <v/>
      </c>
      <c r="M20" s="21" t="n"/>
      <c r="N20" s="5">
        <f>IF($B20="","",IF($M20&lt;&gt;"",$M20,$L20))</f>
        <v/>
      </c>
      <c r="O20" s="20" t="n"/>
      <c r="P20" s="20" t="n"/>
      <c r="Q20" s="21" t="n"/>
      <c r="R20" s="21" t="n"/>
      <c r="S20" s="22" t="n"/>
      <c r="T20" s="20" t="n"/>
      <c r="U20" s="20" t="n"/>
      <c r="V20" s="20" t="n"/>
      <c r="W20" s="22" t="n"/>
      <c r="X20" s="19">
        <f>IF($B20="","",IF($T20="Não","Não aplicável",IF(AND(OR($O20="Não",$Q20&lt;&gt;""),OR($P20="Não",$R20&lt;&gt;"")),IF(AND($N20&lt;&gt;"",MAX($Q20,$R20)&gt;$N20),"Concluída fora do prazo","Concluída"),IF($N20="","Sem data-limite",IF($N20&lt;TODAY(),"Em atraso",IF($N20-TODAY()&lt;='Parâmetros'!$B$6,"A vencer","Planeada"))))))</f>
        <v/>
      </c>
      <c r="Y20" s="23">
        <f>IF($B20="","",IF(OR($N20="",$X20="Concluída",$X20="Concluída fora do prazo",$X20="Não aplicável"),"",$N20-TODAY()))</f>
        <v/>
      </c>
    </row>
    <row r="21">
      <c r="A21" s="19">
        <f>IF($B21="","","TI-"&amp;TEXT(ROW()-5,"000"))</f>
        <v/>
      </c>
      <c r="B21" s="4" t="n"/>
      <c r="C21" s="20" t="n"/>
      <c r="D21" s="20" t="n"/>
      <c r="E21" s="20" t="n"/>
      <c r="F21" s="4" t="n"/>
      <c r="G21" s="21" t="n"/>
      <c r="H21" s="21" t="n"/>
      <c r="I21" s="5">
        <f>IF($B21="","",IF($J21="","",IFERROR(IF($D21="Contribuição mensal",DATE(YEAR($J21),MONTH($J21),1),IF($D21="Declaração trimestral",DATE(YEAR($J21),MONTH($J21)-2,1),IF($D21="Classificação anual e-Fatura",IF($G21="","",$G21),""))),"")))</f>
        <v/>
      </c>
      <c r="J21" s="5">
        <f>IF($B21="","",IFERROR(IF($D21="Contribuição mensal",IF($F21="","",DATE($B21,$F21-'Parâmetros'!$B$7+1,0)),IF($D21="Declaração trimestral",IF($F21="","",DATE($B21,$F21,0)),IF($D21="Classificação anual e-Fatura",IF($H21="","",$H21),""))),""))</f>
        <v/>
      </c>
      <c r="K21" s="5">
        <f>IF($B21="","",IFERROR(IF(AND($D21="Contribuição mensal",$F21&lt;&gt;""),DATE($B21,$F21,MIN('Parâmetros'!$B$8,DAY(DATE($B21,$F21+1,0)))),""),""))</f>
        <v/>
      </c>
      <c r="L21" s="5">
        <f>IF($B21="","",IFERROR(IF(AND($D21="Contribuição mensal",$F21&lt;&gt;""),DATE($B21,$F21,MIN('Parâmetros'!$B$9,DAY(DATE($B21,$F21+1,0)))),IF(AND($D21="Declaração trimestral",$F21&lt;&gt;""),DATE($B21,$F21+1,0),IF($D21="Classificação anual e-Fatura",IF('Parâmetros'!$B$10="","",'Parâmetros'!$B$10),""))),""))</f>
        <v/>
      </c>
      <c r="M21" s="21" t="n"/>
      <c r="N21" s="5">
        <f>IF($B21="","",IF($M21&lt;&gt;"",$M21,$L21))</f>
        <v/>
      </c>
      <c r="O21" s="20" t="n"/>
      <c r="P21" s="20" t="n"/>
      <c r="Q21" s="21" t="n"/>
      <c r="R21" s="21" t="n"/>
      <c r="S21" s="22" t="n"/>
      <c r="T21" s="20" t="n"/>
      <c r="U21" s="20" t="n"/>
      <c r="V21" s="20" t="n"/>
      <c r="W21" s="22" t="n"/>
      <c r="X21" s="19">
        <f>IF($B21="","",IF($T21="Não","Não aplicável",IF(AND(OR($O21="Não",$Q21&lt;&gt;""),OR($P21="Não",$R21&lt;&gt;"")),IF(AND($N21&lt;&gt;"",MAX($Q21,$R21)&gt;$N21),"Concluída fora do prazo","Concluída"),IF($N21="","Sem data-limite",IF($N21&lt;TODAY(),"Em atraso",IF($N21-TODAY()&lt;='Parâmetros'!$B$6,"A vencer","Planeada"))))))</f>
        <v/>
      </c>
      <c r="Y21" s="23">
        <f>IF($B21="","",IF(OR($N21="",$X21="Concluída",$X21="Concluída fora do prazo",$X21="Não aplicável"),"",$N21-TODAY()))</f>
        <v/>
      </c>
    </row>
    <row r="22">
      <c r="A22" s="19">
        <f>IF($B22="","","TI-"&amp;TEXT(ROW()-5,"000"))</f>
        <v/>
      </c>
      <c r="B22" s="4" t="n"/>
      <c r="C22" s="20" t="n"/>
      <c r="D22" s="20" t="n"/>
      <c r="E22" s="20" t="n"/>
      <c r="F22" s="4" t="n"/>
      <c r="G22" s="21" t="n"/>
      <c r="H22" s="21" t="n"/>
      <c r="I22" s="5">
        <f>IF($B22="","",IF($J22="","",IFERROR(IF($D22="Contribuição mensal",DATE(YEAR($J22),MONTH($J22),1),IF($D22="Declaração trimestral",DATE(YEAR($J22),MONTH($J22)-2,1),IF($D22="Classificação anual e-Fatura",IF($G22="","",$G22),""))),"")))</f>
        <v/>
      </c>
      <c r="J22" s="5">
        <f>IF($B22="","",IFERROR(IF($D22="Contribuição mensal",IF($F22="","",DATE($B22,$F22-'Parâmetros'!$B$7+1,0)),IF($D22="Declaração trimestral",IF($F22="","",DATE($B22,$F22,0)),IF($D22="Classificação anual e-Fatura",IF($H22="","",$H22),""))),""))</f>
        <v/>
      </c>
      <c r="K22" s="5">
        <f>IF($B22="","",IFERROR(IF(AND($D22="Contribuição mensal",$F22&lt;&gt;""),DATE($B22,$F22,MIN('Parâmetros'!$B$8,DAY(DATE($B22,$F22+1,0)))),""),""))</f>
        <v/>
      </c>
      <c r="L22" s="5">
        <f>IF($B22="","",IFERROR(IF(AND($D22="Contribuição mensal",$F22&lt;&gt;""),DATE($B22,$F22,MIN('Parâmetros'!$B$9,DAY(DATE($B22,$F22+1,0)))),IF(AND($D22="Declaração trimestral",$F22&lt;&gt;""),DATE($B22,$F22+1,0),IF($D22="Classificação anual e-Fatura",IF('Parâmetros'!$B$10="","",'Parâmetros'!$B$10),""))),""))</f>
        <v/>
      </c>
      <c r="M22" s="21" t="n"/>
      <c r="N22" s="5">
        <f>IF($B22="","",IF($M22&lt;&gt;"",$M22,$L22))</f>
        <v/>
      </c>
      <c r="O22" s="20" t="n"/>
      <c r="P22" s="20" t="n"/>
      <c r="Q22" s="21" t="n"/>
      <c r="R22" s="21" t="n"/>
      <c r="S22" s="22" t="n"/>
      <c r="T22" s="20" t="n"/>
      <c r="U22" s="20" t="n"/>
      <c r="V22" s="20" t="n"/>
      <c r="W22" s="22" t="n"/>
      <c r="X22" s="19">
        <f>IF($B22="","",IF($T22="Não","Não aplicável",IF(AND(OR($O22="Não",$Q22&lt;&gt;""),OR($P22="Não",$R22&lt;&gt;"")),IF(AND($N22&lt;&gt;"",MAX($Q22,$R22)&gt;$N22),"Concluída fora do prazo","Concluída"),IF($N22="","Sem data-limite",IF($N22&lt;TODAY(),"Em atraso",IF($N22-TODAY()&lt;='Parâmetros'!$B$6,"A vencer","Planeada"))))))</f>
        <v/>
      </c>
      <c r="Y22" s="23">
        <f>IF($B22="","",IF(OR($N22="",$X22="Concluída",$X22="Concluída fora do prazo",$X22="Não aplicável"),"",$N22-TODAY()))</f>
        <v/>
      </c>
    </row>
    <row r="23">
      <c r="A23" s="19">
        <f>IF($B23="","","TI-"&amp;TEXT(ROW()-5,"000"))</f>
        <v/>
      </c>
      <c r="B23" s="4" t="n"/>
      <c r="C23" s="20" t="n"/>
      <c r="D23" s="20" t="n"/>
      <c r="E23" s="20" t="n"/>
      <c r="F23" s="4" t="n"/>
      <c r="G23" s="21" t="n"/>
      <c r="H23" s="21" t="n"/>
      <c r="I23" s="5">
        <f>IF($B23="","",IF($J23="","",IFERROR(IF($D23="Contribuição mensal",DATE(YEAR($J23),MONTH($J23),1),IF($D23="Declaração trimestral",DATE(YEAR($J23),MONTH($J23)-2,1),IF($D23="Classificação anual e-Fatura",IF($G23="","",$G23),""))),"")))</f>
        <v/>
      </c>
      <c r="J23" s="5">
        <f>IF($B23="","",IFERROR(IF($D23="Contribuição mensal",IF($F23="","",DATE($B23,$F23-'Parâmetros'!$B$7+1,0)),IF($D23="Declaração trimestral",IF($F23="","",DATE($B23,$F23,0)),IF($D23="Classificação anual e-Fatura",IF($H23="","",$H23),""))),""))</f>
        <v/>
      </c>
      <c r="K23" s="5">
        <f>IF($B23="","",IFERROR(IF(AND($D23="Contribuição mensal",$F23&lt;&gt;""),DATE($B23,$F23,MIN('Parâmetros'!$B$8,DAY(DATE($B23,$F23+1,0)))),""),""))</f>
        <v/>
      </c>
      <c r="L23" s="5">
        <f>IF($B23="","",IFERROR(IF(AND($D23="Contribuição mensal",$F23&lt;&gt;""),DATE($B23,$F23,MIN('Parâmetros'!$B$9,DAY(DATE($B23,$F23+1,0)))),IF(AND($D23="Declaração trimestral",$F23&lt;&gt;""),DATE($B23,$F23+1,0),IF($D23="Classificação anual e-Fatura",IF('Parâmetros'!$B$10="","",'Parâmetros'!$B$10),""))),""))</f>
        <v/>
      </c>
      <c r="M23" s="21" t="n"/>
      <c r="N23" s="5">
        <f>IF($B23="","",IF($M23&lt;&gt;"",$M23,$L23))</f>
        <v/>
      </c>
      <c r="O23" s="20" t="n"/>
      <c r="P23" s="20" t="n"/>
      <c r="Q23" s="21" t="n"/>
      <c r="R23" s="21" t="n"/>
      <c r="S23" s="22" t="n"/>
      <c r="T23" s="20" t="n"/>
      <c r="U23" s="20" t="n"/>
      <c r="V23" s="20" t="n"/>
      <c r="W23" s="22" t="n"/>
      <c r="X23" s="19">
        <f>IF($B23="","",IF($T23="Não","Não aplicável",IF(AND(OR($O23="Não",$Q23&lt;&gt;""),OR($P23="Não",$R23&lt;&gt;"")),IF(AND($N23&lt;&gt;"",MAX($Q23,$R23)&gt;$N23),"Concluída fora do prazo","Concluída"),IF($N23="","Sem data-limite",IF($N23&lt;TODAY(),"Em atraso",IF($N23-TODAY()&lt;='Parâmetros'!$B$6,"A vencer","Planeada"))))))</f>
        <v/>
      </c>
      <c r="Y23" s="23">
        <f>IF($B23="","",IF(OR($N23="",$X23="Concluída",$X23="Concluída fora do prazo",$X23="Não aplicável"),"",$N23-TODAY()))</f>
        <v/>
      </c>
    </row>
    <row r="24">
      <c r="A24" s="19">
        <f>IF($B24="","","TI-"&amp;TEXT(ROW()-5,"000"))</f>
        <v/>
      </c>
      <c r="B24" s="4" t="n"/>
      <c r="C24" s="20" t="n"/>
      <c r="D24" s="20" t="n"/>
      <c r="E24" s="20" t="n"/>
      <c r="F24" s="4" t="n"/>
      <c r="G24" s="21" t="n"/>
      <c r="H24" s="21" t="n"/>
      <c r="I24" s="5">
        <f>IF($B24="","",IF($J24="","",IFERROR(IF($D24="Contribuição mensal",DATE(YEAR($J24),MONTH($J24),1),IF($D24="Declaração trimestral",DATE(YEAR($J24),MONTH($J24)-2,1),IF($D24="Classificação anual e-Fatura",IF($G24="","",$G24),""))),"")))</f>
        <v/>
      </c>
      <c r="J24" s="5">
        <f>IF($B24="","",IFERROR(IF($D24="Contribuição mensal",IF($F24="","",DATE($B24,$F24-'Parâmetros'!$B$7+1,0)),IF($D24="Declaração trimestral",IF($F24="","",DATE($B24,$F24,0)),IF($D24="Classificação anual e-Fatura",IF($H24="","",$H24),""))),""))</f>
        <v/>
      </c>
      <c r="K24" s="5">
        <f>IF($B24="","",IFERROR(IF(AND($D24="Contribuição mensal",$F24&lt;&gt;""),DATE($B24,$F24,MIN('Parâmetros'!$B$8,DAY(DATE($B24,$F24+1,0)))),""),""))</f>
        <v/>
      </c>
      <c r="L24" s="5">
        <f>IF($B24="","",IFERROR(IF(AND($D24="Contribuição mensal",$F24&lt;&gt;""),DATE($B24,$F24,MIN('Parâmetros'!$B$9,DAY(DATE($B24,$F24+1,0)))),IF(AND($D24="Declaração trimestral",$F24&lt;&gt;""),DATE($B24,$F24+1,0),IF($D24="Classificação anual e-Fatura",IF('Parâmetros'!$B$10="","",'Parâmetros'!$B$10),""))),""))</f>
        <v/>
      </c>
      <c r="M24" s="21" t="n"/>
      <c r="N24" s="5">
        <f>IF($B24="","",IF($M24&lt;&gt;"",$M24,$L24))</f>
        <v/>
      </c>
      <c r="O24" s="20" t="n"/>
      <c r="P24" s="20" t="n"/>
      <c r="Q24" s="21" t="n"/>
      <c r="R24" s="21" t="n"/>
      <c r="S24" s="22" t="n"/>
      <c r="T24" s="20" t="n"/>
      <c r="U24" s="20" t="n"/>
      <c r="V24" s="20" t="n"/>
      <c r="W24" s="22" t="n"/>
      <c r="X24" s="19">
        <f>IF($B24="","",IF($T24="Não","Não aplicável",IF(AND(OR($O24="Não",$Q24&lt;&gt;""),OR($P24="Não",$R24&lt;&gt;"")),IF(AND($N24&lt;&gt;"",MAX($Q24,$R24)&gt;$N24),"Concluída fora do prazo","Concluída"),IF($N24="","Sem data-limite",IF($N24&lt;TODAY(),"Em atraso",IF($N24-TODAY()&lt;='Parâmetros'!$B$6,"A vencer","Planeada"))))))</f>
        <v/>
      </c>
      <c r="Y24" s="23">
        <f>IF($B24="","",IF(OR($N24="",$X24="Concluída",$X24="Concluída fora do prazo",$X24="Não aplicável"),"",$N24-TODAY()))</f>
        <v/>
      </c>
    </row>
    <row r="25">
      <c r="A25" s="19">
        <f>IF($B25="","","TI-"&amp;TEXT(ROW()-5,"000"))</f>
        <v/>
      </c>
      <c r="B25" s="4" t="n"/>
      <c r="C25" s="20" t="n"/>
      <c r="D25" s="20" t="n"/>
      <c r="E25" s="20" t="n"/>
      <c r="F25" s="4" t="n"/>
      <c r="G25" s="21" t="n"/>
      <c r="H25" s="21" t="n"/>
      <c r="I25" s="5">
        <f>IF($B25="","",IF($J25="","",IFERROR(IF($D25="Contribuição mensal",DATE(YEAR($J25),MONTH($J25),1),IF($D25="Declaração trimestral",DATE(YEAR($J25),MONTH($J25)-2,1),IF($D25="Classificação anual e-Fatura",IF($G25="","",$G25),""))),"")))</f>
        <v/>
      </c>
      <c r="J25" s="5">
        <f>IF($B25="","",IFERROR(IF($D25="Contribuição mensal",IF($F25="","",DATE($B25,$F25-'Parâmetros'!$B$7+1,0)),IF($D25="Declaração trimestral",IF($F25="","",DATE($B25,$F25,0)),IF($D25="Classificação anual e-Fatura",IF($H25="","",$H25),""))),""))</f>
        <v/>
      </c>
      <c r="K25" s="5">
        <f>IF($B25="","",IFERROR(IF(AND($D25="Contribuição mensal",$F25&lt;&gt;""),DATE($B25,$F25,MIN('Parâmetros'!$B$8,DAY(DATE($B25,$F25+1,0)))),""),""))</f>
        <v/>
      </c>
      <c r="L25" s="5">
        <f>IF($B25="","",IFERROR(IF(AND($D25="Contribuição mensal",$F25&lt;&gt;""),DATE($B25,$F25,MIN('Parâmetros'!$B$9,DAY(DATE($B25,$F25+1,0)))),IF(AND($D25="Declaração trimestral",$F25&lt;&gt;""),DATE($B25,$F25+1,0),IF($D25="Classificação anual e-Fatura",IF('Parâmetros'!$B$10="","",'Parâmetros'!$B$10),""))),""))</f>
        <v/>
      </c>
      <c r="M25" s="21" t="n"/>
      <c r="N25" s="5">
        <f>IF($B25="","",IF($M25&lt;&gt;"",$M25,$L25))</f>
        <v/>
      </c>
      <c r="O25" s="20" t="n"/>
      <c r="P25" s="20" t="n"/>
      <c r="Q25" s="21" t="n"/>
      <c r="R25" s="21" t="n"/>
      <c r="S25" s="22" t="n"/>
      <c r="T25" s="20" t="n"/>
      <c r="U25" s="20" t="n"/>
      <c r="V25" s="20" t="n"/>
      <c r="W25" s="22" t="n"/>
      <c r="X25" s="19">
        <f>IF($B25="","",IF($T25="Não","Não aplicável",IF(AND(OR($O25="Não",$Q25&lt;&gt;""),OR($P25="Não",$R25&lt;&gt;"")),IF(AND($N25&lt;&gt;"",MAX($Q25,$R25)&gt;$N25),"Concluída fora do prazo","Concluída"),IF($N25="","Sem data-limite",IF($N25&lt;TODAY(),"Em atraso",IF($N25-TODAY()&lt;='Parâmetros'!$B$6,"A vencer","Planeada"))))))</f>
        <v/>
      </c>
      <c r="Y25" s="23">
        <f>IF($B25="","",IF(OR($N25="",$X25="Concluída",$X25="Concluída fora do prazo",$X25="Não aplicável"),"",$N25-TODAY()))</f>
        <v/>
      </c>
    </row>
    <row r="26">
      <c r="A26" s="19">
        <f>IF($B26="","","TI-"&amp;TEXT(ROW()-5,"000"))</f>
        <v/>
      </c>
      <c r="B26" s="4" t="n"/>
      <c r="C26" s="20" t="n"/>
      <c r="D26" s="20" t="n"/>
      <c r="E26" s="20" t="n"/>
      <c r="F26" s="4" t="n"/>
      <c r="G26" s="21" t="n"/>
      <c r="H26" s="21" t="n"/>
      <c r="I26" s="5">
        <f>IF($B26="","",IF($J26="","",IFERROR(IF($D26="Contribuição mensal",DATE(YEAR($J26),MONTH($J26),1),IF($D26="Declaração trimestral",DATE(YEAR($J26),MONTH($J26)-2,1),IF($D26="Classificação anual e-Fatura",IF($G26="","",$G26),""))),"")))</f>
        <v/>
      </c>
      <c r="J26" s="5">
        <f>IF($B26="","",IFERROR(IF($D26="Contribuição mensal",IF($F26="","",DATE($B26,$F26-'Parâmetros'!$B$7+1,0)),IF($D26="Declaração trimestral",IF($F26="","",DATE($B26,$F26,0)),IF($D26="Classificação anual e-Fatura",IF($H26="","",$H26),""))),""))</f>
        <v/>
      </c>
      <c r="K26" s="5">
        <f>IF($B26="","",IFERROR(IF(AND($D26="Contribuição mensal",$F26&lt;&gt;""),DATE($B26,$F26,MIN('Parâmetros'!$B$8,DAY(DATE($B26,$F26+1,0)))),""),""))</f>
        <v/>
      </c>
      <c r="L26" s="5">
        <f>IF($B26="","",IFERROR(IF(AND($D26="Contribuição mensal",$F26&lt;&gt;""),DATE($B26,$F26,MIN('Parâmetros'!$B$9,DAY(DATE($B26,$F26+1,0)))),IF(AND($D26="Declaração trimestral",$F26&lt;&gt;""),DATE($B26,$F26+1,0),IF($D26="Classificação anual e-Fatura",IF('Parâmetros'!$B$10="","",'Parâmetros'!$B$10),""))),""))</f>
        <v/>
      </c>
      <c r="M26" s="21" t="n"/>
      <c r="N26" s="5">
        <f>IF($B26="","",IF($M26&lt;&gt;"",$M26,$L26))</f>
        <v/>
      </c>
      <c r="O26" s="20" t="n"/>
      <c r="P26" s="20" t="n"/>
      <c r="Q26" s="21" t="n"/>
      <c r="R26" s="21" t="n"/>
      <c r="S26" s="22" t="n"/>
      <c r="T26" s="20" t="n"/>
      <c r="U26" s="20" t="n"/>
      <c r="V26" s="20" t="n"/>
      <c r="W26" s="22" t="n"/>
      <c r="X26" s="19">
        <f>IF($B26="","",IF($T26="Não","Não aplicável",IF(AND(OR($O26="Não",$Q26&lt;&gt;""),OR($P26="Não",$R26&lt;&gt;"")),IF(AND($N26&lt;&gt;"",MAX($Q26,$R26)&gt;$N26),"Concluída fora do prazo","Concluída"),IF($N26="","Sem data-limite",IF($N26&lt;TODAY(),"Em atraso",IF($N26-TODAY()&lt;='Parâmetros'!$B$6,"A vencer","Planeada"))))))</f>
        <v/>
      </c>
      <c r="Y26" s="23">
        <f>IF($B26="","",IF(OR($N26="",$X26="Concluída",$X26="Concluída fora do prazo",$X26="Não aplicável"),"",$N26-TODAY()))</f>
        <v/>
      </c>
    </row>
    <row r="27">
      <c r="A27" s="19">
        <f>IF($B27="","","TI-"&amp;TEXT(ROW()-5,"000"))</f>
        <v/>
      </c>
      <c r="B27" s="4" t="n"/>
      <c r="C27" s="20" t="n"/>
      <c r="D27" s="20" t="n"/>
      <c r="E27" s="20" t="n"/>
      <c r="F27" s="4" t="n"/>
      <c r="G27" s="21" t="n"/>
      <c r="H27" s="21" t="n"/>
      <c r="I27" s="5">
        <f>IF($B27="","",IF($J27="","",IFERROR(IF($D27="Contribuição mensal",DATE(YEAR($J27),MONTH($J27),1),IF($D27="Declaração trimestral",DATE(YEAR($J27),MONTH($J27)-2,1),IF($D27="Classificação anual e-Fatura",IF($G27="","",$G27),""))),"")))</f>
        <v/>
      </c>
      <c r="J27" s="5">
        <f>IF($B27="","",IFERROR(IF($D27="Contribuição mensal",IF($F27="","",DATE($B27,$F27-'Parâmetros'!$B$7+1,0)),IF($D27="Declaração trimestral",IF($F27="","",DATE($B27,$F27,0)),IF($D27="Classificação anual e-Fatura",IF($H27="","",$H27),""))),""))</f>
        <v/>
      </c>
      <c r="K27" s="5">
        <f>IF($B27="","",IFERROR(IF(AND($D27="Contribuição mensal",$F27&lt;&gt;""),DATE($B27,$F27,MIN('Parâmetros'!$B$8,DAY(DATE($B27,$F27+1,0)))),""),""))</f>
        <v/>
      </c>
      <c r="L27" s="5">
        <f>IF($B27="","",IFERROR(IF(AND($D27="Contribuição mensal",$F27&lt;&gt;""),DATE($B27,$F27,MIN('Parâmetros'!$B$9,DAY(DATE($B27,$F27+1,0)))),IF(AND($D27="Declaração trimestral",$F27&lt;&gt;""),DATE($B27,$F27+1,0),IF($D27="Classificação anual e-Fatura",IF('Parâmetros'!$B$10="","",'Parâmetros'!$B$10),""))),""))</f>
        <v/>
      </c>
      <c r="M27" s="21" t="n"/>
      <c r="N27" s="5">
        <f>IF($B27="","",IF($M27&lt;&gt;"",$M27,$L27))</f>
        <v/>
      </c>
      <c r="O27" s="20" t="n"/>
      <c r="P27" s="20" t="n"/>
      <c r="Q27" s="21" t="n"/>
      <c r="R27" s="21" t="n"/>
      <c r="S27" s="22" t="n"/>
      <c r="T27" s="20" t="n"/>
      <c r="U27" s="20" t="n"/>
      <c r="V27" s="20" t="n"/>
      <c r="W27" s="22" t="n"/>
      <c r="X27" s="19">
        <f>IF($B27="","",IF($T27="Não","Não aplicável",IF(AND(OR($O27="Não",$Q27&lt;&gt;""),OR($P27="Não",$R27&lt;&gt;"")),IF(AND($N27&lt;&gt;"",MAX($Q27,$R27)&gt;$N27),"Concluída fora do prazo","Concluída"),IF($N27="","Sem data-limite",IF($N27&lt;TODAY(),"Em atraso",IF($N27-TODAY()&lt;='Parâmetros'!$B$6,"A vencer","Planeada"))))))</f>
        <v/>
      </c>
      <c r="Y27" s="23">
        <f>IF($B27="","",IF(OR($N27="",$X27="Concluída",$X27="Concluída fora do prazo",$X27="Não aplicável"),"",$N27-TODAY()))</f>
        <v/>
      </c>
    </row>
    <row r="28">
      <c r="A28" s="19">
        <f>IF($B28="","","TI-"&amp;TEXT(ROW()-5,"000"))</f>
        <v/>
      </c>
      <c r="B28" s="4" t="n"/>
      <c r="C28" s="20" t="n"/>
      <c r="D28" s="20" t="n"/>
      <c r="E28" s="20" t="n"/>
      <c r="F28" s="4" t="n"/>
      <c r="G28" s="21" t="n"/>
      <c r="H28" s="21" t="n"/>
      <c r="I28" s="5">
        <f>IF($B28="","",IF($J28="","",IFERROR(IF($D28="Contribuição mensal",DATE(YEAR($J28),MONTH($J28),1),IF($D28="Declaração trimestral",DATE(YEAR($J28),MONTH($J28)-2,1),IF($D28="Classificação anual e-Fatura",IF($G28="","",$G28),""))),"")))</f>
        <v/>
      </c>
      <c r="J28" s="5">
        <f>IF($B28="","",IFERROR(IF($D28="Contribuição mensal",IF($F28="","",DATE($B28,$F28-'Parâmetros'!$B$7+1,0)),IF($D28="Declaração trimestral",IF($F28="","",DATE($B28,$F28,0)),IF($D28="Classificação anual e-Fatura",IF($H28="","",$H28),""))),""))</f>
        <v/>
      </c>
      <c r="K28" s="5">
        <f>IF($B28="","",IFERROR(IF(AND($D28="Contribuição mensal",$F28&lt;&gt;""),DATE($B28,$F28,MIN('Parâmetros'!$B$8,DAY(DATE($B28,$F28+1,0)))),""),""))</f>
        <v/>
      </c>
      <c r="L28" s="5">
        <f>IF($B28="","",IFERROR(IF(AND($D28="Contribuição mensal",$F28&lt;&gt;""),DATE($B28,$F28,MIN('Parâmetros'!$B$9,DAY(DATE($B28,$F28+1,0)))),IF(AND($D28="Declaração trimestral",$F28&lt;&gt;""),DATE($B28,$F28+1,0),IF($D28="Classificação anual e-Fatura",IF('Parâmetros'!$B$10="","",'Parâmetros'!$B$10),""))),""))</f>
        <v/>
      </c>
      <c r="M28" s="21" t="n"/>
      <c r="N28" s="5">
        <f>IF($B28="","",IF($M28&lt;&gt;"",$M28,$L28))</f>
        <v/>
      </c>
      <c r="O28" s="20" t="n"/>
      <c r="P28" s="20" t="n"/>
      <c r="Q28" s="21" t="n"/>
      <c r="R28" s="21" t="n"/>
      <c r="S28" s="22" t="n"/>
      <c r="T28" s="20" t="n"/>
      <c r="U28" s="20" t="n"/>
      <c r="V28" s="20" t="n"/>
      <c r="W28" s="22" t="n"/>
      <c r="X28" s="19">
        <f>IF($B28="","",IF($T28="Não","Não aplicável",IF(AND(OR($O28="Não",$Q28&lt;&gt;""),OR($P28="Não",$R28&lt;&gt;"")),IF(AND($N28&lt;&gt;"",MAX($Q28,$R28)&gt;$N28),"Concluída fora do prazo","Concluída"),IF($N28="","Sem data-limite",IF($N28&lt;TODAY(),"Em atraso",IF($N28-TODAY()&lt;='Parâmetros'!$B$6,"A vencer","Planeada"))))))</f>
        <v/>
      </c>
      <c r="Y28" s="23">
        <f>IF($B28="","",IF(OR($N28="",$X28="Concluída",$X28="Concluída fora do prazo",$X28="Não aplicável"),"",$N28-TODAY()))</f>
        <v/>
      </c>
    </row>
    <row r="29">
      <c r="A29" s="19">
        <f>IF($B29="","","TI-"&amp;TEXT(ROW()-5,"000"))</f>
        <v/>
      </c>
      <c r="B29" s="4" t="n"/>
      <c r="C29" s="20" t="n"/>
      <c r="D29" s="20" t="n"/>
      <c r="E29" s="20" t="n"/>
      <c r="F29" s="4" t="n"/>
      <c r="G29" s="21" t="n"/>
      <c r="H29" s="21" t="n"/>
      <c r="I29" s="5">
        <f>IF($B29="","",IF($J29="","",IFERROR(IF($D29="Contribuição mensal",DATE(YEAR($J29),MONTH($J29),1),IF($D29="Declaração trimestral",DATE(YEAR($J29),MONTH($J29)-2,1),IF($D29="Classificação anual e-Fatura",IF($G29="","",$G29),""))),"")))</f>
        <v/>
      </c>
      <c r="J29" s="5">
        <f>IF($B29="","",IFERROR(IF($D29="Contribuição mensal",IF($F29="","",DATE($B29,$F29-'Parâmetros'!$B$7+1,0)),IF($D29="Declaração trimestral",IF($F29="","",DATE($B29,$F29,0)),IF($D29="Classificação anual e-Fatura",IF($H29="","",$H29),""))),""))</f>
        <v/>
      </c>
      <c r="K29" s="5">
        <f>IF($B29="","",IFERROR(IF(AND($D29="Contribuição mensal",$F29&lt;&gt;""),DATE($B29,$F29,MIN('Parâmetros'!$B$8,DAY(DATE($B29,$F29+1,0)))),""),""))</f>
        <v/>
      </c>
      <c r="L29" s="5">
        <f>IF($B29="","",IFERROR(IF(AND($D29="Contribuição mensal",$F29&lt;&gt;""),DATE($B29,$F29,MIN('Parâmetros'!$B$9,DAY(DATE($B29,$F29+1,0)))),IF(AND($D29="Declaração trimestral",$F29&lt;&gt;""),DATE($B29,$F29+1,0),IF($D29="Classificação anual e-Fatura",IF('Parâmetros'!$B$10="","",'Parâmetros'!$B$10),""))),""))</f>
        <v/>
      </c>
      <c r="M29" s="21" t="n"/>
      <c r="N29" s="5">
        <f>IF($B29="","",IF($M29&lt;&gt;"",$M29,$L29))</f>
        <v/>
      </c>
      <c r="O29" s="20" t="n"/>
      <c r="P29" s="20" t="n"/>
      <c r="Q29" s="21" t="n"/>
      <c r="R29" s="21" t="n"/>
      <c r="S29" s="22" t="n"/>
      <c r="T29" s="20" t="n"/>
      <c r="U29" s="20" t="n"/>
      <c r="V29" s="20" t="n"/>
      <c r="W29" s="22" t="n"/>
      <c r="X29" s="19">
        <f>IF($B29="","",IF($T29="Não","Não aplicável",IF(AND(OR($O29="Não",$Q29&lt;&gt;""),OR($P29="Não",$R29&lt;&gt;"")),IF(AND($N29&lt;&gt;"",MAX($Q29,$R29)&gt;$N29),"Concluída fora do prazo","Concluída"),IF($N29="","Sem data-limite",IF($N29&lt;TODAY(),"Em atraso",IF($N29-TODAY()&lt;='Parâmetros'!$B$6,"A vencer","Planeada"))))))</f>
        <v/>
      </c>
      <c r="Y29" s="23">
        <f>IF($B29="","",IF(OR($N29="",$X29="Concluída",$X29="Concluída fora do prazo",$X29="Não aplicável"),"",$N29-TODAY()))</f>
        <v/>
      </c>
    </row>
    <row r="30">
      <c r="A30" s="19">
        <f>IF($B30="","","TI-"&amp;TEXT(ROW()-5,"000"))</f>
        <v/>
      </c>
      <c r="B30" s="4" t="n"/>
      <c r="C30" s="20" t="n"/>
      <c r="D30" s="20" t="n"/>
      <c r="E30" s="20" t="n"/>
      <c r="F30" s="4" t="n"/>
      <c r="G30" s="21" t="n"/>
      <c r="H30" s="21" t="n"/>
      <c r="I30" s="5">
        <f>IF($B30="","",IF($J30="","",IFERROR(IF($D30="Contribuição mensal",DATE(YEAR($J30),MONTH($J30),1),IF($D30="Declaração trimestral",DATE(YEAR($J30),MONTH($J30)-2,1),IF($D30="Classificação anual e-Fatura",IF($G30="","",$G30),""))),"")))</f>
        <v/>
      </c>
      <c r="J30" s="5">
        <f>IF($B30="","",IFERROR(IF($D30="Contribuição mensal",IF($F30="","",DATE($B30,$F30-'Parâmetros'!$B$7+1,0)),IF($D30="Declaração trimestral",IF($F30="","",DATE($B30,$F30,0)),IF($D30="Classificação anual e-Fatura",IF($H30="","",$H30),""))),""))</f>
        <v/>
      </c>
      <c r="K30" s="5">
        <f>IF($B30="","",IFERROR(IF(AND($D30="Contribuição mensal",$F30&lt;&gt;""),DATE($B30,$F30,MIN('Parâmetros'!$B$8,DAY(DATE($B30,$F30+1,0)))),""),""))</f>
        <v/>
      </c>
      <c r="L30" s="5">
        <f>IF($B30="","",IFERROR(IF(AND($D30="Contribuição mensal",$F30&lt;&gt;""),DATE($B30,$F30,MIN('Parâmetros'!$B$9,DAY(DATE($B30,$F30+1,0)))),IF(AND($D30="Declaração trimestral",$F30&lt;&gt;""),DATE($B30,$F30+1,0),IF($D30="Classificação anual e-Fatura",IF('Parâmetros'!$B$10="","",'Parâmetros'!$B$10),""))),""))</f>
        <v/>
      </c>
      <c r="M30" s="21" t="n"/>
      <c r="N30" s="5">
        <f>IF($B30="","",IF($M30&lt;&gt;"",$M30,$L30))</f>
        <v/>
      </c>
      <c r="O30" s="20" t="n"/>
      <c r="P30" s="20" t="n"/>
      <c r="Q30" s="21" t="n"/>
      <c r="R30" s="21" t="n"/>
      <c r="S30" s="22" t="n"/>
      <c r="T30" s="20" t="n"/>
      <c r="U30" s="20" t="n"/>
      <c r="V30" s="20" t="n"/>
      <c r="W30" s="22" t="n"/>
      <c r="X30" s="19">
        <f>IF($B30="","",IF($T30="Não","Não aplicável",IF(AND(OR($O30="Não",$Q30&lt;&gt;""),OR($P30="Não",$R30&lt;&gt;"")),IF(AND($N30&lt;&gt;"",MAX($Q30,$R30)&gt;$N30),"Concluída fora do prazo","Concluída"),IF($N30="","Sem data-limite",IF($N30&lt;TODAY(),"Em atraso",IF($N30-TODAY()&lt;='Parâmetros'!$B$6,"A vencer","Planeada"))))))</f>
        <v/>
      </c>
      <c r="Y30" s="23">
        <f>IF($B30="","",IF(OR($N30="",$X30="Concluída",$X30="Concluída fora do prazo",$X30="Não aplicável"),"",$N30-TODAY()))</f>
        <v/>
      </c>
    </row>
    <row r="31">
      <c r="A31" s="19">
        <f>IF($B31="","","TI-"&amp;TEXT(ROW()-5,"000"))</f>
        <v/>
      </c>
      <c r="B31" s="4" t="n"/>
      <c r="C31" s="20" t="n"/>
      <c r="D31" s="20" t="n"/>
      <c r="E31" s="20" t="n"/>
      <c r="F31" s="4" t="n"/>
      <c r="G31" s="21" t="n"/>
      <c r="H31" s="21" t="n"/>
      <c r="I31" s="5">
        <f>IF($B31="","",IF($J31="","",IFERROR(IF($D31="Contribuição mensal",DATE(YEAR($J31),MONTH($J31),1),IF($D31="Declaração trimestral",DATE(YEAR($J31),MONTH($J31)-2,1),IF($D31="Classificação anual e-Fatura",IF($G31="","",$G31),""))),"")))</f>
        <v/>
      </c>
      <c r="J31" s="5">
        <f>IF($B31="","",IFERROR(IF($D31="Contribuição mensal",IF($F31="","",DATE($B31,$F31-'Parâmetros'!$B$7+1,0)),IF($D31="Declaração trimestral",IF($F31="","",DATE($B31,$F31,0)),IF($D31="Classificação anual e-Fatura",IF($H31="","",$H31),""))),""))</f>
        <v/>
      </c>
      <c r="K31" s="5">
        <f>IF($B31="","",IFERROR(IF(AND($D31="Contribuição mensal",$F31&lt;&gt;""),DATE($B31,$F31,MIN('Parâmetros'!$B$8,DAY(DATE($B31,$F31+1,0)))),""),""))</f>
        <v/>
      </c>
      <c r="L31" s="5">
        <f>IF($B31="","",IFERROR(IF(AND($D31="Contribuição mensal",$F31&lt;&gt;""),DATE($B31,$F31,MIN('Parâmetros'!$B$9,DAY(DATE($B31,$F31+1,0)))),IF(AND($D31="Declaração trimestral",$F31&lt;&gt;""),DATE($B31,$F31+1,0),IF($D31="Classificação anual e-Fatura",IF('Parâmetros'!$B$10="","",'Parâmetros'!$B$10),""))),""))</f>
        <v/>
      </c>
      <c r="M31" s="21" t="n"/>
      <c r="N31" s="5">
        <f>IF($B31="","",IF($M31&lt;&gt;"",$M31,$L31))</f>
        <v/>
      </c>
      <c r="O31" s="20" t="n"/>
      <c r="P31" s="20" t="n"/>
      <c r="Q31" s="21" t="n"/>
      <c r="R31" s="21" t="n"/>
      <c r="S31" s="22" t="n"/>
      <c r="T31" s="20" t="n"/>
      <c r="U31" s="20" t="n"/>
      <c r="V31" s="20" t="n"/>
      <c r="W31" s="22" t="n"/>
      <c r="X31" s="19">
        <f>IF($B31="","",IF($T31="Não","Não aplicável",IF(AND(OR($O31="Não",$Q31&lt;&gt;""),OR($P31="Não",$R31&lt;&gt;"")),IF(AND($N31&lt;&gt;"",MAX($Q31,$R31)&gt;$N31),"Concluída fora do prazo","Concluída"),IF($N31="","Sem data-limite",IF($N31&lt;TODAY(),"Em atraso",IF($N31-TODAY()&lt;='Parâmetros'!$B$6,"A vencer","Planeada"))))))</f>
        <v/>
      </c>
      <c r="Y31" s="23">
        <f>IF($B31="","",IF(OR($N31="",$X31="Concluída",$X31="Concluída fora do prazo",$X31="Não aplicável"),"",$N31-TODAY()))</f>
        <v/>
      </c>
    </row>
    <row r="32">
      <c r="A32" s="19">
        <f>IF($B32="","","TI-"&amp;TEXT(ROW()-5,"000"))</f>
        <v/>
      </c>
      <c r="B32" s="4" t="n"/>
      <c r="C32" s="20" t="n"/>
      <c r="D32" s="20" t="n"/>
      <c r="E32" s="20" t="n"/>
      <c r="F32" s="4" t="n"/>
      <c r="G32" s="21" t="n"/>
      <c r="H32" s="21" t="n"/>
      <c r="I32" s="5">
        <f>IF($B32="","",IF($J32="","",IFERROR(IF($D32="Contribuição mensal",DATE(YEAR($J32),MONTH($J32),1),IF($D32="Declaração trimestral",DATE(YEAR($J32),MONTH($J32)-2,1),IF($D32="Classificação anual e-Fatura",IF($G32="","",$G32),""))),"")))</f>
        <v/>
      </c>
      <c r="J32" s="5">
        <f>IF($B32="","",IFERROR(IF($D32="Contribuição mensal",IF($F32="","",DATE($B32,$F32-'Parâmetros'!$B$7+1,0)),IF($D32="Declaração trimestral",IF($F32="","",DATE($B32,$F32,0)),IF($D32="Classificação anual e-Fatura",IF($H32="","",$H32),""))),""))</f>
        <v/>
      </c>
      <c r="K32" s="5">
        <f>IF($B32="","",IFERROR(IF(AND($D32="Contribuição mensal",$F32&lt;&gt;""),DATE($B32,$F32,MIN('Parâmetros'!$B$8,DAY(DATE($B32,$F32+1,0)))),""),""))</f>
        <v/>
      </c>
      <c r="L32" s="5">
        <f>IF($B32="","",IFERROR(IF(AND($D32="Contribuição mensal",$F32&lt;&gt;""),DATE($B32,$F32,MIN('Parâmetros'!$B$9,DAY(DATE($B32,$F32+1,0)))),IF(AND($D32="Declaração trimestral",$F32&lt;&gt;""),DATE($B32,$F32+1,0),IF($D32="Classificação anual e-Fatura",IF('Parâmetros'!$B$10="","",'Parâmetros'!$B$10),""))),""))</f>
        <v/>
      </c>
      <c r="M32" s="21" t="n"/>
      <c r="N32" s="5">
        <f>IF($B32="","",IF($M32&lt;&gt;"",$M32,$L32))</f>
        <v/>
      </c>
      <c r="O32" s="20" t="n"/>
      <c r="P32" s="20" t="n"/>
      <c r="Q32" s="21" t="n"/>
      <c r="R32" s="21" t="n"/>
      <c r="S32" s="22" t="n"/>
      <c r="T32" s="20" t="n"/>
      <c r="U32" s="20" t="n"/>
      <c r="V32" s="20" t="n"/>
      <c r="W32" s="22" t="n"/>
      <c r="X32" s="19">
        <f>IF($B32="","",IF($T32="Não","Não aplicável",IF(AND(OR($O32="Não",$Q32&lt;&gt;""),OR($P32="Não",$R32&lt;&gt;"")),IF(AND($N32&lt;&gt;"",MAX($Q32,$R32)&gt;$N32),"Concluída fora do prazo","Concluída"),IF($N32="","Sem data-limite",IF($N32&lt;TODAY(),"Em atraso",IF($N32-TODAY()&lt;='Parâmetros'!$B$6,"A vencer","Planeada"))))))</f>
        <v/>
      </c>
      <c r="Y32" s="23">
        <f>IF($B32="","",IF(OR($N32="",$X32="Concluída",$X32="Concluída fora do prazo",$X32="Não aplicável"),"",$N32-TODAY()))</f>
        <v/>
      </c>
    </row>
    <row r="33">
      <c r="A33" s="19">
        <f>IF($B33="","","TI-"&amp;TEXT(ROW()-5,"000"))</f>
        <v/>
      </c>
      <c r="B33" s="4" t="n"/>
      <c r="C33" s="20" t="n"/>
      <c r="D33" s="20" t="n"/>
      <c r="E33" s="20" t="n"/>
      <c r="F33" s="4" t="n"/>
      <c r="G33" s="21" t="n"/>
      <c r="H33" s="21" t="n"/>
      <c r="I33" s="5">
        <f>IF($B33="","",IF($J33="","",IFERROR(IF($D33="Contribuição mensal",DATE(YEAR($J33),MONTH($J33),1),IF($D33="Declaração trimestral",DATE(YEAR($J33),MONTH($J33)-2,1),IF($D33="Classificação anual e-Fatura",IF($G33="","",$G33),""))),"")))</f>
        <v/>
      </c>
      <c r="J33" s="5">
        <f>IF($B33="","",IFERROR(IF($D33="Contribuição mensal",IF($F33="","",DATE($B33,$F33-'Parâmetros'!$B$7+1,0)),IF($D33="Declaração trimestral",IF($F33="","",DATE($B33,$F33,0)),IF($D33="Classificação anual e-Fatura",IF($H33="","",$H33),""))),""))</f>
        <v/>
      </c>
      <c r="K33" s="5">
        <f>IF($B33="","",IFERROR(IF(AND($D33="Contribuição mensal",$F33&lt;&gt;""),DATE($B33,$F33,MIN('Parâmetros'!$B$8,DAY(DATE($B33,$F33+1,0)))),""),""))</f>
        <v/>
      </c>
      <c r="L33" s="5">
        <f>IF($B33="","",IFERROR(IF(AND($D33="Contribuição mensal",$F33&lt;&gt;""),DATE($B33,$F33,MIN('Parâmetros'!$B$9,DAY(DATE($B33,$F33+1,0)))),IF(AND($D33="Declaração trimestral",$F33&lt;&gt;""),DATE($B33,$F33+1,0),IF($D33="Classificação anual e-Fatura",IF('Parâmetros'!$B$10="","",'Parâmetros'!$B$10),""))),""))</f>
        <v/>
      </c>
      <c r="M33" s="21" t="n"/>
      <c r="N33" s="5">
        <f>IF($B33="","",IF($M33&lt;&gt;"",$M33,$L33))</f>
        <v/>
      </c>
      <c r="O33" s="20" t="n"/>
      <c r="P33" s="20" t="n"/>
      <c r="Q33" s="21" t="n"/>
      <c r="R33" s="21" t="n"/>
      <c r="S33" s="22" t="n"/>
      <c r="T33" s="20" t="n"/>
      <c r="U33" s="20" t="n"/>
      <c r="V33" s="20" t="n"/>
      <c r="W33" s="22" t="n"/>
      <c r="X33" s="19">
        <f>IF($B33="","",IF($T33="Não","Não aplicável",IF(AND(OR($O33="Não",$Q33&lt;&gt;""),OR($P33="Não",$R33&lt;&gt;"")),IF(AND($N33&lt;&gt;"",MAX($Q33,$R33)&gt;$N33),"Concluída fora do prazo","Concluída"),IF($N33="","Sem data-limite",IF($N33&lt;TODAY(),"Em atraso",IF($N33-TODAY()&lt;='Parâmetros'!$B$6,"A vencer","Planeada"))))))</f>
        <v/>
      </c>
      <c r="Y33" s="23">
        <f>IF($B33="","",IF(OR($N33="",$X33="Concluída",$X33="Concluída fora do prazo",$X33="Não aplicável"),"",$N33-TODAY()))</f>
        <v/>
      </c>
    </row>
    <row r="34">
      <c r="A34" s="19">
        <f>IF($B34="","","TI-"&amp;TEXT(ROW()-5,"000"))</f>
        <v/>
      </c>
      <c r="B34" s="4" t="n"/>
      <c r="C34" s="20" t="n"/>
      <c r="D34" s="20" t="n"/>
      <c r="E34" s="20" t="n"/>
      <c r="F34" s="4" t="n"/>
      <c r="G34" s="21" t="n"/>
      <c r="H34" s="21" t="n"/>
      <c r="I34" s="5">
        <f>IF($B34="","",IF($J34="","",IFERROR(IF($D34="Contribuição mensal",DATE(YEAR($J34),MONTH($J34),1),IF($D34="Declaração trimestral",DATE(YEAR($J34),MONTH($J34)-2,1),IF($D34="Classificação anual e-Fatura",IF($G34="","",$G34),""))),"")))</f>
        <v/>
      </c>
      <c r="J34" s="5">
        <f>IF($B34="","",IFERROR(IF($D34="Contribuição mensal",IF($F34="","",DATE($B34,$F34-'Parâmetros'!$B$7+1,0)),IF($D34="Declaração trimestral",IF($F34="","",DATE($B34,$F34,0)),IF($D34="Classificação anual e-Fatura",IF($H34="","",$H34),""))),""))</f>
        <v/>
      </c>
      <c r="K34" s="5">
        <f>IF($B34="","",IFERROR(IF(AND($D34="Contribuição mensal",$F34&lt;&gt;""),DATE($B34,$F34,MIN('Parâmetros'!$B$8,DAY(DATE($B34,$F34+1,0)))),""),""))</f>
        <v/>
      </c>
      <c r="L34" s="5">
        <f>IF($B34="","",IFERROR(IF(AND($D34="Contribuição mensal",$F34&lt;&gt;""),DATE($B34,$F34,MIN('Parâmetros'!$B$9,DAY(DATE($B34,$F34+1,0)))),IF(AND($D34="Declaração trimestral",$F34&lt;&gt;""),DATE($B34,$F34+1,0),IF($D34="Classificação anual e-Fatura",IF('Parâmetros'!$B$10="","",'Parâmetros'!$B$10),""))),""))</f>
        <v/>
      </c>
      <c r="M34" s="21" t="n"/>
      <c r="N34" s="5">
        <f>IF($B34="","",IF($M34&lt;&gt;"",$M34,$L34))</f>
        <v/>
      </c>
      <c r="O34" s="20" t="n"/>
      <c r="P34" s="20" t="n"/>
      <c r="Q34" s="21" t="n"/>
      <c r="R34" s="21" t="n"/>
      <c r="S34" s="22" t="n"/>
      <c r="T34" s="20" t="n"/>
      <c r="U34" s="20" t="n"/>
      <c r="V34" s="20" t="n"/>
      <c r="W34" s="22" t="n"/>
      <c r="X34" s="19">
        <f>IF($B34="","",IF($T34="Não","Não aplicável",IF(AND(OR($O34="Não",$Q34&lt;&gt;""),OR($P34="Não",$R34&lt;&gt;"")),IF(AND($N34&lt;&gt;"",MAX($Q34,$R34)&gt;$N34),"Concluída fora do prazo","Concluída"),IF($N34="","Sem data-limite",IF($N34&lt;TODAY(),"Em atraso",IF($N34-TODAY()&lt;='Parâmetros'!$B$6,"A vencer","Planeada"))))))</f>
        <v/>
      </c>
      <c r="Y34" s="23">
        <f>IF($B34="","",IF(OR($N34="",$X34="Concluída",$X34="Concluída fora do prazo",$X34="Não aplicável"),"",$N34-TODAY()))</f>
        <v/>
      </c>
    </row>
    <row r="35">
      <c r="A35" s="19">
        <f>IF($B35="","","TI-"&amp;TEXT(ROW()-5,"000"))</f>
        <v/>
      </c>
      <c r="B35" s="4" t="n"/>
      <c r="C35" s="20" t="n"/>
      <c r="D35" s="20" t="n"/>
      <c r="E35" s="20" t="n"/>
      <c r="F35" s="4" t="n"/>
      <c r="G35" s="21" t="n"/>
      <c r="H35" s="21" t="n"/>
      <c r="I35" s="5">
        <f>IF($B35="","",IF($J35="","",IFERROR(IF($D35="Contribuição mensal",DATE(YEAR($J35),MONTH($J35),1),IF($D35="Declaração trimestral",DATE(YEAR($J35),MONTH($J35)-2,1),IF($D35="Classificação anual e-Fatura",IF($G35="","",$G35),""))),"")))</f>
        <v/>
      </c>
      <c r="J35" s="5">
        <f>IF($B35="","",IFERROR(IF($D35="Contribuição mensal",IF($F35="","",DATE($B35,$F35-'Parâmetros'!$B$7+1,0)),IF($D35="Declaração trimestral",IF($F35="","",DATE($B35,$F35,0)),IF($D35="Classificação anual e-Fatura",IF($H35="","",$H35),""))),""))</f>
        <v/>
      </c>
      <c r="K35" s="5">
        <f>IF($B35="","",IFERROR(IF(AND($D35="Contribuição mensal",$F35&lt;&gt;""),DATE($B35,$F35,MIN('Parâmetros'!$B$8,DAY(DATE($B35,$F35+1,0)))),""),""))</f>
        <v/>
      </c>
      <c r="L35" s="5">
        <f>IF($B35="","",IFERROR(IF(AND($D35="Contribuição mensal",$F35&lt;&gt;""),DATE($B35,$F35,MIN('Parâmetros'!$B$9,DAY(DATE($B35,$F35+1,0)))),IF(AND($D35="Declaração trimestral",$F35&lt;&gt;""),DATE($B35,$F35+1,0),IF($D35="Classificação anual e-Fatura",IF('Parâmetros'!$B$10="","",'Parâmetros'!$B$10),""))),""))</f>
        <v/>
      </c>
      <c r="M35" s="21" t="n"/>
      <c r="N35" s="5">
        <f>IF($B35="","",IF($M35&lt;&gt;"",$M35,$L35))</f>
        <v/>
      </c>
      <c r="O35" s="20" t="n"/>
      <c r="P35" s="20" t="n"/>
      <c r="Q35" s="21" t="n"/>
      <c r="R35" s="21" t="n"/>
      <c r="S35" s="22" t="n"/>
      <c r="T35" s="20" t="n"/>
      <c r="U35" s="20" t="n"/>
      <c r="V35" s="20" t="n"/>
      <c r="W35" s="22" t="n"/>
      <c r="X35" s="19">
        <f>IF($B35="","",IF($T35="Não","Não aplicável",IF(AND(OR($O35="Não",$Q35&lt;&gt;""),OR($P35="Não",$R35&lt;&gt;"")),IF(AND($N35&lt;&gt;"",MAX($Q35,$R35)&gt;$N35),"Concluída fora do prazo","Concluída"),IF($N35="","Sem data-limite",IF($N35&lt;TODAY(),"Em atraso",IF($N35-TODAY()&lt;='Parâmetros'!$B$6,"A vencer","Planeada"))))))</f>
        <v/>
      </c>
      <c r="Y35" s="23">
        <f>IF($B35="","",IF(OR($N35="",$X35="Concluída",$X35="Concluída fora do prazo",$X35="Não aplicável"),"",$N35-TODAY()))</f>
        <v/>
      </c>
    </row>
    <row r="36">
      <c r="A36" s="19">
        <f>IF($B36="","","TI-"&amp;TEXT(ROW()-5,"000"))</f>
        <v/>
      </c>
      <c r="B36" s="4" t="n"/>
      <c r="C36" s="20" t="n"/>
      <c r="D36" s="20" t="n"/>
      <c r="E36" s="20" t="n"/>
      <c r="F36" s="4" t="n"/>
      <c r="G36" s="21" t="n"/>
      <c r="H36" s="21" t="n"/>
      <c r="I36" s="5">
        <f>IF($B36="","",IF($J36="","",IFERROR(IF($D36="Contribuição mensal",DATE(YEAR($J36),MONTH($J36),1),IF($D36="Declaração trimestral",DATE(YEAR($J36),MONTH($J36)-2,1),IF($D36="Classificação anual e-Fatura",IF($G36="","",$G36),""))),"")))</f>
        <v/>
      </c>
      <c r="J36" s="5">
        <f>IF($B36="","",IFERROR(IF($D36="Contribuição mensal",IF($F36="","",DATE($B36,$F36-'Parâmetros'!$B$7+1,0)),IF($D36="Declaração trimestral",IF($F36="","",DATE($B36,$F36,0)),IF($D36="Classificação anual e-Fatura",IF($H36="","",$H36),""))),""))</f>
        <v/>
      </c>
      <c r="K36" s="5">
        <f>IF($B36="","",IFERROR(IF(AND($D36="Contribuição mensal",$F36&lt;&gt;""),DATE($B36,$F36,MIN('Parâmetros'!$B$8,DAY(DATE($B36,$F36+1,0)))),""),""))</f>
        <v/>
      </c>
      <c r="L36" s="5">
        <f>IF($B36="","",IFERROR(IF(AND($D36="Contribuição mensal",$F36&lt;&gt;""),DATE($B36,$F36,MIN('Parâmetros'!$B$9,DAY(DATE($B36,$F36+1,0)))),IF(AND($D36="Declaração trimestral",$F36&lt;&gt;""),DATE($B36,$F36+1,0),IF($D36="Classificação anual e-Fatura",IF('Parâmetros'!$B$10="","",'Parâmetros'!$B$10),""))),""))</f>
        <v/>
      </c>
      <c r="M36" s="21" t="n"/>
      <c r="N36" s="5">
        <f>IF($B36="","",IF($M36&lt;&gt;"",$M36,$L36))</f>
        <v/>
      </c>
      <c r="O36" s="20" t="n"/>
      <c r="P36" s="20" t="n"/>
      <c r="Q36" s="21" t="n"/>
      <c r="R36" s="21" t="n"/>
      <c r="S36" s="22" t="n"/>
      <c r="T36" s="20" t="n"/>
      <c r="U36" s="20" t="n"/>
      <c r="V36" s="20" t="n"/>
      <c r="W36" s="22" t="n"/>
      <c r="X36" s="19">
        <f>IF($B36="","",IF($T36="Não","Não aplicável",IF(AND(OR($O36="Não",$Q36&lt;&gt;""),OR($P36="Não",$R36&lt;&gt;"")),IF(AND($N36&lt;&gt;"",MAX($Q36,$R36)&gt;$N36),"Concluída fora do prazo","Concluída"),IF($N36="","Sem data-limite",IF($N36&lt;TODAY(),"Em atraso",IF($N36-TODAY()&lt;='Parâmetros'!$B$6,"A vencer","Planeada"))))))</f>
        <v/>
      </c>
      <c r="Y36" s="23">
        <f>IF($B36="","",IF(OR($N36="",$X36="Concluída",$X36="Concluída fora do prazo",$X36="Não aplicável"),"",$N36-TODAY()))</f>
        <v/>
      </c>
    </row>
    <row r="37">
      <c r="A37" s="19">
        <f>IF($B37="","","TI-"&amp;TEXT(ROW()-5,"000"))</f>
        <v/>
      </c>
      <c r="B37" s="4" t="n"/>
      <c r="C37" s="20" t="n"/>
      <c r="D37" s="20" t="n"/>
      <c r="E37" s="20" t="n"/>
      <c r="F37" s="4" t="n"/>
      <c r="G37" s="21" t="n"/>
      <c r="H37" s="21" t="n"/>
      <c r="I37" s="5">
        <f>IF($B37="","",IF($J37="","",IFERROR(IF($D37="Contribuição mensal",DATE(YEAR($J37),MONTH($J37),1),IF($D37="Declaração trimestral",DATE(YEAR($J37),MONTH($J37)-2,1),IF($D37="Classificação anual e-Fatura",IF($G37="","",$G37),""))),"")))</f>
        <v/>
      </c>
      <c r="J37" s="5">
        <f>IF($B37="","",IFERROR(IF($D37="Contribuição mensal",IF($F37="","",DATE($B37,$F37-'Parâmetros'!$B$7+1,0)),IF($D37="Declaração trimestral",IF($F37="","",DATE($B37,$F37,0)),IF($D37="Classificação anual e-Fatura",IF($H37="","",$H37),""))),""))</f>
        <v/>
      </c>
      <c r="K37" s="5">
        <f>IF($B37="","",IFERROR(IF(AND($D37="Contribuição mensal",$F37&lt;&gt;""),DATE($B37,$F37,MIN('Parâmetros'!$B$8,DAY(DATE($B37,$F37+1,0)))),""),""))</f>
        <v/>
      </c>
      <c r="L37" s="5">
        <f>IF($B37="","",IFERROR(IF(AND($D37="Contribuição mensal",$F37&lt;&gt;""),DATE($B37,$F37,MIN('Parâmetros'!$B$9,DAY(DATE($B37,$F37+1,0)))),IF(AND($D37="Declaração trimestral",$F37&lt;&gt;""),DATE($B37,$F37+1,0),IF($D37="Classificação anual e-Fatura",IF('Parâmetros'!$B$10="","",'Parâmetros'!$B$10),""))),""))</f>
        <v/>
      </c>
      <c r="M37" s="21" t="n"/>
      <c r="N37" s="5">
        <f>IF($B37="","",IF($M37&lt;&gt;"",$M37,$L37))</f>
        <v/>
      </c>
      <c r="O37" s="20" t="n"/>
      <c r="P37" s="20" t="n"/>
      <c r="Q37" s="21" t="n"/>
      <c r="R37" s="21" t="n"/>
      <c r="S37" s="22" t="n"/>
      <c r="T37" s="20" t="n"/>
      <c r="U37" s="20" t="n"/>
      <c r="V37" s="20" t="n"/>
      <c r="W37" s="22" t="n"/>
      <c r="X37" s="19">
        <f>IF($B37="","",IF($T37="Não","Não aplicável",IF(AND(OR($O37="Não",$Q37&lt;&gt;""),OR($P37="Não",$R37&lt;&gt;"")),IF(AND($N37&lt;&gt;"",MAX($Q37,$R37)&gt;$N37),"Concluída fora do prazo","Concluída"),IF($N37="","Sem data-limite",IF($N37&lt;TODAY(),"Em atraso",IF($N37-TODAY()&lt;='Parâmetros'!$B$6,"A vencer","Planeada"))))))</f>
        <v/>
      </c>
      <c r="Y37" s="23">
        <f>IF($B37="","",IF(OR($N37="",$X37="Concluída",$X37="Concluída fora do prazo",$X37="Não aplicável"),"",$N37-TODAY()))</f>
        <v/>
      </c>
    </row>
    <row r="38">
      <c r="A38" s="19">
        <f>IF($B38="","","TI-"&amp;TEXT(ROW()-5,"000"))</f>
        <v/>
      </c>
      <c r="B38" s="4" t="n"/>
      <c r="C38" s="20" t="n"/>
      <c r="D38" s="20" t="n"/>
      <c r="E38" s="20" t="n"/>
      <c r="F38" s="4" t="n"/>
      <c r="G38" s="21" t="n"/>
      <c r="H38" s="21" t="n"/>
      <c r="I38" s="5">
        <f>IF($B38="","",IF($J38="","",IFERROR(IF($D38="Contribuição mensal",DATE(YEAR($J38),MONTH($J38),1),IF($D38="Declaração trimestral",DATE(YEAR($J38),MONTH($J38)-2,1),IF($D38="Classificação anual e-Fatura",IF($G38="","",$G38),""))),"")))</f>
        <v/>
      </c>
      <c r="J38" s="5">
        <f>IF($B38="","",IFERROR(IF($D38="Contribuição mensal",IF($F38="","",DATE($B38,$F38-'Parâmetros'!$B$7+1,0)),IF($D38="Declaração trimestral",IF($F38="","",DATE($B38,$F38,0)),IF($D38="Classificação anual e-Fatura",IF($H38="","",$H38),""))),""))</f>
        <v/>
      </c>
      <c r="K38" s="5">
        <f>IF($B38="","",IFERROR(IF(AND($D38="Contribuição mensal",$F38&lt;&gt;""),DATE($B38,$F38,MIN('Parâmetros'!$B$8,DAY(DATE($B38,$F38+1,0)))),""),""))</f>
        <v/>
      </c>
      <c r="L38" s="5">
        <f>IF($B38="","",IFERROR(IF(AND($D38="Contribuição mensal",$F38&lt;&gt;""),DATE($B38,$F38,MIN('Parâmetros'!$B$9,DAY(DATE($B38,$F38+1,0)))),IF(AND($D38="Declaração trimestral",$F38&lt;&gt;""),DATE($B38,$F38+1,0),IF($D38="Classificação anual e-Fatura",IF('Parâmetros'!$B$10="","",'Parâmetros'!$B$10),""))),""))</f>
        <v/>
      </c>
      <c r="M38" s="21" t="n"/>
      <c r="N38" s="5">
        <f>IF($B38="","",IF($M38&lt;&gt;"",$M38,$L38))</f>
        <v/>
      </c>
      <c r="O38" s="20" t="n"/>
      <c r="P38" s="20" t="n"/>
      <c r="Q38" s="21" t="n"/>
      <c r="R38" s="21" t="n"/>
      <c r="S38" s="22" t="n"/>
      <c r="T38" s="20" t="n"/>
      <c r="U38" s="20" t="n"/>
      <c r="V38" s="20" t="n"/>
      <c r="W38" s="22" t="n"/>
      <c r="X38" s="19">
        <f>IF($B38="","",IF($T38="Não","Não aplicável",IF(AND(OR($O38="Não",$Q38&lt;&gt;""),OR($P38="Não",$R38&lt;&gt;"")),IF(AND($N38&lt;&gt;"",MAX($Q38,$R38)&gt;$N38),"Concluída fora do prazo","Concluída"),IF($N38="","Sem data-limite",IF($N38&lt;TODAY(),"Em atraso",IF($N38-TODAY()&lt;='Parâmetros'!$B$6,"A vencer","Planeada"))))))</f>
        <v/>
      </c>
      <c r="Y38" s="23">
        <f>IF($B38="","",IF(OR($N38="",$X38="Concluída",$X38="Concluída fora do prazo",$X38="Não aplicável"),"",$N38-TODAY()))</f>
        <v/>
      </c>
    </row>
    <row r="39">
      <c r="A39" s="19">
        <f>IF($B39="","","TI-"&amp;TEXT(ROW()-5,"000"))</f>
        <v/>
      </c>
      <c r="B39" s="4" t="n"/>
      <c r="C39" s="20" t="n"/>
      <c r="D39" s="20" t="n"/>
      <c r="E39" s="20" t="n"/>
      <c r="F39" s="4" t="n"/>
      <c r="G39" s="21" t="n"/>
      <c r="H39" s="21" t="n"/>
      <c r="I39" s="5">
        <f>IF($B39="","",IF($J39="","",IFERROR(IF($D39="Contribuição mensal",DATE(YEAR($J39),MONTH($J39),1),IF($D39="Declaração trimestral",DATE(YEAR($J39),MONTH($J39)-2,1),IF($D39="Classificação anual e-Fatura",IF($G39="","",$G39),""))),"")))</f>
        <v/>
      </c>
      <c r="J39" s="5">
        <f>IF($B39="","",IFERROR(IF($D39="Contribuição mensal",IF($F39="","",DATE($B39,$F39-'Parâmetros'!$B$7+1,0)),IF($D39="Declaração trimestral",IF($F39="","",DATE($B39,$F39,0)),IF($D39="Classificação anual e-Fatura",IF($H39="","",$H39),""))),""))</f>
        <v/>
      </c>
      <c r="K39" s="5">
        <f>IF($B39="","",IFERROR(IF(AND($D39="Contribuição mensal",$F39&lt;&gt;""),DATE($B39,$F39,MIN('Parâmetros'!$B$8,DAY(DATE($B39,$F39+1,0)))),""),""))</f>
        <v/>
      </c>
      <c r="L39" s="5">
        <f>IF($B39="","",IFERROR(IF(AND($D39="Contribuição mensal",$F39&lt;&gt;""),DATE($B39,$F39,MIN('Parâmetros'!$B$9,DAY(DATE($B39,$F39+1,0)))),IF(AND($D39="Declaração trimestral",$F39&lt;&gt;""),DATE($B39,$F39+1,0),IF($D39="Classificação anual e-Fatura",IF('Parâmetros'!$B$10="","",'Parâmetros'!$B$10),""))),""))</f>
        <v/>
      </c>
      <c r="M39" s="21" t="n"/>
      <c r="N39" s="5">
        <f>IF($B39="","",IF($M39&lt;&gt;"",$M39,$L39))</f>
        <v/>
      </c>
      <c r="O39" s="20" t="n"/>
      <c r="P39" s="20" t="n"/>
      <c r="Q39" s="21" t="n"/>
      <c r="R39" s="21" t="n"/>
      <c r="S39" s="22" t="n"/>
      <c r="T39" s="20" t="n"/>
      <c r="U39" s="20" t="n"/>
      <c r="V39" s="20" t="n"/>
      <c r="W39" s="22" t="n"/>
      <c r="X39" s="19">
        <f>IF($B39="","",IF($T39="Não","Não aplicável",IF(AND(OR($O39="Não",$Q39&lt;&gt;""),OR($P39="Não",$R39&lt;&gt;"")),IF(AND($N39&lt;&gt;"",MAX($Q39,$R39)&gt;$N39),"Concluída fora do prazo","Concluída"),IF($N39="","Sem data-limite",IF($N39&lt;TODAY(),"Em atraso",IF($N39-TODAY()&lt;='Parâmetros'!$B$6,"A vencer","Planeada"))))))</f>
        <v/>
      </c>
      <c r="Y39" s="23">
        <f>IF($B39="","",IF(OR($N39="",$X39="Concluída",$X39="Concluída fora do prazo",$X39="Não aplicável"),"",$N39-TODAY()))</f>
        <v/>
      </c>
    </row>
    <row r="40">
      <c r="A40" s="19">
        <f>IF($B40="","","TI-"&amp;TEXT(ROW()-5,"000"))</f>
        <v/>
      </c>
      <c r="B40" s="4" t="n"/>
      <c r="C40" s="20" t="n"/>
      <c r="D40" s="20" t="n"/>
      <c r="E40" s="20" t="n"/>
      <c r="F40" s="4" t="n"/>
      <c r="G40" s="21" t="n"/>
      <c r="H40" s="21" t="n"/>
      <c r="I40" s="5">
        <f>IF($B40="","",IF($J40="","",IFERROR(IF($D40="Contribuição mensal",DATE(YEAR($J40),MONTH($J40),1),IF($D40="Declaração trimestral",DATE(YEAR($J40),MONTH($J40)-2,1),IF($D40="Classificação anual e-Fatura",IF($G40="","",$G40),""))),"")))</f>
        <v/>
      </c>
      <c r="J40" s="5">
        <f>IF($B40="","",IFERROR(IF($D40="Contribuição mensal",IF($F40="","",DATE($B40,$F40-'Parâmetros'!$B$7+1,0)),IF($D40="Declaração trimestral",IF($F40="","",DATE($B40,$F40,0)),IF($D40="Classificação anual e-Fatura",IF($H40="","",$H40),""))),""))</f>
        <v/>
      </c>
      <c r="K40" s="5">
        <f>IF($B40="","",IFERROR(IF(AND($D40="Contribuição mensal",$F40&lt;&gt;""),DATE($B40,$F40,MIN('Parâmetros'!$B$8,DAY(DATE($B40,$F40+1,0)))),""),""))</f>
        <v/>
      </c>
      <c r="L40" s="5">
        <f>IF($B40="","",IFERROR(IF(AND($D40="Contribuição mensal",$F40&lt;&gt;""),DATE($B40,$F40,MIN('Parâmetros'!$B$9,DAY(DATE($B40,$F40+1,0)))),IF(AND($D40="Declaração trimestral",$F40&lt;&gt;""),DATE($B40,$F40+1,0),IF($D40="Classificação anual e-Fatura",IF('Parâmetros'!$B$10="","",'Parâmetros'!$B$10),""))),""))</f>
        <v/>
      </c>
      <c r="M40" s="21" t="n"/>
      <c r="N40" s="5">
        <f>IF($B40="","",IF($M40&lt;&gt;"",$M40,$L40))</f>
        <v/>
      </c>
      <c r="O40" s="20" t="n"/>
      <c r="P40" s="20" t="n"/>
      <c r="Q40" s="21" t="n"/>
      <c r="R40" s="21" t="n"/>
      <c r="S40" s="22" t="n"/>
      <c r="T40" s="20" t="n"/>
      <c r="U40" s="20" t="n"/>
      <c r="V40" s="20" t="n"/>
      <c r="W40" s="22" t="n"/>
      <c r="X40" s="19">
        <f>IF($B40="","",IF($T40="Não","Não aplicável",IF(AND(OR($O40="Não",$Q40&lt;&gt;""),OR($P40="Não",$R40&lt;&gt;"")),IF(AND($N40&lt;&gt;"",MAX($Q40,$R40)&gt;$N40),"Concluída fora do prazo","Concluída"),IF($N40="","Sem data-limite",IF($N40&lt;TODAY(),"Em atraso",IF($N40-TODAY()&lt;='Parâmetros'!$B$6,"A vencer","Planeada"))))))</f>
        <v/>
      </c>
      <c r="Y40" s="23">
        <f>IF($B40="","",IF(OR($N40="",$X40="Concluída",$X40="Concluída fora do prazo",$X40="Não aplicável"),"",$N40-TODAY()))</f>
        <v/>
      </c>
    </row>
    <row r="41">
      <c r="A41" s="19">
        <f>IF($B41="","","TI-"&amp;TEXT(ROW()-5,"000"))</f>
        <v/>
      </c>
      <c r="B41" s="4" t="n"/>
      <c r="C41" s="20" t="n"/>
      <c r="D41" s="20" t="n"/>
      <c r="E41" s="20" t="n"/>
      <c r="F41" s="4" t="n"/>
      <c r="G41" s="21" t="n"/>
      <c r="H41" s="21" t="n"/>
      <c r="I41" s="5">
        <f>IF($B41="","",IF($J41="","",IFERROR(IF($D41="Contribuição mensal",DATE(YEAR($J41),MONTH($J41),1),IF($D41="Declaração trimestral",DATE(YEAR($J41),MONTH($J41)-2,1),IF($D41="Classificação anual e-Fatura",IF($G41="","",$G41),""))),"")))</f>
        <v/>
      </c>
      <c r="J41" s="5">
        <f>IF($B41="","",IFERROR(IF($D41="Contribuição mensal",IF($F41="","",DATE($B41,$F41-'Parâmetros'!$B$7+1,0)),IF($D41="Declaração trimestral",IF($F41="","",DATE($B41,$F41,0)),IF($D41="Classificação anual e-Fatura",IF($H41="","",$H41),""))),""))</f>
        <v/>
      </c>
      <c r="K41" s="5">
        <f>IF($B41="","",IFERROR(IF(AND($D41="Contribuição mensal",$F41&lt;&gt;""),DATE($B41,$F41,MIN('Parâmetros'!$B$8,DAY(DATE($B41,$F41+1,0)))),""),""))</f>
        <v/>
      </c>
      <c r="L41" s="5">
        <f>IF($B41="","",IFERROR(IF(AND($D41="Contribuição mensal",$F41&lt;&gt;""),DATE($B41,$F41,MIN('Parâmetros'!$B$9,DAY(DATE($B41,$F41+1,0)))),IF(AND($D41="Declaração trimestral",$F41&lt;&gt;""),DATE($B41,$F41+1,0),IF($D41="Classificação anual e-Fatura",IF('Parâmetros'!$B$10="","",'Parâmetros'!$B$10),""))),""))</f>
        <v/>
      </c>
      <c r="M41" s="21" t="n"/>
      <c r="N41" s="5">
        <f>IF($B41="","",IF($M41&lt;&gt;"",$M41,$L41))</f>
        <v/>
      </c>
      <c r="O41" s="20" t="n"/>
      <c r="P41" s="20" t="n"/>
      <c r="Q41" s="21" t="n"/>
      <c r="R41" s="21" t="n"/>
      <c r="S41" s="22" t="n"/>
      <c r="T41" s="20" t="n"/>
      <c r="U41" s="20" t="n"/>
      <c r="V41" s="20" t="n"/>
      <c r="W41" s="22" t="n"/>
      <c r="X41" s="19">
        <f>IF($B41="","",IF($T41="Não","Não aplicável",IF(AND(OR($O41="Não",$Q41&lt;&gt;""),OR($P41="Não",$R41&lt;&gt;"")),IF(AND($N41&lt;&gt;"",MAX($Q41,$R41)&gt;$N41),"Concluída fora do prazo","Concluída"),IF($N41="","Sem data-limite",IF($N41&lt;TODAY(),"Em atraso",IF($N41-TODAY()&lt;='Parâmetros'!$B$6,"A vencer","Planeada"))))))</f>
        <v/>
      </c>
      <c r="Y41" s="23">
        <f>IF($B41="","",IF(OR($N41="",$X41="Concluída",$X41="Concluída fora do prazo",$X41="Não aplicável"),"",$N41-TODAY()))</f>
        <v/>
      </c>
    </row>
    <row r="42">
      <c r="A42" s="19">
        <f>IF($B42="","","TI-"&amp;TEXT(ROW()-5,"000"))</f>
        <v/>
      </c>
      <c r="B42" s="4" t="n"/>
      <c r="C42" s="20" t="n"/>
      <c r="D42" s="20" t="n"/>
      <c r="E42" s="20" t="n"/>
      <c r="F42" s="4" t="n"/>
      <c r="G42" s="21" t="n"/>
      <c r="H42" s="21" t="n"/>
      <c r="I42" s="5">
        <f>IF($B42="","",IF($J42="","",IFERROR(IF($D42="Contribuição mensal",DATE(YEAR($J42),MONTH($J42),1),IF($D42="Declaração trimestral",DATE(YEAR($J42),MONTH($J42)-2,1),IF($D42="Classificação anual e-Fatura",IF($G42="","",$G42),""))),"")))</f>
        <v/>
      </c>
      <c r="J42" s="5">
        <f>IF($B42="","",IFERROR(IF($D42="Contribuição mensal",IF($F42="","",DATE($B42,$F42-'Parâmetros'!$B$7+1,0)),IF($D42="Declaração trimestral",IF($F42="","",DATE($B42,$F42,0)),IF($D42="Classificação anual e-Fatura",IF($H42="","",$H42),""))),""))</f>
        <v/>
      </c>
      <c r="K42" s="5">
        <f>IF($B42="","",IFERROR(IF(AND($D42="Contribuição mensal",$F42&lt;&gt;""),DATE($B42,$F42,MIN('Parâmetros'!$B$8,DAY(DATE($B42,$F42+1,0)))),""),""))</f>
        <v/>
      </c>
      <c r="L42" s="5">
        <f>IF($B42="","",IFERROR(IF(AND($D42="Contribuição mensal",$F42&lt;&gt;""),DATE($B42,$F42,MIN('Parâmetros'!$B$9,DAY(DATE($B42,$F42+1,0)))),IF(AND($D42="Declaração trimestral",$F42&lt;&gt;""),DATE($B42,$F42+1,0),IF($D42="Classificação anual e-Fatura",IF('Parâmetros'!$B$10="","",'Parâmetros'!$B$10),""))),""))</f>
        <v/>
      </c>
      <c r="M42" s="21" t="n"/>
      <c r="N42" s="5">
        <f>IF($B42="","",IF($M42&lt;&gt;"",$M42,$L42))</f>
        <v/>
      </c>
      <c r="O42" s="20" t="n"/>
      <c r="P42" s="20" t="n"/>
      <c r="Q42" s="21" t="n"/>
      <c r="R42" s="21" t="n"/>
      <c r="S42" s="22" t="n"/>
      <c r="T42" s="20" t="n"/>
      <c r="U42" s="20" t="n"/>
      <c r="V42" s="20" t="n"/>
      <c r="W42" s="22" t="n"/>
      <c r="X42" s="19">
        <f>IF($B42="","",IF($T42="Não","Não aplicável",IF(AND(OR($O42="Não",$Q42&lt;&gt;""),OR($P42="Não",$R42&lt;&gt;"")),IF(AND($N42&lt;&gt;"",MAX($Q42,$R42)&gt;$N42),"Concluída fora do prazo","Concluída"),IF($N42="","Sem data-limite",IF($N42&lt;TODAY(),"Em atraso",IF($N42-TODAY()&lt;='Parâmetros'!$B$6,"A vencer","Planeada"))))))</f>
        <v/>
      </c>
      <c r="Y42" s="23">
        <f>IF($B42="","",IF(OR($N42="",$X42="Concluída",$X42="Concluída fora do prazo",$X42="Não aplicável"),"",$N42-TODAY()))</f>
        <v/>
      </c>
    </row>
    <row r="43">
      <c r="A43" s="19">
        <f>IF($B43="","","TI-"&amp;TEXT(ROW()-5,"000"))</f>
        <v/>
      </c>
      <c r="B43" s="4" t="n"/>
      <c r="C43" s="20" t="n"/>
      <c r="D43" s="20" t="n"/>
      <c r="E43" s="20" t="n"/>
      <c r="F43" s="4" t="n"/>
      <c r="G43" s="21" t="n"/>
      <c r="H43" s="21" t="n"/>
      <c r="I43" s="5">
        <f>IF($B43="","",IF($J43="","",IFERROR(IF($D43="Contribuição mensal",DATE(YEAR($J43),MONTH($J43),1),IF($D43="Declaração trimestral",DATE(YEAR($J43),MONTH($J43)-2,1),IF($D43="Classificação anual e-Fatura",IF($G43="","",$G43),""))),"")))</f>
        <v/>
      </c>
      <c r="J43" s="5">
        <f>IF($B43="","",IFERROR(IF($D43="Contribuição mensal",IF($F43="","",DATE($B43,$F43-'Parâmetros'!$B$7+1,0)),IF($D43="Declaração trimestral",IF($F43="","",DATE($B43,$F43,0)),IF($D43="Classificação anual e-Fatura",IF($H43="","",$H43),""))),""))</f>
        <v/>
      </c>
      <c r="K43" s="5">
        <f>IF($B43="","",IFERROR(IF(AND($D43="Contribuição mensal",$F43&lt;&gt;""),DATE($B43,$F43,MIN('Parâmetros'!$B$8,DAY(DATE($B43,$F43+1,0)))),""),""))</f>
        <v/>
      </c>
      <c r="L43" s="5">
        <f>IF($B43="","",IFERROR(IF(AND($D43="Contribuição mensal",$F43&lt;&gt;""),DATE($B43,$F43,MIN('Parâmetros'!$B$9,DAY(DATE($B43,$F43+1,0)))),IF(AND($D43="Declaração trimestral",$F43&lt;&gt;""),DATE($B43,$F43+1,0),IF($D43="Classificação anual e-Fatura",IF('Parâmetros'!$B$10="","",'Parâmetros'!$B$10),""))),""))</f>
        <v/>
      </c>
      <c r="M43" s="21" t="n"/>
      <c r="N43" s="5">
        <f>IF($B43="","",IF($M43&lt;&gt;"",$M43,$L43))</f>
        <v/>
      </c>
      <c r="O43" s="20" t="n"/>
      <c r="P43" s="20" t="n"/>
      <c r="Q43" s="21" t="n"/>
      <c r="R43" s="21" t="n"/>
      <c r="S43" s="22" t="n"/>
      <c r="T43" s="20" t="n"/>
      <c r="U43" s="20" t="n"/>
      <c r="V43" s="20" t="n"/>
      <c r="W43" s="22" t="n"/>
      <c r="X43" s="19">
        <f>IF($B43="","",IF($T43="Não","Não aplicável",IF(AND(OR($O43="Não",$Q43&lt;&gt;""),OR($P43="Não",$R43&lt;&gt;"")),IF(AND($N43&lt;&gt;"",MAX($Q43,$R43)&gt;$N43),"Concluída fora do prazo","Concluída"),IF($N43="","Sem data-limite",IF($N43&lt;TODAY(),"Em atraso",IF($N43-TODAY()&lt;='Parâmetros'!$B$6,"A vencer","Planeada"))))))</f>
        <v/>
      </c>
      <c r="Y43" s="23">
        <f>IF($B43="","",IF(OR($N43="",$X43="Concluída",$X43="Concluída fora do prazo",$X43="Não aplicável"),"",$N43-TODAY()))</f>
        <v/>
      </c>
    </row>
    <row r="44">
      <c r="A44" s="19">
        <f>IF($B44="","","TI-"&amp;TEXT(ROW()-5,"000"))</f>
        <v/>
      </c>
      <c r="B44" s="4" t="n"/>
      <c r="C44" s="20" t="n"/>
      <c r="D44" s="20" t="n"/>
      <c r="E44" s="20" t="n"/>
      <c r="F44" s="4" t="n"/>
      <c r="G44" s="21" t="n"/>
      <c r="H44" s="21" t="n"/>
      <c r="I44" s="5">
        <f>IF($B44="","",IF($J44="","",IFERROR(IF($D44="Contribuição mensal",DATE(YEAR($J44),MONTH($J44),1),IF($D44="Declaração trimestral",DATE(YEAR($J44),MONTH($J44)-2,1),IF($D44="Classificação anual e-Fatura",IF($G44="","",$G44),""))),"")))</f>
        <v/>
      </c>
      <c r="J44" s="5">
        <f>IF($B44="","",IFERROR(IF($D44="Contribuição mensal",IF($F44="","",DATE($B44,$F44-'Parâmetros'!$B$7+1,0)),IF($D44="Declaração trimestral",IF($F44="","",DATE($B44,$F44,0)),IF($D44="Classificação anual e-Fatura",IF($H44="","",$H44),""))),""))</f>
        <v/>
      </c>
      <c r="K44" s="5">
        <f>IF($B44="","",IFERROR(IF(AND($D44="Contribuição mensal",$F44&lt;&gt;""),DATE($B44,$F44,MIN('Parâmetros'!$B$8,DAY(DATE($B44,$F44+1,0)))),""),""))</f>
        <v/>
      </c>
      <c r="L44" s="5">
        <f>IF($B44="","",IFERROR(IF(AND($D44="Contribuição mensal",$F44&lt;&gt;""),DATE($B44,$F44,MIN('Parâmetros'!$B$9,DAY(DATE($B44,$F44+1,0)))),IF(AND($D44="Declaração trimestral",$F44&lt;&gt;""),DATE($B44,$F44+1,0),IF($D44="Classificação anual e-Fatura",IF('Parâmetros'!$B$10="","",'Parâmetros'!$B$10),""))),""))</f>
        <v/>
      </c>
      <c r="M44" s="21" t="n"/>
      <c r="N44" s="5">
        <f>IF($B44="","",IF($M44&lt;&gt;"",$M44,$L44))</f>
        <v/>
      </c>
      <c r="O44" s="20" t="n"/>
      <c r="P44" s="20" t="n"/>
      <c r="Q44" s="21" t="n"/>
      <c r="R44" s="21" t="n"/>
      <c r="S44" s="22" t="n"/>
      <c r="T44" s="20" t="n"/>
      <c r="U44" s="20" t="n"/>
      <c r="V44" s="20" t="n"/>
      <c r="W44" s="22" t="n"/>
      <c r="X44" s="19">
        <f>IF($B44="","",IF($T44="Não","Não aplicável",IF(AND(OR($O44="Não",$Q44&lt;&gt;""),OR($P44="Não",$R44&lt;&gt;"")),IF(AND($N44&lt;&gt;"",MAX($Q44,$R44)&gt;$N44),"Concluída fora do prazo","Concluída"),IF($N44="","Sem data-limite",IF($N44&lt;TODAY(),"Em atraso",IF($N44-TODAY()&lt;='Parâmetros'!$B$6,"A vencer","Planeada"))))))</f>
        <v/>
      </c>
      <c r="Y44" s="23">
        <f>IF($B44="","",IF(OR($N44="",$X44="Concluída",$X44="Concluída fora do prazo",$X44="Não aplicável"),"",$N44-TODAY()))</f>
        <v/>
      </c>
    </row>
    <row r="45">
      <c r="A45" s="19">
        <f>IF($B45="","","TI-"&amp;TEXT(ROW()-5,"000"))</f>
        <v/>
      </c>
      <c r="B45" s="4" t="n"/>
      <c r="C45" s="20" t="n"/>
      <c r="D45" s="20" t="n"/>
      <c r="E45" s="20" t="n"/>
      <c r="F45" s="4" t="n"/>
      <c r="G45" s="21" t="n"/>
      <c r="H45" s="21" t="n"/>
      <c r="I45" s="5">
        <f>IF($B45="","",IF($J45="","",IFERROR(IF($D45="Contribuição mensal",DATE(YEAR($J45),MONTH($J45),1),IF($D45="Declaração trimestral",DATE(YEAR($J45),MONTH($J45)-2,1),IF($D45="Classificação anual e-Fatura",IF($G45="","",$G45),""))),"")))</f>
        <v/>
      </c>
      <c r="J45" s="5">
        <f>IF($B45="","",IFERROR(IF($D45="Contribuição mensal",IF($F45="","",DATE($B45,$F45-'Parâmetros'!$B$7+1,0)),IF($D45="Declaração trimestral",IF($F45="","",DATE($B45,$F45,0)),IF($D45="Classificação anual e-Fatura",IF($H45="","",$H45),""))),""))</f>
        <v/>
      </c>
      <c r="K45" s="5">
        <f>IF($B45="","",IFERROR(IF(AND($D45="Contribuição mensal",$F45&lt;&gt;""),DATE($B45,$F45,MIN('Parâmetros'!$B$8,DAY(DATE($B45,$F45+1,0)))),""),""))</f>
        <v/>
      </c>
      <c r="L45" s="5">
        <f>IF($B45="","",IFERROR(IF(AND($D45="Contribuição mensal",$F45&lt;&gt;""),DATE($B45,$F45,MIN('Parâmetros'!$B$9,DAY(DATE($B45,$F45+1,0)))),IF(AND($D45="Declaração trimestral",$F45&lt;&gt;""),DATE($B45,$F45+1,0),IF($D45="Classificação anual e-Fatura",IF('Parâmetros'!$B$10="","",'Parâmetros'!$B$10),""))),""))</f>
        <v/>
      </c>
      <c r="M45" s="21" t="n"/>
      <c r="N45" s="5">
        <f>IF($B45="","",IF($M45&lt;&gt;"",$M45,$L45))</f>
        <v/>
      </c>
      <c r="O45" s="20" t="n"/>
      <c r="P45" s="20" t="n"/>
      <c r="Q45" s="21" t="n"/>
      <c r="R45" s="21" t="n"/>
      <c r="S45" s="22" t="n"/>
      <c r="T45" s="20" t="n"/>
      <c r="U45" s="20" t="n"/>
      <c r="V45" s="20" t="n"/>
      <c r="W45" s="22" t="n"/>
      <c r="X45" s="19">
        <f>IF($B45="","",IF($T45="Não","Não aplicável",IF(AND(OR($O45="Não",$Q45&lt;&gt;""),OR($P45="Não",$R45&lt;&gt;"")),IF(AND($N45&lt;&gt;"",MAX($Q45,$R45)&gt;$N45),"Concluída fora do prazo","Concluída"),IF($N45="","Sem data-limite",IF($N45&lt;TODAY(),"Em atraso",IF($N45-TODAY()&lt;='Parâmetros'!$B$6,"A vencer","Planeada"))))))</f>
        <v/>
      </c>
      <c r="Y45" s="23">
        <f>IF($B45="","",IF(OR($N45="",$X45="Concluída",$X45="Concluída fora do prazo",$X45="Não aplicável"),"",$N45-TODAY()))</f>
        <v/>
      </c>
    </row>
    <row r="46">
      <c r="A46" s="19">
        <f>IF($B46="","","TI-"&amp;TEXT(ROW()-5,"000"))</f>
        <v/>
      </c>
      <c r="B46" s="4" t="n"/>
      <c r="C46" s="20" t="n"/>
      <c r="D46" s="20" t="n"/>
      <c r="E46" s="20" t="n"/>
      <c r="F46" s="4" t="n"/>
      <c r="G46" s="21" t="n"/>
      <c r="H46" s="21" t="n"/>
      <c r="I46" s="5">
        <f>IF($B46="","",IF($J46="","",IFERROR(IF($D46="Contribuição mensal",DATE(YEAR($J46),MONTH($J46),1),IF($D46="Declaração trimestral",DATE(YEAR($J46),MONTH($J46)-2,1),IF($D46="Classificação anual e-Fatura",IF($G46="","",$G46),""))),"")))</f>
        <v/>
      </c>
      <c r="J46" s="5">
        <f>IF($B46="","",IFERROR(IF($D46="Contribuição mensal",IF($F46="","",DATE($B46,$F46-'Parâmetros'!$B$7+1,0)),IF($D46="Declaração trimestral",IF($F46="","",DATE($B46,$F46,0)),IF($D46="Classificação anual e-Fatura",IF($H46="","",$H46),""))),""))</f>
        <v/>
      </c>
      <c r="K46" s="5">
        <f>IF($B46="","",IFERROR(IF(AND($D46="Contribuição mensal",$F46&lt;&gt;""),DATE($B46,$F46,MIN('Parâmetros'!$B$8,DAY(DATE($B46,$F46+1,0)))),""),""))</f>
        <v/>
      </c>
      <c r="L46" s="5">
        <f>IF($B46="","",IFERROR(IF(AND($D46="Contribuição mensal",$F46&lt;&gt;""),DATE($B46,$F46,MIN('Parâmetros'!$B$9,DAY(DATE($B46,$F46+1,0)))),IF(AND($D46="Declaração trimestral",$F46&lt;&gt;""),DATE($B46,$F46+1,0),IF($D46="Classificação anual e-Fatura",IF('Parâmetros'!$B$10="","",'Parâmetros'!$B$10),""))),""))</f>
        <v/>
      </c>
      <c r="M46" s="21" t="n"/>
      <c r="N46" s="5">
        <f>IF($B46="","",IF($M46&lt;&gt;"",$M46,$L46))</f>
        <v/>
      </c>
      <c r="O46" s="20" t="n"/>
      <c r="P46" s="20" t="n"/>
      <c r="Q46" s="21" t="n"/>
      <c r="R46" s="21" t="n"/>
      <c r="S46" s="22" t="n"/>
      <c r="T46" s="20" t="n"/>
      <c r="U46" s="20" t="n"/>
      <c r="V46" s="20" t="n"/>
      <c r="W46" s="22" t="n"/>
      <c r="X46" s="19">
        <f>IF($B46="","",IF($T46="Não","Não aplicável",IF(AND(OR($O46="Não",$Q46&lt;&gt;""),OR($P46="Não",$R46&lt;&gt;"")),IF(AND($N46&lt;&gt;"",MAX($Q46,$R46)&gt;$N46),"Concluída fora do prazo","Concluída"),IF($N46="","Sem data-limite",IF($N46&lt;TODAY(),"Em atraso",IF($N46-TODAY()&lt;='Parâmetros'!$B$6,"A vencer","Planeada"))))))</f>
        <v/>
      </c>
      <c r="Y46" s="23">
        <f>IF($B46="","",IF(OR($N46="",$X46="Concluída",$X46="Concluída fora do prazo",$X46="Não aplicável"),"",$N46-TODAY()))</f>
        <v/>
      </c>
    </row>
    <row r="47">
      <c r="A47" s="19">
        <f>IF($B47="","","TI-"&amp;TEXT(ROW()-5,"000"))</f>
        <v/>
      </c>
      <c r="B47" s="4" t="n"/>
      <c r="C47" s="20" t="n"/>
      <c r="D47" s="20" t="n"/>
      <c r="E47" s="20" t="n"/>
      <c r="F47" s="4" t="n"/>
      <c r="G47" s="21" t="n"/>
      <c r="H47" s="21" t="n"/>
      <c r="I47" s="5">
        <f>IF($B47="","",IF($J47="","",IFERROR(IF($D47="Contribuição mensal",DATE(YEAR($J47),MONTH($J47),1),IF($D47="Declaração trimestral",DATE(YEAR($J47),MONTH($J47)-2,1),IF($D47="Classificação anual e-Fatura",IF($G47="","",$G47),""))),"")))</f>
        <v/>
      </c>
      <c r="J47" s="5">
        <f>IF($B47="","",IFERROR(IF($D47="Contribuição mensal",IF($F47="","",DATE($B47,$F47-'Parâmetros'!$B$7+1,0)),IF($D47="Declaração trimestral",IF($F47="","",DATE($B47,$F47,0)),IF($D47="Classificação anual e-Fatura",IF($H47="","",$H47),""))),""))</f>
        <v/>
      </c>
      <c r="K47" s="5">
        <f>IF($B47="","",IFERROR(IF(AND($D47="Contribuição mensal",$F47&lt;&gt;""),DATE($B47,$F47,MIN('Parâmetros'!$B$8,DAY(DATE($B47,$F47+1,0)))),""),""))</f>
        <v/>
      </c>
      <c r="L47" s="5">
        <f>IF($B47="","",IFERROR(IF(AND($D47="Contribuição mensal",$F47&lt;&gt;""),DATE($B47,$F47,MIN('Parâmetros'!$B$9,DAY(DATE($B47,$F47+1,0)))),IF(AND($D47="Declaração trimestral",$F47&lt;&gt;""),DATE($B47,$F47+1,0),IF($D47="Classificação anual e-Fatura",IF('Parâmetros'!$B$10="","",'Parâmetros'!$B$10),""))),""))</f>
        <v/>
      </c>
      <c r="M47" s="21" t="n"/>
      <c r="N47" s="5">
        <f>IF($B47="","",IF($M47&lt;&gt;"",$M47,$L47))</f>
        <v/>
      </c>
      <c r="O47" s="20" t="n"/>
      <c r="P47" s="20" t="n"/>
      <c r="Q47" s="21" t="n"/>
      <c r="R47" s="21" t="n"/>
      <c r="S47" s="22" t="n"/>
      <c r="T47" s="20" t="n"/>
      <c r="U47" s="20" t="n"/>
      <c r="V47" s="20" t="n"/>
      <c r="W47" s="22" t="n"/>
      <c r="X47" s="19">
        <f>IF($B47="","",IF($T47="Não","Não aplicável",IF(AND(OR($O47="Não",$Q47&lt;&gt;""),OR($P47="Não",$R47&lt;&gt;"")),IF(AND($N47&lt;&gt;"",MAX($Q47,$R47)&gt;$N47),"Concluída fora do prazo","Concluída"),IF($N47="","Sem data-limite",IF($N47&lt;TODAY(),"Em atraso",IF($N47-TODAY()&lt;='Parâmetros'!$B$6,"A vencer","Planeada"))))))</f>
        <v/>
      </c>
      <c r="Y47" s="23">
        <f>IF($B47="","",IF(OR($N47="",$X47="Concluída",$X47="Concluída fora do prazo",$X47="Não aplicável"),"",$N47-TODAY()))</f>
        <v/>
      </c>
    </row>
    <row r="48">
      <c r="A48" s="19">
        <f>IF($B48="","","TI-"&amp;TEXT(ROW()-5,"000"))</f>
        <v/>
      </c>
      <c r="B48" s="4" t="n"/>
      <c r="C48" s="20" t="n"/>
      <c r="D48" s="20" t="n"/>
      <c r="E48" s="20" t="n"/>
      <c r="F48" s="4" t="n"/>
      <c r="G48" s="21" t="n"/>
      <c r="H48" s="21" t="n"/>
      <c r="I48" s="5">
        <f>IF($B48="","",IF($J48="","",IFERROR(IF($D48="Contribuição mensal",DATE(YEAR($J48),MONTH($J48),1),IF($D48="Declaração trimestral",DATE(YEAR($J48),MONTH($J48)-2,1),IF($D48="Classificação anual e-Fatura",IF($G48="","",$G48),""))),"")))</f>
        <v/>
      </c>
      <c r="J48" s="5">
        <f>IF($B48="","",IFERROR(IF($D48="Contribuição mensal",IF($F48="","",DATE($B48,$F48-'Parâmetros'!$B$7+1,0)),IF($D48="Declaração trimestral",IF($F48="","",DATE($B48,$F48,0)),IF($D48="Classificação anual e-Fatura",IF($H48="","",$H48),""))),""))</f>
        <v/>
      </c>
      <c r="K48" s="5">
        <f>IF($B48="","",IFERROR(IF(AND($D48="Contribuição mensal",$F48&lt;&gt;""),DATE($B48,$F48,MIN('Parâmetros'!$B$8,DAY(DATE($B48,$F48+1,0)))),""),""))</f>
        <v/>
      </c>
      <c r="L48" s="5">
        <f>IF($B48="","",IFERROR(IF(AND($D48="Contribuição mensal",$F48&lt;&gt;""),DATE($B48,$F48,MIN('Parâmetros'!$B$9,DAY(DATE($B48,$F48+1,0)))),IF(AND($D48="Declaração trimestral",$F48&lt;&gt;""),DATE($B48,$F48+1,0),IF($D48="Classificação anual e-Fatura",IF('Parâmetros'!$B$10="","",'Parâmetros'!$B$10),""))),""))</f>
        <v/>
      </c>
      <c r="M48" s="21" t="n"/>
      <c r="N48" s="5">
        <f>IF($B48="","",IF($M48&lt;&gt;"",$M48,$L48))</f>
        <v/>
      </c>
      <c r="O48" s="20" t="n"/>
      <c r="P48" s="20" t="n"/>
      <c r="Q48" s="21" t="n"/>
      <c r="R48" s="21" t="n"/>
      <c r="S48" s="22" t="n"/>
      <c r="T48" s="20" t="n"/>
      <c r="U48" s="20" t="n"/>
      <c r="V48" s="20" t="n"/>
      <c r="W48" s="22" t="n"/>
      <c r="X48" s="19">
        <f>IF($B48="","",IF($T48="Não","Não aplicável",IF(AND(OR($O48="Não",$Q48&lt;&gt;""),OR($P48="Não",$R48&lt;&gt;"")),IF(AND($N48&lt;&gt;"",MAX($Q48,$R48)&gt;$N48),"Concluída fora do prazo","Concluída"),IF($N48="","Sem data-limite",IF($N48&lt;TODAY(),"Em atraso",IF($N48-TODAY()&lt;='Parâmetros'!$B$6,"A vencer","Planeada"))))))</f>
        <v/>
      </c>
      <c r="Y48" s="23">
        <f>IF($B48="","",IF(OR($N48="",$X48="Concluída",$X48="Concluída fora do prazo",$X48="Não aplicável"),"",$N48-TODAY()))</f>
        <v/>
      </c>
    </row>
    <row r="49">
      <c r="A49" s="19">
        <f>IF($B49="","","TI-"&amp;TEXT(ROW()-5,"000"))</f>
        <v/>
      </c>
      <c r="B49" s="4" t="n"/>
      <c r="C49" s="20" t="n"/>
      <c r="D49" s="20" t="n"/>
      <c r="E49" s="20" t="n"/>
      <c r="F49" s="4" t="n"/>
      <c r="G49" s="21" t="n"/>
      <c r="H49" s="21" t="n"/>
      <c r="I49" s="5">
        <f>IF($B49="","",IF($J49="","",IFERROR(IF($D49="Contribuição mensal",DATE(YEAR($J49),MONTH($J49),1),IF($D49="Declaração trimestral",DATE(YEAR($J49),MONTH($J49)-2,1),IF($D49="Classificação anual e-Fatura",IF($G49="","",$G49),""))),"")))</f>
        <v/>
      </c>
      <c r="J49" s="5">
        <f>IF($B49="","",IFERROR(IF($D49="Contribuição mensal",IF($F49="","",DATE($B49,$F49-'Parâmetros'!$B$7+1,0)),IF($D49="Declaração trimestral",IF($F49="","",DATE($B49,$F49,0)),IF($D49="Classificação anual e-Fatura",IF($H49="","",$H49),""))),""))</f>
        <v/>
      </c>
      <c r="K49" s="5">
        <f>IF($B49="","",IFERROR(IF(AND($D49="Contribuição mensal",$F49&lt;&gt;""),DATE($B49,$F49,MIN('Parâmetros'!$B$8,DAY(DATE($B49,$F49+1,0)))),""),""))</f>
        <v/>
      </c>
      <c r="L49" s="5">
        <f>IF($B49="","",IFERROR(IF(AND($D49="Contribuição mensal",$F49&lt;&gt;""),DATE($B49,$F49,MIN('Parâmetros'!$B$9,DAY(DATE($B49,$F49+1,0)))),IF(AND($D49="Declaração trimestral",$F49&lt;&gt;""),DATE($B49,$F49+1,0),IF($D49="Classificação anual e-Fatura",IF('Parâmetros'!$B$10="","",'Parâmetros'!$B$10),""))),""))</f>
        <v/>
      </c>
      <c r="M49" s="21" t="n"/>
      <c r="N49" s="5">
        <f>IF($B49="","",IF($M49&lt;&gt;"",$M49,$L49))</f>
        <v/>
      </c>
      <c r="O49" s="20" t="n"/>
      <c r="P49" s="20" t="n"/>
      <c r="Q49" s="21" t="n"/>
      <c r="R49" s="21" t="n"/>
      <c r="S49" s="22" t="n"/>
      <c r="T49" s="20" t="n"/>
      <c r="U49" s="20" t="n"/>
      <c r="V49" s="20" t="n"/>
      <c r="W49" s="22" t="n"/>
      <c r="X49" s="19">
        <f>IF($B49="","",IF($T49="Não","Não aplicável",IF(AND(OR($O49="Não",$Q49&lt;&gt;""),OR($P49="Não",$R49&lt;&gt;"")),IF(AND($N49&lt;&gt;"",MAX($Q49,$R49)&gt;$N49),"Concluída fora do prazo","Concluída"),IF($N49="","Sem data-limite",IF($N49&lt;TODAY(),"Em atraso",IF($N49-TODAY()&lt;='Parâmetros'!$B$6,"A vencer","Planeada"))))))</f>
        <v/>
      </c>
      <c r="Y49" s="23">
        <f>IF($B49="","",IF(OR($N49="",$X49="Concluída",$X49="Concluída fora do prazo",$X49="Não aplicável"),"",$N49-TODAY()))</f>
        <v/>
      </c>
    </row>
    <row r="50">
      <c r="A50" s="19">
        <f>IF($B50="","","TI-"&amp;TEXT(ROW()-5,"000"))</f>
        <v/>
      </c>
      <c r="B50" s="4" t="n"/>
      <c r="C50" s="20" t="n"/>
      <c r="D50" s="20" t="n"/>
      <c r="E50" s="20" t="n"/>
      <c r="F50" s="4" t="n"/>
      <c r="G50" s="21" t="n"/>
      <c r="H50" s="21" t="n"/>
      <c r="I50" s="5">
        <f>IF($B50="","",IF($J50="","",IFERROR(IF($D50="Contribuição mensal",DATE(YEAR($J50),MONTH($J50),1),IF($D50="Declaração trimestral",DATE(YEAR($J50),MONTH($J50)-2,1),IF($D50="Classificação anual e-Fatura",IF($G50="","",$G50),""))),"")))</f>
        <v/>
      </c>
      <c r="J50" s="5">
        <f>IF($B50="","",IFERROR(IF($D50="Contribuição mensal",IF($F50="","",DATE($B50,$F50-'Parâmetros'!$B$7+1,0)),IF($D50="Declaração trimestral",IF($F50="","",DATE($B50,$F50,0)),IF($D50="Classificação anual e-Fatura",IF($H50="","",$H50),""))),""))</f>
        <v/>
      </c>
      <c r="K50" s="5">
        <f>IF($B50="","",IFERROR(IF(AND($D50="Contribuição mensal",$F50&lt;&gt;""),DATE($B50,$F50,MIN('Parâmetros'!$B$8,DAY(DATE($B50,$F50+1,0)))),""),""))</f>
        <v/>
      </c>
      <c r="L50" s="5">
        <f>IF($B50="","",IFERROR(IF(AND($D50="Contribuição mensal",$F50&lt;&gt;""),DATE($B50,$F50,MIN('Parâmetros'!$B$9,DAY(DATE($B50,$F50+1,0)))),IF(AND($D50="Declaração trimestral",$F50&lt;&gt;""),DATE($B50,$F50+1,0),IF($D50="Classificação anual e-Fatura",IF('Parâmetros'!$B$10="","",'Parâmetros'!$B$10),""))),""))</f>
        <v/>
      </c>
      <c r="M50" s="21" t="n"/>
      <c r="N50" s="5">
        <f>IF($B50="","",IF($M50&lt;&gt;"",$M50,$L50))</f>
        <v/>
      </c>
      <c r="O50" s="20" t="n"/>
      <c r="P50" s="20" t="n"/>
      <c r="Q50" s="21" t="n"/>
      <c r="R50" s="21" t="n"/>
      <c r="S50" s="22" t="n"/>
      <c r="T50" s="20" t="n"/>
      <c r="U50" s="20" t="n"/>
      <c r="V50" s="20" t="n"/>
      <c r="W50" s="22" t="n"/>
      <c r="X50" s="19">
        <f>IF($B50="","",IF($T50="Não","Não aplicável",IF(AND(OR($O50="Não",$Q50&lt;&gt;""),OR($P50="Não",$R50&lt;&gt;"")),IF(AND($N50&lt;&gt;"",MAX($Q50,$R50)&gt;$N50),"Concluída fora do prazo","Concluída"),IF($N50="","Sem data-limite",IF($N50&lt;TODAY(),"Em atraso",IF($N50-TODAY()&lt;='Parâmetros'!$B$6,"A vencer","Planeada"))))))</f>
        <v/>
      </c>
      <c r="Y50" s="23">
        <f>IF($B50="","",IF(OR($N50="",$X50="Concluída",$X50="Concluída fora do prazo",$X50="Não aplicável"),"",$N50-TODAY()))</f>
        <v/>
      </c>
    </row>
    <row r="51">
      <c r="A51" s="19">
        <f>IF($B51="","","TI-"&amp;TEXT(ROW()-5,"000"))</f>
        <v/>
      </c>
      <c r="B51" s="4" t="n"/>
      <c r="C51" s="20" t="n"/>
      <c r="D51" s="20" t="n"/>
      <c r="E51" s="20" t="n"/>
      <c r="F51" s="4" t="n"/>
      <c r="G51" s="21" t="n"/>
      <c r="H51" s="21" t="n"/>
      <c r="I51" s="5">
        <f>IF($B51="","",IF($J51="","",IFERROR(IF($D51="Contribuição mensal",DATE(YEAR($J51),MONTH($J51),1),IF($D51="Declaração trimestral",DATE(YEAR($J51),MONTH($J51)-2,1),IF($D51="Classificação anual e-Fatura",IF($G51="","",$G51),""))),"")))</f>
        <v/>
      </c>
      <c r="J51" s="5">
        <f>IF($B51="","",IFERROR(IF($D51="Contribuição mensal",IF($F51="","",DATE($B51,$F51-'Parâmetros'!$B$7+1,0)),IF($D51="Declaração trimestral",IF($F51="","",DATE($B51,$F51,0)),IF($D51="Classificação anual e-Fatura",IF($H51="","",$H51),""))),""))</f>
        <v/>
      </c>
      <c r="K51" s="5">
        <f>IF($B51="","",IFERROR(IF(AND($D51="Contribuição mensal",$F51&lt;&gt;""),DATE($B51,$F51,MIN('Parâmetros'!$B$8,DAY(DATE($B51,$F51+1,0)))),""),""))</f>
        <v/>
      </c>
      <c r="L51" s="5">
        <f>IF($B51="","",IFERROR(IF(AND($D51="Contribuição mensal",$F51&lt;&gt;""),DATE($B51,$F51,MIN('Parâmetros'!$B$9,DAY(DATE($B51,$F51+1,0)))),IF(AND($D51="Declaração trimestral",$F51&lt;&gt;""),DATE($B51,$F51+1,0),IF($D51="Classificação anual e-Fatura",IF('Parâmetros'!$B$10="","",'Parâmetros'!$B$10),""))),""))</f>
        <v/>
      </c>
      <c r="M51" s="21" t="n"/>
      <c r="N51" s="5">
        <f>IF($B51="","",IF($M51&lt;&gt;"",$M51,$L51))</f>
        <v/>
      </c>
      <c r="O51" s="20" t="n"/>
      <c r="P51" s="20" t="n"/>
      <c r="Q51" s="21" t="n"/>
      <c r="R51" s="21" t="n"/>
      <c r="S51" s="22" t="n"/>
      <c r="T51" s="20" t="n"/>
      <c r="U51" s="20" t="n"/>
      <c r="V51" s="20" t="n"/>
      <c r="W51" s="22" t="n"/>
      <c r="X51" s="19">
        <f>IF($B51="","",IF($T51="Não","Não aplicável",IF(AND(OR($O51="Não",$Q51&lt;&gt;""),OR($P51="Não",$R51&lt;&gt;"")),IF(AND($N51&lt;&gt;"",MAX($Q51,$R51)&gt;$N51),"Concluída fora do prazo","Concluída"),IF($N51="","Sem data-limite",IF($N51&lt;TODAY(),"Em atraso",IF($N51-TODAY()&lt;='Parâmetros'!$B$6,"A vencer","Planeada"))))))</f>
        <v/>
      </c>
      <c r="Y51" s="23">
        <f>IF($B51="","",IF(OR($N51="",$X51="Concluída",$X51="Concluída fora do prazo",$X51="Não aplicável"),"",$N51-TODAY()))</f>
        <v/>
      </c>
    </row>
    <row r="52">
      <c r="A52" s="19">
        <f>IF($B52="","","TI-"&amp;TEXT(ROW()-5,"000"))</f>
        <v/>
      </c>
      <c r="B52" s="4" t="n"/>
      <c r="C52" s="20" t="n"/>
      <c r="D52" s="20" t="n"/>
      <c r="E52" s="20" t="n"/>
      <c r="F52" s="4" t="n"/>
      <c r="G52" s="21" t="n"/>
      <c r="H52" s="21" t="n"/>
      <c r="I52" s="5">
        <f>IF($B52="","",IF($J52="","",IFERROR(IF($D52="Contribuição mensal",DATE(YEAR($J52),MONTH($J52),1),IF($D52="Declaração trimestral",DATE(YEAR($J52),MONTH($J52)-2,1),IF($D52="Classificação anual e-Fatura",IF($G52="","",$G52),""))),"")))</f>
        <v/>
      </c>
      <c r="J52" s="5">
        <f>IF($B52="","",IFERROR(IF($D52="Contribuição mensal",IF($F52="","",DATE($B52,$F52-'Parâmetros'!$B$7+1,0)),IF($D52="Declaração trimestral",IF($F52="","",DATE($B52,$F52,0)),IF($D52="Classificação anual e-Fatura",IF($H52="","",$H52),""))),""))</f>
        <v/>
      </c>
      <c r="K52" s="5">
        <f>IF($B52="","",IFERROR(IF(AND($D52="Contribuição mensal",$F52&lt;&gt;""),DATE($B52,$F52,MIN('Parâmetros'!$B$8,DAY(DATE($B52,$F52+1,0)))),""),""))</f>
        <v/>
      </c>
      <c r="L52" s="5">
        <f>IF($B52="","",IFERROR(IF(AND($D52="Contribuição mensal",$F52&lt;&gt;""),DATE($B52,$F52,MIN('Parâmetros'!$B$9,DAY(DATE($B52,$F52+1,0)))),IF(AND($D52="Declaração trimestral",$F52&lt;&gt;""),DATE($B52,$F52+1,0),IF($D52="Classificação anual e-Fatura",IF('Parâmetros'!$B$10="","",'Parâmetros'!$B$10),""))),""))</f>
        <v/>
      </c>
      <c r="M52" s="21" t="n"/>
      <c r="N52" s="5">
        <f>IF($B52="","",IF($M52&lt;&gt;"",$M52,$L52))</f>
        <v/>
      </c>
      <c r="O52" s="20" t="n"/>
      <c r="P52" s="20" t="n"/>
      <c r="Q52" s="21" t="n"/>
      <c r="R52" s="21" t="n"/>
      <c r="S52" s="22" t="n"/>
      <c r="T52" s="20" t="n"/>
      <c r="U52" s="20" t="n"/>
      <c r="V52" s="20" t="n"/>
      <c r="W52" s="22" t="n"/>
      <c r="X52" s="19">
        <f>IF($B52="","",IF($T52="Não","Não aplicável",IF(AND(OR($O52="Não",$Q52&lt;&gt;""),OR($P52="Não",$R52&lt;&gt;"")),IF(AND($N52&lt;&gt;"",MAX($Q52,$R52)&gt;$N52),"Concluída fora do prazo","Concluída"),IF($N52="","Sem data-limite",IF($N52&lt;TODAY(),"Em atraso",IF($N52-TODAY()&lt;='Parâmetros'!$B$6,"A vencer","Planeada"))))))</f>
        <v/>
      </c>
      <c r="Y52" s="23">
        <f>IF($B52="","",IF(OR($N52="",$X52="Concluída",$X52="Concluída fora do prazo",$X52="Não aplicável"),"",$N52-TODAY()))</f>
        <v/>
      </c>
    </row>
    <row r="53">
      <c r="A53" s="19">
        <f>IF($B53="","","TI-"&amp;TEXT(ROW()-5,"000"))</f>
        <v/>
      </c>
      <c r="B53" s="4" t="n"/>
      <c r="C53" s="20" t="n"/>
      <c r="D53" s="20" t="n"/>
      <c r="E53" s="20" t="n"/>
      <c r="F53" s="4" t="n"/>
      <c r="G53" s="21" t="n"/>
      <c r="H53" s="21" t="n"/>
      <c r="I53" s="5">
        <f>IF($B53="","",IF($J53="","",IFERROR(IF($D53="Contribuição mensal",DATE(YEAR($J53),MONTH($J53),1),IF($D53="Declaração trimestral",DATE(YEAR($J53),MONTH($J53)-2,1),IF($D53="Classificação anual e-Fatura",IF($G53="","",$G53),""))),"")))</f>
        <v/>
      </c>
      <c r="J53" s="5">
        <f>IF($B53="","",IFERROR(IF($D53="Contribuição mensal",IF($F53="","",DATE($B53,$F53-'Parâmetros'!$B$7+1,0)),IF($D53="Declaração trimestral",IF($F53="","",DATE($B53,$F53,0)),IF($D53="Classificação anual e-Fatura",IF($H53="","",$H53),""))),""))</f>
        <v/>
      </c>
      <c r="K53" s="5">
        <f>IF($B53="","",IFERROR(IF(AND($D53="Contribuição mensal",$F53&lt;&gt;""),DATE($B53,$F53,MIN('Parâmetros'!$B$8,DAY(DATE($B53,$F53+1,0)))),""),""))</f>
        <v/>
      </c>
      <c r="L53" s="5">
        <f>IF($B53="","",IFERROR(IF(AND($D53="Contribuição mensal",$F53&lt;&gt;""),DATE($B53,$F53,MIN('Parâmetros'!$B$9,DAY(DATE($B53,$F53+1,0)))),IF(AND($D53="Declaração trimestral",$F53&lt;&gt;""),DATE($B53,$F53+1,0),IF($D53="Classificação anual e-Fatura",IF('Parâmetros'!$B$10="","",'Parâmetros'!$B$10),""))),""))</f>
        <v/>
      </c>
      <c r="M53" s="21" t="n"/>
      <c r="N53" s="5">
        <f>IF($B53="","",IF($M53&lt;&gt;"",$M53,$L53))</f>
        <v/>
      </c>
      <c r="O53" s="20" t="n"/>
      <c r="P53" s="20" t="n"/>
      <c r="Q53" s="21" t="n"/>
      <c r="R53" s="21" t="n"/>
      <c r="S53" s="22" t="n"/>
      <c r="T53" s="20" t="n"/>
      <c r="U53" s="20" t="n"/>
      <c r="V53" s="20" t="n"/>
      <c r="W53" s="22" t="n"/>
      <c r="X53" s="19">
        <f>IF($B53="","",IF($T53="Não","Não aplicável",IF(AND(OR($O53="Não",$Q53&lt;&gt;""),OR($P53="Não",$R53&lt;&gt;"")),IF(AND($N53&lt;&gt;"",MAX($Q53,$R53)&gt;$N53),"Concluída fora do prazo","Concluída"),IF($N53="","Sem data-limite",IF($N53&lt;TODAY(),"Em atraso",IF($N53-TODAY()&lt;='Parâmetros'!$B$6,"A vencer","Planeada"))))))</f>
        <v/>
      </c>
      <c r="Y53" s="23">
        <f>IF($B53="","",IF(OR($N53="",$X53="Concluída",$X53="Concluída fora do prazo",$X53="Não aplicável"),"",$N53-TODAY()))</f>
        <v/>
      </c>
    </row>
    <row r="54">
      <c r="A54" s="19">
        <f>IF($B54="","","TI-"&amp;TEXT(ROW()-5,"000"))</f>
        <v/>
      </c>
      <c r="B54" s="4" t="n"/>
      <c r="C54" s="20" t="n"/>
      <c r="D54" s="20" t="n"/>
      <c r="E54" s="20" t="n"/>
      <c r="F54" s="4" t="n"/>
      <c r="G54" s="21" t="n"/>
      <c r="H54" s="21" t="n"/>
      <c r="I54" s="5">
        <f>IF($B54="","",IF($J54="","",IFERROR(IF($D54="Contribuição mensal",DATE(YEAR($J54),MONTH($J54),1),IF($D54="Declaração trimestral",DATE(YEAR($J54),MONTH($J54)-2,1),IF($D54="Classificação anual e-Fatura",IF($G54="","",$G54),""))),"")))</f>
        <v/>
      </c>
      <c r="J54" s="5">
        <f>IF($B54="","",IFERROR(IF($D54="Contribuição mensal",IF($F54="","",DATE($B54,$F54-'Parâmetros'!$B$7+1,0)),IF($D54="Declaração trimestral",IF($F54="","",DATE($B54,$F54,0)),IF($D54="Classificação anual e-Fatura",IF($H54="","",$H54),""))),""))</f>
        <v/>
      </c>
      <c r="K54" s="5">
        <f>IF($B54="","",IFERROR(IF(AND($D54="Contribuição mensal",$F54&lt;&gt;""),DATE($B54,$F54,MIN('Parâmetros'!$B$8,DAY(DATE($B54,$F54+1,0)))),""),""))</f>
        <v/>
      </c>
      <c r="L54" s="5">
        <f>IF($B54="","",IFERROR(IF(AND($D54="Contribuição mensal",$F54&lt;&gt;""),DATE($B54,$F54,MIN('Parâmetros'!$B$9,DAY(DATE($B54,$F54+1,0)))),IF(AND($D54="Declaração trimestral",$F54&lt;&gt;""),DATE($B54,$F54+1,0),IF($D54="Classificação anual e-Fatura",IF('Parâmetros'!$B$10="","",'Parâmetros'!$B$10),""))),""))</f>
        <v/>
      </c>
      <c r="M54" s="21" t="n"/>
      <c r="N54" s="5">
        <f>IF($B54="","",IF($M54&lt;&gt;"",$M54,$L54))</f>
        <v/>
      </c>
      <c r="O54" s="20" t="n"/>
      <c r="P54" s="20" t="n"/>
      <c r="Q54" s="21" t="n"/>
      <c r="R54" s="21" t="n"/>
      <c r="S54" s="22" t="n"/>
      <c r="T54" s="20" t="n"/>
      <c r="U54" s="20" t="n"/>
      <c r="V54" s="20" t="n"/>
      <c r="W54" s="22" t="n"/>
      <c r="X54" s="19">
        <f>IF($B54="","",IF($T54="Não","Não aplicável",IF(AND(OR($O54="Não",$Q54&lt;&gt;""),OR($P54="Não",$R54&lt;&gt;"")),IF(AND($N54&lt;&gt;"",MAX($Q54,$R54)&gt;$N54),"Concluída fora do prazo","Concluída"),IF($N54="","Sem data-limite",IF($N54&lt;TODAY(),"Em atraso",IF($N54-TODAY()&lt;='Parâmetros'!$B$6,"A vencer","Planeada"))))))</f>
        <v/>
      </c>
      <c r="Y54" s="23">
        <f>IF($B54="","",IF(OR($N54="",$X54="Concluída",$X54="Concluída fora do prazo",$X54="Não aplicável"),"",$N54-TODAY()))</f>
        <v/>
      </c>
    </row>
    <row r="55">
      <c r="A55" s="19">
        <f>IF($B55="","","TI-"&amp;TEXT(ROW()-5,"000"))</f>
        <v/>
      </c>
      <c r="B55" s="4" t="n"/>
      <c r="C55" s="20" t="n"/>
      <c r="D55" s="20" t="n"/>
      <c r="E55" s="20" t="n"/>
      <c r="F55" s="4" t="n"/>
      <c r="G55" s="21" t="n"/>
      <c r="H55" s="21" t="n"/>
      <c r="I55" s="5">
        <f>IF($B55="","",IF($J55="","",IFERROR(IF($D55="Contribuição mensal",DATE(YEAR($J55),MONTH($J55),1),IF($D55="Declaração trimestral",DATE(YEAR($J55),MONTH($J55)-2,1),IF($D55="Classificação anual e-Fatura",IF($G55="","",$G55),""))),"")))</f>
        <v/>
      </c>
      <c r="J55" s="5">
        <f>IF($B55="","",IFERROR(IF($D55="Contribuição mensal",IF($F55="","",DATE($B55,$F55-'Parâmetros'!$B$7+1,0)),IF($D55="Declaração trimestral",IF($F55="","",DATE($B55,$F55,0)),IF($D55="Classificação anual e-Fatura",IF($H55="","",$H55),""))),""))</f>
        <v/>
      </c>
      <c r="K55" s="5">
        <f>IF($B55="","",IFERROR(IF(AND($D55="Contribuição mensal",$F55&lt;&gt;""),DATE($B55,$F55,MIN('Parâmetros'!$B$8,DAY(DATE($B55,$F55+1,0)))),""),""))</f>
        <v/>
      </c>
      <c r="L55" s="5">
        <f>IF($B55="","",IFERROR(IF(AND($D55="Contribuição mensal",$F55&lt;&gt;""),DATE($B55,$F55,MIN('Parâmetros'!$B$9,DAY(DATE($B55,$F55+1,0)))),IF(AND($D55="Declaração trimestral",$F55&lt;&gt;""),DATE($B55,$F55+1,0),IF($D55="Classificação anual e-Fatura",IF('Parâmetros'!$B$10="","",'Parâmetros'!$B$10),""))),""))</f>
        <v/>
      </c>
      <c r="M55" s="21" t="n"/>
      <c r="N55" s="5">
        <f>IF($B55="","",IF($M55&lt;&gt;"",$M55,$L55))</f>
        <v/>
      </c>
      <c r="O55" s="20" t="n"/>
      <c r="P55" s="20" t="n"/>
      <c r="Q55" s="21" t="n"/>
      <c r="R55" s="21" t="n"/>
      <c r="S55" s="22" t="n"/>
      <c r="T55" s="20" t="n"/>
      <c r="U55" s="20" t="n"/>
      <c r="V55" s="20" t="n"/>
      <c r="W55" s="22" t="n"/>
      <c r="X55" s="19">
        <f>IF($B55="","",IF($T55="Não","Não aplicável",IF(AND(OR($O55="Não",$Q55&lt;&gt;""),OR($P55="Não",$R55&lt;&gt;"")),IF(AND($N55&lt;&gt;"",MAX($Q55,$R55)&gt;$N55),"Concluída fora do prazo","Concluída"),IF($N55="","Sem data-limite",IF($N55&lt;TODAY(),"Em atraso",IF($N55-TODAY()&lt;='Parâmetros'!$B$6,"A vencer","Planeada"))))))</f>
        <v/>
      </c>
      <c r="Y55" s="23">
        <f>IF($B55="","",IF(OR($N55="",$X55="Concluída",$X55="Concluída fora do prazo",$X55="Não aplicável"),"",$N55-TODAY()))</f>
        <v/>
      </c>
    </row>
    <row r="56">
      <c r="A56" s="19">
        <f>IF($B56="","","TI-"&amp;TEXT(ROW()-5,"000"))</f>
        <v/>
      </c>
      <c r="B56" s="4" t="n"/>
      <c r="C56" s="20" t="n"/>
      <c r="D56" s="20" t="n"/>
      <c r="E56" s="20" t="n"/>
      <c r="F56" s="4" t="n"/>
      <c r="G56" s="21" t="n"/>
      <c r="H56" s="21" t="n"/>
      <c r="I56" s="5">
        <f>IF($B56="","",IF($J56="","",IFERROR(IF($D56="Contribuição mensal",DATE(YEAR($J56),MONTH($J56),1),IF($D56="Declaração trimestral",DATE(YEAR($J56),MONTH($J56)-2,1),IF($D56="Classificação anual e-Fatura",IF($G56="","",$G56),""))),"")))</f>
        <v/>
      </c>
      <c r="J56" s="5">
        <f>IF($B56="","",IFERROR(IF($D56="Contribuição mensal",IF($F56="","",DATE($B56,$F56-'Parâmetros'!$B$7+1,0)),IF($D56="Declaração trimestral",IF($F56="","",DATE($B56,$F56,0)),IF($D56="Classificação anual e-Fatura",IF($H56="","",$H56),""))),""))</f>
        <v/>
      </c>
      <c r="K56" s="5">
        <f>IF($B56="","",IFERROR(IF(AND($D56="Contribuição mensal",$F56&lt;&gt;""),DATE($B56,$F56,MIN('Parâmetros'!$B$8,DAY(DATE($B56,$F56+1,0)))),""),""))</f>
        <v/>
      </c>
      <c r="L56" s="5">
        <f>IF($B56="","",IFERROR(IF(AND($D56="Contribuição mensal",$F56&lt;&gt;""),DATE($B56,$F56,MIN('Parâmetros'!$B$9,DAY(DATE($B56,$F56+1,0)))),IF(AND($D56="Declaração trimestral",$F56&lt;&gt;""),DATE($B56,$F56+1,0),IF($D56="Classificação anual e-Fatura",IF('Parâmetros'!$B$10="","",'Parâmetros'!$B$10),""))),""))</f>
        <v/>
      </c>
      <c r="M56" s="21" t="n"/>
      <c r="N56" s="5">
        <f>IF($B56="","",IF($M56&lt;&gt;"",$M56,$L56))</f>
        <v/>
      </c>
      <c r="O56" s="20" t="n"/>
      <c r="P56" s="20" t="n"/>
      <c r="Q56" s="21" t="n"/>
      <c r="R56" s="21" t="n"/>
      <c r="S56" s="22" t="n"/>
      <c r="T56" s="20" t="n"/>
      <c r="U56" s="20" t="n"/>
      <c r="V56" s="20" t="n"/>
      <c r="W56" s="22" t="n"/>
      <c r="X56" s="19">
        <f>IF($B56="","",IF($T56="Não","Não aplicável",IF(AND(OR($O56="Não",$Q56&lt;&gt;""),OR($P56="Não",$R56&lt;&gt;"")),IF(AND($N56&lt;&gt;"",MAX($Q56,$R56)&gt;$N56),"Concluída fora do prazo","Concluída"),IF($N56="","Sem data-limite",IF($N56&lt;TODAY(),"Em atraso",IF($N56-TODAY()&lt;='Parâmetros'!$B$6,"A vencer","Planeada"))))))</f>
        <v/>
      </c>
      <c r="Y56" s="23">
        <f>IF($B56="","",IF(OR($N56="",$X56="Concluída",$X56="Concluída fora do prazo",$X56="Não aplicável"),"",$N56-TODAY()))</f>
        <v/>
      </c>
    </row>
    <row r="57">
      <c r="A57" s="19">
        <f>IF($B57="","","TI-"&amp;TEXT(ROW()-5,"000"))</f>
        <v/>
      </c>
      <c r="B57" s="4" t="n"/>
      <c r="C57" s="20" t="n"/>
      <c r="D57" s="20" t="n"/>
      <c r="E57" s="20" t="n"/>
      <c r="F57" s="4" t="n"/>
      <c r="G57" s="21" t="n"/>
      <c r="H57" s="21" t="n"/>
      <c r="I57" s="5">
        <f>IF($B57="","",IF($J57="","",IFERROR(IF($D57="Contribuição mensal",DATE(YEAR($J57),MONTH($J57),1),IF($D57="Declaração trimestral",DATE(YEAR($J57),MONTH($J57)-2,1),IF($D57="Classificação anual e-Fatura",IF($G57="","",$G57),""))),"")))</f>
        <v/>
      </c>
      <c r="J57" s="5">
        <f>IF($B57="","",IFERROR(IF($D57="Contribuição mensal",IF($F57="","",DATE($B57,$F57-'Parâmetros'!$B$7+1,0)),IF($D57="Declaração trimestral",IF($F57="","",DATE($B57,$F57,0)),IF($D57="Classificação anual e-Fatura",IF($H57="","",$H57),""))),""))</f>
        <v/>
      </c>
      <c r="K57" s="5">
        <f>IF($B57="","",IFERROR(IF(AND($D57="Contribuição mensal",$F57&lt;&gt;""),DATE($B57,$F57,MIN('Parâmetros'!$B$8,DAY(DATE($B57,$F57+1,0)))),""),""))</f>
        <v/>
      </c>
      <c r="L57" s="5">
        <f>IF($B57="","",IFERROR(IF(AND($D57="Contribuição mensal",$F57&lt;&gt;""),DATE($B57,$F57,MIN('Parâmetros'!$B$9,DAY(DATE($B57,$F57+1,0)))),IF(AND($D57="Declaração trimestral",$F57&lt;&gt;""),DATE($B57,$F57+1,0),IF($D57="Classificação anual e-Fatura",IF('Parâmetros'!$B$10="","",'Parâmetros'!$B$10),""))),""))</f>
        <v/>
      </c>
      <c r="M57" s="21" t="n"/>
      <c r="N57" s="5">
        <f>IF($B57="","",IF($M57&lt;&gt;"",$M57,$L57))</f>
        <v/>
      </c>
      <c r="O57" s="20" t="n"/>
      <c r="P57" s="20" t="n"/>
      <c r="Q57" s="21" t="n"/>
      <c r="R57" s="21" t="n"/>
      <c r="S57" s="22" t="n"/>
      <c r="T57" s="20" t="n"/>
      <c r="U57" s="20" t="n"/>
      <c r="V57" s="20" t="n"/>
      <c r="W57" s="22" t="n"/>
      <c r="X57" s="19">
        <f>IF($B57="","",IF($T57="Não","Não aplicável",IF(AND(OR($O57="Não",$Q57&lt;&gt;""),OR($P57="Não",$R57&lt;&gt;"")),IF(AND($N57&lt;&gt;"",MAX($Q57,$R57)&gt;$N57),"Concluída fora do prazo","Concluída"),IF($N57="","Sem data-limite",IF($N57&lt;TODAY(),"Em atraso",IF($N57-TODAY()&lt;='Parâmetros'!$B$6,"A vencer","Planeada"))))))</f>
        <v/>
      </c>
      <c r="Y57" s="23">
        <f>IF($B57="","",IF(OR($N57="",$X57="Concluída",$X57="Concluída fora do prazo",$X57="Não aplicável"),"",$N57-TODAY()))</f>
        <v/>
      </c>
    </row>
    <row r="58">
      <c r="A58" s="19">
        <f>IF($B58="","","TI-"&amp;TEXT(ROW()-5,"000"))</f>
        <v/>
      </c>
      <c r="B58" s="4" t="n"/>
      <c r="C58" s="20" t="n"/>
      <c r="D58" s="20" t="n"/>
      <c r="E58" s="20" t="n"/>
      <c r="F58" s="4" t="n"/>
      <c r="G58" s="21" t="n"/>
      <c r="H58" s="21" t="n"/>
      <c r="I58" s="5">
        <f>IF($B58="","",IF($J58="","",IFERROR(IF($D58="Contribuição mensal",DATE(YEAR($J58),MONTH($J58),1),IF($D58="Declaração trimestral",DATE(YEAR($J58),MONTH($J58)-2,1),IF($D58="Classificação anual e-Fatura",IF($G58="","",$G58),""))),"")))</f>
        <v/>
      </c>
      <c r="J58" s="5">
        <f>IF($B58="","",IFERROR(IF($D58="Contribuição mensal",IF($F58="","",DATE($B58,$F58-'Parâmetros'!$B$7+1,0)),IF($D58="Declaração trimestral",IF($F58="","",DATE($B58,$F58,0)),IF($D58="Classificação anual e-Fatura",IF($H58="","",$H58),""))),""))</f>
        <v/>
      </c>
      <c r="K58" s="5">
        <f>IF($B58="","",IFERROR(IF(AND($D58="Contribuição mensal",$F58&lt;&gt;""),DATE($B58,$F58,MIN('Parâmetros'!$B$8,DAY(DATE($B58,$F58+1,0)))),""),""))</f>
        <v/>
      </c>
      <c r="L58" s="5">
        <f>IF($B58="","",IFERROR(IF(AND($D58="Contribuição mensal",$F58&lt;&gt;""),DATE($B58,$F58,MIN('Parâmetros'!$B$9,DAY(DATE($B58,$F58+1,0)))),IF(AND($D58="Declaração trimestral",$F58&lt;&gt;""),DATE($B58,$F58+1,0),IF($D58="Classificação anual e-Fatura",IF('Parâmetros'!$B$10="","",'Parâmetros'!$B$10),""))),""))</f>
        <v/>
      </c>
      <c r="M58" s="21" t="n"/>
      <c r="N58" s="5">
        <f>IF($B58="","",IF($M58&lt;&gt;"",$M58,$L58))</f>
        <v/>
      </c>
      <c r="O58" s="20" t="n"/>
      <c r="P58" s="20" t="n"/>
      <c r="Q58" s="21" t="n"/>
      <c r="R58" s="21" t="n"/>
      <c r="S58" s="22" t="n"/>
      <c r="T58" s="20" t="n"/>
      <c r="U58" s="20" t="n"/>
      <c r="V58" s="20" t="n"/>
      <c r="W58" s="22" t="n"/>
      <c r="X58" s="19">
        <f>IF($B58="","",IF($T58="Não","Não aplicável",IF(AND(OR($O58="Não",$Q58&lt;&gt;""),OR($P58="Não",$R58&lt;&gt;"")),IF(AND($N58&lt;&gt;"",MAX($Q58,$R58)&gt;$N58),"Concluída fora do prazo","Concluída"),IF($N58="","Sem data-limite",IF($N58&lt;TODAY(),"Em atraso",IF($N58-TODAY()&lt;='Parâmetros'!$B$6,"A vencer","Planeada"))))))</f>
        <v/>
      </c>
      <c r="Y58" s="23">
        <f>IF($B58="","",IF(OR($N58="",$X58="Concluída",$X58="Concluída fora do prazo",$X58="Não aplicável"),"",$N58-TODAY()))</f>
        <v/>
      </c>
    </row>
    <row r="59">
      <c r="A59" s="19">
        <f>IF($B59="","","TI-"&amp;TEXT(ROW()-5,"000"))</f>
        <v/>
      </c>
      <c r="B59" s="4" t="n"/>
      <c r="C59" s="20" t="n"/>
      <c r="D59" s="20" t="n"/>
      <c r="E59" s="20" t="n"/>
      <c r="F59" s="4" t="n"/>
      <c r="G59" s="21" t="n"/>
      <c r="H59" s="21" t="n"/>
      <c r="I59" s="5">
        <f>IF($B59="","",IF($J59="","",IFERROR(IF($D59="Contribuição mensal",DATE(YEAR($J59),MONTH($J59),1),IF($D59="Declaração trimestral",DATE(YEAR($J59),MONTH($J59)-2,1),IF($D59="Classificação anual e-Fatura",IF($G59="","",$G59),""))),"")))</f>
        <v/>
      </c>
      <c r="J59" s="5">
        <f>IF($B59="","",IFERROR(IF($D59="Contribuição mensal",IF($F59="","",DATE($B59,$F59-'Parâmetros'!$B$7+1,0)),IF($D59="Declaração trimestral",IF($F59="","",DATE($B59,$F59,0)),IF($D59="Classificação anual e-Fatura",IF($H59="","",$H59),""))),""))</f>
        <v/>
      </c>
      <c r="K59" s="5">
        <f>IF($B59="","",IFERROR(IF(AND($D59="Contribuição mensal",$F59&lt;&gt;""),DATE($B59,$F59,MIN('Parâmetros'!$B$8,DAY(DATE($B59,$F59+1,0)))),""),""))</f>
        <v/>
      </c>
      <c r="L59" s="5">
        <f>IF($B59="","",IFERROR(IF(AND($D59="Contribuição mensal",$F59&lt;&gt;""),DATE($B59,$F59,MIN('Parâmetros'!$B$9,DAY(DATE($B59,$F59+1,0)))),IF(AND($D59="Declaração trimestral",$F59&lt;&gt;""),DATE($B59,$F59+1,0),IF($D59="Classificação anual e-Fatura",IF('Parâmetros'!$B$10="","",'Parâmetros'!$B$10),""))),""))</f>
        <v/>
      </c>
      <c r="M59" s="21" t="n"/>
      <c r="N59" s="5">
        <f>IF($B59="","",IF($M59&lt;&gt;"",$M59,$L59))</f>
        <v/>
      </c>
      <c r="O59" s="20" t="n"/>
      <c r="P59" s="20" t="n"/>
      <c r="Q59" s="21" t="n"/>
      <c r="R59" s="21" t="n"/>
      <c r="S59" s="22" t="n"/>
      <c r="T59" s="20" t="n"/>
      <c r="U59" s="20" t="n"/>
      <c r="V59" s="20" t="n"/>
      <c r="W59" s="22" t="n"/>
      <c r="X59" s="19">
        <f>IF($B59="","",IF($T59="Não","Não aplicável",IF(AND(OR($O59="Não",$Q59&lt;&gt;""),OR($P59="Não",$R59&lt;&gt;"")),IF(AND($N59&lt;&gt;"",MAX($Q59,$R59)&gt;$N59),"Concluída fora do prazo","Concluída"),IF($N59="","Sem data-limite",IF($N59&lt;TODAY(),"Em atraso",IF($N59-TODAY()&lt;='Parâmetros'!$B$6,"A vencer","Planeada"))))))</f>
        <v/>
      </c>
      <c r="Y59" s="23">
        <f>IF($B59="","",IF(OR($N59="",$X59="Concluída",$X59="Concluída fora do prazo",$X59="Não aplicável"),"",$N59-TODAY()))</f>
        <v/>
      </c>
    </row>
    <row r="60">
      <c r="A60" s="19">
        <f>IF($B60="","","TI-"&amp;TEXT(ROW()-5,"000"))</f>
        <v/>
      </c>
      <c r="B60" s="4" t="n"/>
      <c r="C60" s="20" t="n"/>
      <c r="D60" s="20" t="n"/>
      <c r="E60" s="20" t="n"/>
      <c r="F60" s="4" t="n"/>
      <c r="G60" s="21" t="n"/>
      <c r="H60" s="21" t="n"/>
      <c r="I60" s="5">
        <f>IF($B60="","",IF($J60="","",IFERROR(IF($D60="Contribuição mensal",DATE(YEAR($J60),MONTH($J60),1),IF($D60="Declaração trimestral",DATE(YEAR($J60),MONTH($J60)-2,1),IF($D60="Classificação anual e-Fatura",IF($G60="","",$G60),""))),"")))</f>
        <v/>
      </c>
      <c r="J60" s="5">
        <f>IF($B60="","",IFERROR(IF($D60="Contribuição mensal",IF($F60="","",DATE($B60,$F60-'Parâmetros'!$B$7+1,0)),IF($D60="Declaração trimestral",IF($F60="","",DATE($B60,$F60,0)),IF($D60="Classificação anual e-Fatura",IF($H60="","",$H60),""))),""))</f>
        <v/>
      </c>
      <c r="K60" s="5">
        <f>IF($B60="","",IFERROR(IF(AND($D60="Contribuição mensal",$F60&lt;&gt;""),DATE($B60,$F60,MIN('Parâmetros'!$B$8,DAY(DATE($B60,$F60+1,0)))),""),""))</f>
        <v/>
      </c>
      <c r="L60" s="5">
        <f>IF($B60="","",IFERROR(IF(AND($D60="Contribuição mensal",$F60&lt;&gt;""),DATE($B60,$F60,MIN('Parâmetros'!$B$9,DAY(DATE($B60,$F60+1,0)))),IF(AND($D60="Declaração trimestral",$F60&lt;&gt;""),DATE($B60,$F60+1,0),IF($D60="Classificação anual e-Fatura",IF('Parâmetros'!$B$10="","",'Parâmetros'!$B$10),""))),""))</f>
        <v/>
      </c>
      <c r="M60" s="21" t="n"/>
      <c r="N60" s="5">
        <f>IF($B60="","",IF($M60&lt;&gt;"",$M60,$L60))</f>
        <v/>
      </c>
      <c r="O60" s="20" t="n"/>
      <c r="P60" s="20" t="n"/>
      <c r="Q60" s="21" t="n"/>
      <c r="R60" s="21" t="n"/>
      <c r="S60" s="22" t="n"/>
      <c r="T60" s="20" t="n"/>
      <c r="U60" s="20" t="n"/>
      <c r="V60" s="20" t="n"/>
      <c r="W60" s="22" t="n"/>
      <c r="X60" s="19">
        <f>IF($B60="","",IF($T60="Não","Não aplicável",IF(AND(OR($O60="Não",$Q60&lt;&gt;""),OR($P60="Não",$R60&lt;&gt;"")),IF(AND($N60&lt;&gt;"",MAX($Q60,$R60)&gt;$N60),"Concluída fora do prazo","Concluída"),IF($N60="","Sem data-limite",IF($N60&lt;TODAY(),"Em atraso",IF($N60-TODAY()&lt;='Parâmetros'!$B$6,"A vencer","Planeada"))))))</f>
        <v/>
      </c>
      <c r="Y60" s="23">
        <f>IF($B60="","",IF(OR($N60="",$X60="Concluída",$X60="Concluída fora do prazo",$X60="Não aplicável"),"",$N60-TODAY()))</f>
        <v/>
      </c>
    </row>
    <row r="61">
      <c r="A61" s="19">
        <f>IF($B61="","","TI-"&amp;TEXT(ROW()-5,"000"))</f>
        <v/>
      </c>
      <c r="B61" s="4" t="n"/>
      <c r="C61" s="20" t="n"/>
      <c r="D61" s="20" t="n"/>
      <c r="E61" s="20" t="n"/>
      <c r="F61" s="4" t="n"/>
      <c r="G61" s="21" t="n"/>
      <c r="H61" s="21" t="n"/>
      <c r="I61" s="5">
        <f>IF($B61="","",IF($J61="","",IFERROR(IF($D61="Contribuição mensal",DATE(YEAR($J61),MONTH($J61),1),IF($D61="Declaração trimestral",DATE(YEAR($J61),MONTH($J61)-2,1),IF($D61="Classificação anual e-Fatura",IF($G61="","",$G61),""))),"")))</f>
        <v/>
      </c>
      <c r="J61" s="5">
        <f>IF($B61="","",IFERROR(IF($D61="Contribuição mensal",IF($F61="","",DATE($B61,$F61-'Parâmetros'!$B$7+1,0)),IF($D61="Declaração trimestral",IF($F61="","",DATE($B61,$F61,0)),IF($D61="Classificação anual e-Fatura",IF($H61="","",$H61),""))),""))</f>
        <v/>
      </c>
      <c r="K61" s="5">
        <f>IF($B61="","",IFERROR(IF(AND($D61="Contribuição mensal",$F61&lt;&gt;""),DATE($B61,$F61,MIN('Parâmetros'!$B$8,DAY(DATE($B61,$F61+1,0)))),""),""))</f>
        <v/>
      </c>
      <c r="L61" s="5">
        <f>IF($B61="","",IFERROR(IF(AND($D61="Contribuição mensal",$F61&lt;&gt;""),DATE($B61,$F61,MIN('Parâmetros'!$B$9,DAY(DATE($B61,$F61+1,0)))),IF(AND($D61="Declaração trimestral",$F61&lt;&gt;""),DATE($B61,$F61+1,0),IF($D61="Classificação anual e-Fatura",IF('Parâmetros'!$B$10="","",'Parâmetros'!$B$10),""))),""))</f>
        <v/>
      </c>
      <c r="M61" s="21" t="n"/>
      <c r="N61" s="5">
        <f>IF($B61="","",IF($M61&lt;&gt;"",$M61,$L61))</f>
        <v/>
      </c>
      <c r="O61" s="20" t="n"/>
      <c r="P61" s="20" t="n"/>
      <c r="Q61" s="21" t="n"/>
      <c r="R61" s="21" t="n"/>
      <c r="S61" s="22" t="n"/>
      <c r="T61" s="20" t="n"/>
      <c r="U61" s="20" t="n"/>
      <c r="V61" s="20" t="n"/>
      <c r="W61" s="22" t="n"/>
      <c r="X61" s="19">
        <f>IF($B61="","",IF($T61="Não","Não aplicável",IF(AND(OR($O61="Não",$Q61&lt;&gt;""),OR($P61="Não",$R61&lt;&gt;"")),IF(AND($N61&lt;&gt;"",MAX($Q61,$R61)&gt;$N61),"Concluída fora do prazo","Concluída"),IF($N61="","Sem data-limite",IF($N61&lt;TODAY(),"Em atraso",IF($N61-TODAY()&lt;='Parâmetros'!$B$6,"A vencer","Planeada"))))))</f>
        <v/>
      </c>
      <c r="Y61" s="23">
        <f>IF($B61="","",IF(OR($N61="",$X61="Concluída",$X61="Concluída fora do prazo",$X61="Não aplicável"),"",$N61-TODAY()))</f>
        <v/>
      </c>
    </row>
    <row r="62">
      <c r="A62" s="19">
        <f>IF($B62="","","TI-"&amp;TEXT(ROW()-5,"000"))</f>
        <v/>
      </c>
      <c r="B62" s="4" t="n"/>
      <c r="C62" s="20" t="n"/>
      <c r="D62" s="20" t="n"/>
      <c r="E62" s="20" t="n"/>
      <c r="F62" s="4" t="n"/>
      <c r="G62" s="21" t="n"/>
      <c r="H62" s="21" t="n"/>
      <c r="I62" s="5">
        <f>IF($B62="","",IF($J62="","",IFERROR(IF($D62="Contribuição mensal",DATE(YEAR($J62),MONTH($J62),1),IF($D62="Declaração trimestral",DATE(YEAR($J62),MONTH($J62)-2,1),IF($D62="Classificação anual e-Fatura",IF($G62="","",$G62),""))),"")))</f>
        <v/>
      </c>
      <c r="J62" s="5">
        <f>IF($B62="","",IFERROR(IF($D62="Contribuição mensal",IF($F62="","",DATE($B62,$F62-'Parâmetros'!$B$7+1,0)),IF($D62="Declaração trimestral",IF($F62="","",DATE($B62,$F62,0)),IF($D62="Classificação anual e-Fatura",IF($H62="","",$H62),""))),""))</f>
        <v/>
      </c>
      <c r="K62" s="5">
        <f>IF($B62="","",IFERROR(IF(AND($D62="Contribuição mensal",$F62&lt;&gt;""),DATE($B62,$F62,MIN('Parâmetros'!$B$8,DAY(DATE($B62,$F62+1,0)))),""),""))</f>
        <v/>
      </c>
      <c r="L62" s="5">
        <f>IF($B62="","",IFERROR(IF(AND($D62="Contribuição mensal",$F62&lt;&gt;""),DATE($B62,$F62,MIN('Parâmetros'!$B$9,DAY(DATE($B62,$F62+1,0)))),IF(AND($D62="Declaração trimestral",$F62&lt;&gt;""),DATE($B62,$F62+1,0),IF($D62="Classificação anual e-Fatura",IF('Parâmetros'!$B$10="","",'Parâmetros'!$B$10),""))),""))</f>
        <v/>
      </c>
      <c r="M62" s="21" t="n"/>
      <c r="N62" s="5">
        <f>IF($B62="","",IF($M62&lt;&gt;"",$M62,$L62))</f>
        <v/>
      </c>
      <c r="O62" s="20" t="n"/>
      <c r="P62" s="20" t="n"/>
      <c r="Q62" s="21" t="n"/>
      <c r="R62" s="21" t="n"/>
      <c r="S62" s="22" t="n"/>
      <c r="T62" s="20" t="n"/>
      <c r="U62" s="20" t="n"/>
      <c r="V62" s="20" t="n"/>
      <c r="W62" s="22" t="n"/>
      <c r="X62" s="19">
        <f>IF($B62="","",IF($T62="Não","Não aplicável",IF(AND(OR($O62="Não",$Q62&lt;&gt;""),OR($P62="Não",$R62&lt;&gt;"")),IF(AND($N62&lt;&gt;"",MAX($Q62,$R62)&gt;$N62),"Concluída fora do prazo","Concluída"),IF($N62="","Sem data-limite",IF($N62&lt;TODAY(),"Em atraso",IF($N62-TODAY()&lt;='Parâmetros'!$B$6,"A vencer","Planeada"))))))</f>
        <v/>
      </c>
      <c r="Y62" s="23">
        <f>IF($B62="","",IF(OR($N62="",$X62="Concluída",$X62="Concluída fora do prazo",$X62="Não aplicável"),"",$N62-TODAY()))</f>
        <v/>
      </c>
    </row>
    <row r="63">
      <c r="A63" s="19">
        <f>IF($B63="","","TI-"&amp;TEXT(ROW()-5,"000"))</f>
        <v/>
      </c>
      <c r="B63" s="4" t="n"/>
      <c r="C63" s="20" t="n"/>
      <c r="D63" s="20" t="n"/>
      <c r="E63" s="20" t="n"/>
      <c r="F63" s="4" t="n"/>
      <c r="G63" s="21" t="n"/>
      <c r="H63" s="21" t="n"/>
      <c r="I63" s="5">
        <f>IF($B63="","",IF($J63="","",IFERROR(IF($D63="Contribuição mensal",DATE(YEAR($J63),MONTH($J63),1),IF($D63="Declaração trimestral",DATE(YEAR($J63),MONTH($J63)-2,1),IF($D63="Classificação anual e-Fatura",IF($G63="","",$G63),""))),"")))</f>
        <v/>
      </c>
      <c r="J63" s="5">
        <f>IF($B63="","",IFERROR(IF($D63="Contribuição mensal",IF($F63="","",DATE($B63,$F63-'Parâmetros'!$B$7+1,0)),IF($D63="Declaração trimestral",IF($F63="","",DATE($B63,$F63,0)),IF($D63="Classificação anual e-Fatura",IF($H63="","",$H63),""))),""))</f>
        <v/>
      </c>
      <c r="K63" s="5">
        <f>IF($B63="","",IFERROR(IF(AND($D63="Contribuição mensal",$F63&lt;&gt;""),DATE($B63,$F63,MIN('Parâmetros'!$B$8,DAY(DATE($B63,$F63+1,0)))),""),""))</f>
        <v/>
      </c>
      <c r="L63" s="5">
        <f>IF($B63="","",IFERROR(IF(AND($D63="Contribuição mensal",$F63&lt;&gt;""),DATE($B63,$F63,MIN('Parâmetros'!$B$9,DAY(DATE($B63,$F63+1,0)))),IF(AND($D63="Declaração trimestral",$F63&lt;&gt;""),DATE($B63,$F63+1,0),IF($D63="Classificação anual e-Fatura",IF('Parâmetros'!$B$10="","",'Parâmetros'!$B$10),""))),""))</f>
        <v/>
      </c>
      <c r="M63" s="21" t="n"/>
      <c r="N63" s="5">
        <f>IF($B63="","",IF($M63&lt;&gt;"",$M63,$L63))</f>
        <v/>
      </c>
      <c r="O63" s="20" t="n"/>
      <c r="P63" s="20" t="n"/>
      <c r="Q63" s="21" t="n"/>
      <c r="R63" s="21" t="n"/>
      <c r="S63" s="22" t="n"/>
      <c r="T63" s="20" t="n"/>
      <c r="U63" s="20" t="n"/>
      <c r="V63" s="20" t="n"/>
      <c r="W63" s="22" t="n"/>
      <c r="X63" s="19">
        <f>IF($B63="","",IF($T63="Não","Não aplicável",IF(AND(OR($O63="Não",$Q63&lt;&gt;""),OR($P63="Não",$R63&lt;&gt;"")),IF(AND($N63&lt;&gt;"",MAX($Q63,$R63)&gt;$N63),"Concluída fora do prazo","Concluída"),IF($N63="","Sem data-limite",IF($N63&lt;TODAY(),"Em atraso",IF($N63-TODAY()&lt;='Parâmetros'!$B$6,"A vencer","Planeada"))))))</f>
        <v/>
      </c>
      <c r="Y63" s="23">
        <f>IF($B63="","",IF(OR($N63="",$X63="Concluída",$X63="Concluída fora do prazo",$X63="Não aplicável"),"",$N63-TODAY()))</f>
        <v/>
      </c>
    </row>
    <row r="64">
      <c r="A64" s="19">
        <f>IF($B64="","","TI-"&amp;TEXT(ROW()-5,"000"))</f>
        <v/>
      </c>
      <c r="B64" s="4" t="n"/>
      <c r="C64" s="20" t="n"/>
      <c r="D64" s="20" t="n"/>
      <c r="E64" s="20" t="n"/>
      <c r="F64" s="4" t="n"/>
      <c r="G64" s="21" t="n"/>
      <c r="H64" s="21" t="n"/>
      <c r="I64" s="5">
        <f>IF($B64="","",IF($J64="","",IFERROR(IF($D64="Contribuição mensal",DATE(YEAR($J64),MONTH($J64),1),IF($D64="Declaração trimestral",DATE(YEAR($J64),MONTH($J64)-2,1),IF($D64="Classificação anual e-Fatura",IF($G64="","",$G64),""))),"")))</f>
        <v/>
      </c>
      <c r="J64" s="5">
        <f>IF($B64="","",IFERROR(IF($D64="Contribuição mensal",IF($F64="","",DATE($B64,$F64-'Parâmetros'!$B$7+1,0)),IF($D64="Declaração trimestral",IF($F64="","",DATE($B64,$F64,0)),IF($D64="Classificação anual e-Fatura",IF($H64="","",$H64),""))),""))</f>
        <v/>
      </c>
      <c r="K64" s="5">
        <f>IF($B64="","",IFERROR(IF(AND($D64="Contribuição mensal",$F64&lt;&gt;""),DATE($B64,$F64,MIN('Parâmetros'!$B$8,DAY(DATE($B64,$F64+1,0)))),""),""))</f>
        <v/>
      </c>
      <c r="L64" s="5">
        <f>IF($B64="","",IFERROR(IF(AND($D64="Contribuição mensal",$F64&lt;&gt;""),DATE($B64,$F64,MIN('Parâmetros'!$B$9,DAY(DATE($B64,$F64+1,0)))),IF(AND($D64="Declaração trimestral",$F64&lt;&gt;""),DATE($B64,$F64+1,0),IF($D64="Classificação anual e-Fatura",IF('Parâmetros'!$B$10="","",'Parâmetros'!$B$10),""))),""))</f>
        <v/>
      </c>
      <c r="M64" s="21" t="n"/>
      <c r="N64" s="5">
        <f>IF($B64="","",IF($M64&lt;&gt;"",$M64,$L64))</f>
        <v/>
      </c>
      <c r="O64" s="20" t="n"/>
      <c r="P64" s="20" t="n"/>
      <c r="Q64" s="21" t="n"/>
      <c r="R64" s="21" t="n"/>
      <c r="S64" s="22" t="n"/>
      <c r="T64" s="20" t="n"/>
      <c r="U64" s="20" t="n"/>
      <c r="V64" s="20" t="n"/>
      <c r="W64" s="22" t="n"/>
      <c r="X64" s="19">
        <f>IF($B64="","",IF($T64="Não","Não aplicável",IF(AND(OR($O64="Não",$Q64&lt;&gt;""),OR($P64="Não",$R64&lt;&gt;"")),IF(AND($N64&lt;&gt;"",MAX($Q64,$R64)&gt;$N64),"Concluída fora do prazo","Concluída"),IF($N64="","Sem data-limite",IF($N64&lt;TODAY(),"Em atraso",IF($N64-TODAY()&lt;='Parâmetros'!$B$6,"A vencer","Planeada"))))))</f>
        <v/>
      </c>
      <c r="Y64" s="23">
        <f>IF($B64="","",IF(OR($N64="",$X64="Concluída",$X64="Concluída fora do prazo",$X64="Não aplicável"),"",$N64-TODAY()))</f>
        <v/>
      </c>
    </row>
    <row r="65">
      <c r="A65" s="19">
        <f>IF($B65="","","TI-"&amp;TEXT(ROW()-5,"000"))</f>
        <v/>
      </c>
      <c r="B65" s="4" t="n"/>
      <c r="C65" s="20" t="n"/>
      <c r="D65" s="20" t="n"/>
      <c r="E65" s="20" t="n"/>
      <c r="F65" s="4" t="n"/>
      <c r="G65" s="21" t="n"/>
      <c r="H65" s="21" t="n"/>
      <c r="I65" s="5">
        <f>IF($B65="","",IF($J65="","",IFERROR(IF($D65="Contribuição mensal",DATE(YEAR($J65),MONTH($J65),1),IF($D65="Declaração trimestral",DATE(YEAR($J65),MONTH($J65)-2,1),IF($D65="Classificação anual e-Fatura",IF($G65="","",$G65),""))),"")))</f>
        <v/>
      </c>
      <c r="J65" s="5">
        <f>IF($B65="","",IFERROR(IF($D65="Contribuição mensal",IF($F65="","",DATE($B65,$F65-'Parâmetros'!$B$7+1,0)),IF($D65="Declaração trimestral",IF($F65="","",DATE($B65,$F65,0)),IF($D65="Classificação anual e-Fatura",IF($H65="","",$H65),""))),""))</f>
        <v/>
      </c>
      <c r="K65" s="5">
        <f>IF($B65="","",IFERROR(IF(AND($D65="Contribuição mensal",$F65&lt;&gt;""),DATE($B65,$F65,MIN('Parâmetros'!$B$8,DAY(DATE($B65,$F65+1,0)))),""),""))</f>
        <v/>
      </c>
      <c r="L65" s="5">
        <f>IF($B65="","",IFERROR(IF(AND($D65="Contribuição mensal",$F65&lt;&gt;""),DATE($B65,$F65,MIN('Parâmetros'!$B$9,DAY(DATE($B65,$F65+1,0)))),IF(AND($D65="Declaração trimestral",$F65&lt;&gt;""),DATE($B65,$F65+1,0),IF($D65="Classificação anual e-Fatura",IF('Parâmetros'!$B$10="","",'Parâmetros'!$B$10),""))),""))</f>
        <v/>
      </c>
      <c r="M65" s="21" t="n"/>
      <c r="N65" s="5">
        <f>IF($B65="","",IF($M65&lt;&gt;"",$M65,$L65))</f>
        <v/>
      </c>
      <c r="O65" s="20" t="n"/>
      <c r="P65" s="20" t="n"/>
      <c r="Q65" s="21" t="n"/>
      <c r="R65" s="21" t="n"/>
      <c r="S65" s="22" t="n"/>
      <c r="T65" s="20" t="n"/>
      <c r="U65" s="20" t="n"/>
      <c r="V65" s="20" t="n"/>
      <c r="W65" s="22" t="n"/>
      <c r="X65" s="19">
        <f>IF($B65="","",IF($T65="Não","Não aplicável",IF(AND(OR($O65="Não",$Q65&lt;&gt;""),OR($P65="Não",$R65&lt;&gt;"")),IF(AND($N65&lt;&gt;"",MAX($Q65,$R65)&gt;$N65),"Concluída fora do prazo","Concluída"),IF($N65="","Sem data-limite",IF($N65&lt;TODAY(),"Em atraso",IF($N65-TODAY()&lt;='Parâmetros'!$B$6,"A vencer","Planeada"))))))</f>
        <v/>
      </c>
      <c r="Y65" s="23">
        <f>IF($B65="","",IF(OR($N65="",$X65="Concluída",$X65="Concluída fora do prazo",$X65="Não aplicável"),"",$N65-TODAY()))</f>
        <v/>
      </c>
    </row>
    <row r="66">
      <c r="A66" s="19">
        <f>IF($B66="","","TI-"&amp;TEXT(ROW()-5,"000"))</f>
        <v/>
      </c>
      <c r="B66" s="4" t="n"/>
      <c r="C66" s="20" t="n"/>
      <c r="D66" s="20" t="n"/>
      <c r="E66" s="20" t="n"/>
      <c r="F66" s="4" t="n"/>
      <c r="G66" s="21" t="n"/>
      <c r="H66" s="21" t="n"/>
      <c r="I66" s="5">
        <f>IF($B66="","",IF($J66="","",IFERROR(IF($D66="Contribuição mensal",DATE(YEAR($J66),MONTH($J66),1),IF($D66="Declaração trimestral",DATE(YEAR($J66),MONTH($J66)-2,1),IF($D66="Classificação anual e-Fatura",IF($G66="","",$G66),""))),"")))</f>
        <v/>
      </c>
      <c r="J66" s="5">
        <f>IF($B66="","",IFERROR(IF($D66="Contribuição mensal",IF($F66="","",DATE($B66,$F66-'Parâmetros'!$B$7+1,0)),IF($D66="Declaração trimestral",IF($F66="","",DATE($B66,$F66,0)),IF($D66="Classificação anual e-Fatura",IF($H66="","",$H66),""))),""))</f>
        <v/>
      </c>
      <c r="K66" s="5">
        <f>IF($B66="","",IFERROR(IF(AND($D66="Contribuição mensal",$F66&lt;&gt;""),DATE($B66,$F66,MIN('Parâmetros'!$B$8,DAY(DATE($B66,$F66+1,0)))),""),""))</f>
        <v/>
      </c>
      <c r="L66" s="5">
        <f>IF($B66="","",IFERROR(IF(AND($D66="Contribuição mensal",$F66&lt;&gt;""),DATE($B66,$F66,MIN('Parâmetros'!$B$9,DAY(DATE($B66,$F66+1,0)))),IF(AND($D66="Declaração trimestral",$F66&lt;&gt;""),DATE($B66,$F66+1,0),IF($D66="Classificação anual e-Fatura",IF('Parâmetros'!$B$10="","",'Parâmetros'!$B$10),""))),""))</f>
        <v/>
      </c>
      <c r="M66" s="21" t="n"/>
      <c r="N66" s="5">
        <f>IF($B66="","",IF($M66&lt;&gt;"",$M66,$L66))</f>
        <v/>
      </c>
      <c r="O66" s="20" t="n"/>
      <c r="P66" s="20" t="n"/>
      <c r="Q66" s="21" t="n"/>
      <c r="R66" s="21" t="n"/>
      <c r="S66" s="22" t="n"/>
      <c r="T66" s="20" t="n"/>
      <c r="U66" s="20" t="n"/>
      <c r="V66" s="20" t="n"/>
      <c r="W66" s="22" t="n"/>
      <c r="X66" s="19">
        <f>IF($B66="","",IF($T66="Não","Não aplicável",IF(AND(OR($O66="Não",$Q66&lt;&gt;""),OR($P66="Não",$R66&lt;&gt;"")),IF(AND($N66&lt;&gt;"",MAX($Q66,$R66)&gt;$N66),"Concluída fora do prazo","Concluída"),IF($N66="","Sem data-limite",IF($N66&lt;TODAY(),"Em atraso",IF($N66-TODAY()&lt;='Parâmetros'!$B$6,"A vencer","Planeada"))))))</f>
        <v/>
      </c>
      <c r="Y66" s="23">
        <f>IF($B66="","",IF(OR($N66="",$X66="Concluída",$X66="Concluída fora do prazo",$X66="Não aplicável"),"",$N66-TODAY()))</f>
        <v/>
      </c>
    </row>
    <row r="67">
      <c r="A67" s="19">
        <f>IF($B67="","","TI-"&amp;TEXT(ROW()-5,"000"))</f>
        <v/>
      </c>
      <c r="B67" s="4" t="n"/>
      <c r="C67" s="20" t="n"/>
      <c r="D67" s="20" t="n"/>
      <c r="E67" s="20" t="n"/>
      <c r="F67" s="4" t="n"/>
      <c r="G67" s="21" t="n"/>
      <c r="H67" s="21" t="n"/>
      <c r="I67" s="5">
        <f>IF($B67="","",IF($J67="","",IFERROR(IF($D67="Contribuição mensal",DATE(YEAR($J67),MONTH($J67),1),IF($D67="Declaração trimestral",DATE(YEAR($J67),MONTH($J67)-2,1),IF($D67="Classificação anual e-Fatura",IF($G67="","",$G67),""))),"")))</f>
        <v/>
      </c>
      <c r="J67" s="5">
        <f>IF($B67="","",IFERROR(IF($D67="Contribuição mensal",IF($F67="","",DATE($B67,$F67-'Parâmetros'!$B$7+1,0)),IF($D67="Declaração trimestral",IF($F67="","",DATE($B67,$F67,0)),IF($D67="Classificação anual e-Fatura",IF($H67="","",$H67),""))),""))</f>
        <v/>
      </c>
      <c r="K67" s="5">
        <f>IF($B67="","",IFERROR(IF(AND($D67="Contribuição mensal",$F67&lt;&gt;""),DATE($B67,$F67,MIN('Parâmetros'!$B$8,DAY(DATE($B67,$F67+1,0)))),""),""))</f>
        <v/>
      </c>
      <c r="L67" s="5">
        <f>IF($B67="","",IFERROR(IF(AND($D67="Contribuição mensal",$F67&lt;&gt;""),DATE($B67,$F67,MIN('Parâmetros'!$B$9,DAY(DATE($B67,$F67+1,0)))),IF(AND($D67="Declaração trimestral",$F67&lt;&gt;""),DATE($B67,$F67+1,0),IF($D67="Classificação anual e-Fatura",IF('Parâmetros'!$B$10="","",'Parâmetros'!$B$10),""))),""))</f>
        <v/>
      </c>
      <c r="M67" s="21" t="n"/>
      <c r="N67" s="5">
        <f>IF($B67="","",IF($M67&lt;&gt;"",$M67,$L67))</f>
        <v/>
      </c>
      <c r="O67" s="20" t="n"/>
      <c r="P67" s="20" t="n"/>
      <c r="Q67" s="21" t="n"/>
      <c r="R67" s="21" t="n"/>
      <c r="S67" s="22" t="n"/>
      <c r="T67" s="20" t="n"/>
      <c r="U67" s="20" t="n"/>
      <c r="V67" s="20" t="n"/>
      <c r="W67" s="22" t="n"/>
      <c r="X67" s="19">
        <f>IF($B67="","",IF($T67="Não","Não aplicável",IF(AND(OR($O67="Não",$Q67&lt;&gt;""),OR($P67="Não",$R67&lt;&gt;"")),IF(AND($N67&lt;&gt;"",MAX($Q67,$R67)&gt;$N67),"Concluída fora do prazo","Concluída"),IF($N67="","Sem data-limite",IF($N67&lt;TODAY(),"Em atraso",IF($N67-TODAY()&lt;='Parâmetros'!$B$6,"A vencer","Planeada"))))))</f>
        <v/>
      </c>
      <c r="Y67" s="23">
        <f>IF($B67="","",IF(OR($N67="",$X67="Concluída",$X67="Concluída fora do prazo",$X67="Não aplicável"),"",$N67-TODAY()))</f>
        <v/>
      </c>
    </row>
    <row r="68">
      <c r="A68" s="19">
        <f>IF($B68="","","TI-"&amp;TEXT(ROW()-5,"000"))</f>
        <v/>
      </c>
      <c r="B68" s="4" t="n"/>
      <c r="C68" s="20" t="n"/>
      <c r="D68" s="20" t="n"/>
      <c r="E68" s="20" t="n"/>
      <c r="F68" s="4" t="n"/>
      <c r="G68" s="21" t="n"/>
      <c r="H68" s="21" t="n"/>
      <c r="I68" s="5">
        <f>IF($B68="","",IF($J68="","",IFERROR(IF($D68="Contribuição mensal",DATE(YEAR($J68),MONTH($J68),1),IF($D68="Declaração trimestral",DATE(YEAR($J68),MONTH($J68)-2,1),IF($D68="Classificação anual e-Fatura",IF($G68="","",$G68),""))),"")))</f>
        <v/>
      </c>
      <c r="J68" s="5">
        <f>IF($B68="","",IFERROR(IF($D68="Contribuição mensal",IF($F68="","",DATE($B68,$F68-'Parâmetros'!$B$7+1,0)),IF($D68="Declaração trimestral",IF($F68="","",DATE($B68,$F68,0)),IF($D68="Classificação anual e-Fatura",IF($H68="","",$H68),""))),""))</f>
        <v/>
      </c>
      <c r="K68" s="5">
        <f>IF($B68="","",IFERROR(IF(AND($D68="Contribuição mensal",$F68&lt;&gt;""),DATE($B68,$F68,MIN('Parâmetros'!$B$8,DAY(DATE($B68,$F68+1,0)))),""),""))</f>
        <v/>
      </c>
      <c r="L68" s="5">
        <f>IF($B68="","",IFERROR(IF(AND($D68="Contribuição mensal",$F68&lt;&gt;""),DATE($B68,$F68,MIN('Parâmetros'!$B$9,DAY(DATE($B68,$F68+1,0)))),IF(AND($D68="Declaração trimestral",$F68&lt;&gt;""),DATE($B68,$F68+1,0),IF($D68="Classificação anual e-Fatura",IF('Parâmetros'!$B$10="","",'Parâmetros'!$B$10),""))),""))</f>
        <v/>
      </c>
      <c r="M68" s="21" t="n"/>
      <c r="N68" s="5">
        <f>IF($B68="","",IF($M68&lt;&gt;"",$M68,$L68))</f>
        <v/>
      </c>
      <c r="O68" s="20" t="n"/>
      <c r="P68" s="20" t="n"/>
      <c r="Q68" s="21" t="n"/>
      <c r="R68" s="21" t="n"/>
      <c r="S68" s="22" t="n"/>
      <c r="T68" s="20" t="n"/>
      <c r="U68" s="20" t="n"/>
      <c r="V68" s="20" t="n"/>
      <c r="W68" s="22" t="n"/>
      <c r="X68" s="19">
        <f>IF($B68="","",IF($T68="Não","Não aplicável",IF(AND(OR($O68="Não",$Q68&lt;&gt;""),OR($P68="Não",$R68&lt;&gt;"")),IF(AND($N68&lt;&gt;"",MAX($Q68,$R68)&gt;$N68),"Concluída fora do prazo","Concluída"),IF($N68="","Sem data-limite",IF($N68&lt;TODAY(),"Em atraso",IF($N68-TODAY()&lt;='Parâmetros'!$B$6,"A vencer","Planeada"))))))</f>
        <v/>
      </c>
      <c r="Y68" s="23">
        <f>IF($B68="","",IF(OR($N68="",$X68="Concluída",$X68="Concluída fora do prazo",$X68="Não aplicável"),"",$N68-TODAY()))</f>
        <v/>
      </c>
    </row>
    <row r="69">
      <c r="A69" s="19">
        <f>IF($B69="","","TI-"&amp;TEXT(ROW()-5,"000"))</f>
        <v/>
      </c>
      <c r="B69" s="4" t="n"/>
      <c r="C69" s="20" t="n"/>
      <c r="D69" s="20" t="n"/>
      <c r="E69" s="20" t="n"/>
      <c r="F69" s="4" t="n"/>
      <c r="G69" s="21" t="n"/>
      <c r="H69" s="21" t="n"/>
      <c r="I69" s="5">
        <f>IF($B69="","",IF($J69="","",IFERROR(IF($D69="Contribuição mensal",DATE(YEAR($J69),MONTH($J69),1),IF($D69="Declaração trimestral",DATE(YEAR($J69),MONTH($J69)-2,1),IF($D69="Classificação anual e-Fatura",IF($G69="","",$G69),""))),"")))</f>
        <v/>
      </c>
      <c r="J69" s="5">
        <f>IF($B69="","",IFERROR(IF($D69="Contribuição mensal",IF($F69="","",DATE($B69,$F69-'Parâmetros'!$B$7+1,0)),IF($D69="Declaração trimestral",IF($F69="","",DATE($B69,$F69,0)),IF($D69="Classificação anual e-Fatura",IF($H69="","",$H69),""))),""))</f>
        <v/>
      </c>
      <c r="K69" s="5">
        <f>IF($B69="","",IFERROR(IF(AND($D69="Contribuição mensal",$F69&lt;&gt;""),DATE($B69,$F69,MIN('Parâmetros'!$B$8,DAY(DATE($B69,$F69+1,0)))),""),""))</f>
        <v/>
      </c>
      <c r="L69" s="5">
        <f>IF($B69="","",IFERROR(IF(AND($D69="Contribuição mensal",$F69&lt;&gt;""),DATE($B69,$F69,MIN('Parâmetros'!$B$9,DAY(DATE($B69,$F69+1,0)))),IF(AND($D69="Declaração trimestral",$F69&lt;&gt;""),DATE($B69,$F69+1,0),IF($D69="Classificação anual e-Fatura",IF('Parâmetros'!$B$10="","",'Parâmetros'!$B$10),""))),""))</f>
        <v/>
      </c>
      <c r="M69" s="21" t="n"/>
      <c r="N69" s="5">
        <f>IF($B69="","",IF($M69&lt;&gt;"",$M69,$L69))</f>
        <v/>
      </c>
      <c r="O69" s="20" t="n"/>
      <c r="P69" s="20" t="n"/>
      <c r="Q69" s="21" t="n"/>
      <c r="R69" s="21" t="n"/>
      <c r="S69" s="22" t="n"/>
      <c r="T69" s="20" t="n"/>
      <c r="U69" s="20" t="n"/>
      <c r="V69" s="20" t="n"/>
      <c r="W69" s="22" t="n"/>
      <c r="X69" s="19">
        <f>IF($B69="","",IF($T69="Não","Não aplicável",IF(AND(OR($O69="Não",$Q69&lt;&gt;""),OR($P69="Não",$R69&lt;&gt;"")),IF(AND($N69&lt;&gt;"",MAX($Q69,$R69)&gt;$N69),"Concluída fora do prazo","Concluída"),IF($N69="","Sem data-limite",IF($N69&lt;TODAY(),"Em atraso",IF($N69-TODAY()&lt;='Parâmetros'!$B$6,"A vencer","Planeada"))))))</f>
        <v/>
      </c>
      <c r="Y69" s="23">
        <f>IF($B69="","",IF(OR($N69="",$X69="Concluída",$X69="Concluída fora do prazo",$X69="Não aplicável"),"",$N69-TODAY()))</f>
        <v/>
      </c>
    </row>
    <row r="70">
      <c r="A70" s="19">
        <f>IF($B70="","","TI-"&amp;TEXT(ROW()-5,"000"))</f>
        <v/>
      </c>
      <c r="B70" s="4" t="n"/>
      <c r="C70" s="20" t="n"/>
      <c r="D70" s="20" t="n"/>
      <c r="E70" s="20" t="n"/>
      <c r="F70" s="4" t="n"/>
      <c r="G70" s="21" t="n"/>
      <c r="H70" s="21" t="n"/>
      <c r="I70" s="5">
        <f>IF($B70="","",IF($J70="","",IFERROR(IF($D70="Contribuição mensal",DATE(YEAR($J70),MONTH($J70),1),IF($D70="Declaração trimestral",DATE(YEAR($J70),MONTH($J70)-2,1),IF($D70="Classificação anual e-Fatura",IF($G70="","",$G70),""))),"")))</f>
        <v/>
      </c>
      <c r="J70" s="5">
        <f>IF($B70="","",IFERROR(IF($D70="Contribuição mensal",IF($F70="","",DATE($B70,$F70-'Parâmetros'!$B$7+1,0)),IF($D70="Declaração trimestral",IF($F70="","",DATE($B70,$F70,0)),IF($D70="Classificação anual e-Fatura",IF($H70="","",$H70),""))),""))</f>
        <v/>
      </c>
      <c r="K70" s="5">
        <f>IF($B70="","",IFERROR(IF(AND($D70="Contribuição mensal",$F70&lt;&gt;""),DATE($B70,$F70,MIN('Parâmetros'!$B$8,DAY(DATE($B70,$F70+1,0)))),""),""))</f>
        <v/>
      </c>
      <c r="L70" s="5">
        <f>IF($B70="","",IFERROR(IF(AND($D70="Contribuição mensal",$F70&lt;&gt;""),DATE($B70,$F70,MIN('Parâmetros'!$B$9,DAY(DATE($B70,$F70+1,0)))),IF(AND($D70="Declaração trimestral",$F70&lt;&gt;""),DATE($B70,$F70+1,0),IF($D70="Classificação anual e-Fatura",IF('Parâmetros'!$B$10="","",'Parâmetros'!$B$10),""))),""))</f>
        <v/>
      </c>
      <c r="M70" s="21" t="n"/>
      <c r="N70" s="5">
        <f>IF($B70="","",IF($M70&lt;&gt;"",$M70,$L70))</f>
        <v/>
      </c>
      <c r="O70" s="20" t="n"/>
      <c r="P70" s="20" t="n"/>
      <c r="Q70" s="21" t="n"/>
      <c r="R70" s="21" t="n"/>
      <c r="S70" s="22" t="n"/>
      <c r="T70" s="20" t="n"/>
      <c r="U70" s="20" t="n"/>
      <c r="V70" s="20" t="n"/>
      <c r="W70" s="22" t="n"/>
      <c r="X70" s="19">
        <f>IF($B70="","",IF($T70="Não","Não aplicável",IF(AND(OR($O70="Não",$Q70&lt;&gt;""),OR($P70="Não",$R70&lt;&gt;"")),IF(AND($N70&lt;&gt;"",MAX($Q70,$R70)&gt;$N70),"Concluída fora do prazo","Concluída"),IF($N70="","Sem data-limite",IF($N70&lt;TODAY(),"Em atraso",IF($N70-TODAY()&lt;='Parâmetros'!$B$6,"A vencer","Planeada"))))))</f>
        <v/>
      </c>
      <c r="Y70" s="23">
        <f>IF($B70="","",IF(OR($N70="",$X70="Concluída",$X70="Concluída fora do prazo",$X70="Não aplicável"),"",$N70-TODAY()))</f>
        <v/>
      </c>
    </row>
    <row r="71">
      <c r="A71" s="19">
        <f>IF($B71="","","TI-"&amp;TEXT(ROW()-5,"000"))</f>
        <v/>
      </c>
      <c r="B71" s="4" t="n"/>
      <c r="C71" s="20" t="n"/>
      <c r="D71" s="20" t="n"/>
      <c r="E71" s="20" t="n"/>
      <c r="F71" s="4" t="n"/>
      <c r="G71" s="21" t="n"/>
      <c r="H71" s="21" t="n"/>
      <c r="I71" s="5">
        <f>IF($B71="","",IF($J71="","",IFERROR(IF($D71="Contribuição mensal",DATE(YEAR($J71),MONTH($J71),1),IF($D71="Declaração trimestral",DATE(YEAR($J71),MONTH($J71)-2,1),IF($D71="Classificação anual e-Fatura",IF($G71="","",$G71),""))),"")))</f>
        <v/>
      </c>
      <c r="J71" s="5">
        <f>IF($B71="","",IFERROR(IF($D71="Contribuição mensal",IF($F71="","",DATE($B71,$F71-'Parâmetros'!$B$7+1,0)),IF($D71="Declaração trimestral",IF($F71="","",DATE($B71,$F71,0)),IF($D71="Classificação anual e-Fatura",IF($H71="","",$H71),""))),""))</f>
        <v/>
      </c>
      <c r="K71" s="5">
        <f>IF($B71="","",IFERROR(IF(AND($D71="Contribuição mensal",$F71&lt;&gt;""),DATE($B71,$F71,MIN('Parâmetros'!$B$8,DAY(DATE($B71,$F71+1,0)))),""),""))</f>
        <v/>
      </c>
      <c r="L71" s="5">
        <f>IF($B71="","",IFERROR(IF(AND($D71="Contribuição mensal",$F71&lt;&gt;""),DATE($B71,$F71,MIN('Parâmetros'!$B$9,DAY(DATE($B71,$F71+1,0)))),IF(AND($D71="Declaração trimestral",$F71&lt;&gt;""),DATE($B71,$F71+1,0),IF($D71="Classificação anual e-Fatura",IF('Parâmetros'!$B$10="","",'Parâmetros'!$B$10),""))),""))</f>
        <v/>
      </c>
      <c r="M71" s="21" t="n"/>
      <c r="N71" s="5">
        <f>IF($B71="","",IF($M71&lt;&gt;"",$M71,$L71))</f>
        <v/>
      </c>
      <c r="O71" s="20" t="n"/>
      <c r="P71" s="20" t="n"/>
      <c r="Q71" s="21" t="n"/>
      <c r="R71" s="21" t="n"/>
      <c r="S71" s="22" t="n"/>
      <c r="T71" s="20" t="n"/>
      <c r="U71" s="20" t="n"/>
      <c r="V71" s="20" t="n"/>
      <c r="W71" s="22" t="n"/>
      <c r="X71" s="19">
        <f>IF($B71="","",IF($T71="Não","Não aplicável",IF(AND(OR($O71="Não",$Q71&lt;&gt;""),OR($P71="Não",$R71&lt;&gt;"")),IF(AND($N71&lt;&gt;"",MAX($Q71,$R71)&gt;$N71),"Concluída fora do prazo","Concluída"),IF($N71="","Sem data-limite",IF($N71&lt;TODAY(),"Em atraso",IF($N71-TODAY()&lt;='Parâmetros'!$B$6,"A vencer","Planeada"))))))</f>
        <v/>
      </c>
      <c r="Y71" s="23">
        <f>IF($B71="","",IF(OR($N71="",$X71="Concluída",$X71="Concluída fora do prazo",$X71="Não aplicável"),"",$N71-TODAY()))</f>
        <v/>
      </c>
    </row>
    <row r="72">
      <c r="A72" s="19">
        <f>IF($B72="","","TI-"&amp;TEXT(ROW()-5,"000"))</f>
        <v/>
      </c>
      <c r="B72" s="4" t="n"/>
      <c r="C72" s="20" t="n"/>
      <c r="D72" s="20" t="n"/>
      <c r="E72" s="20" t="n"/>
      <c r="F72" s="4" t="n"/>
      <c r="G72" s="21" t="n"/>
      <c r="H72" s="21" t="n"/>
      <c r="I72" s="5">
        <f>IF($B72="","",IF($J72="","",IFERROR(IF($D72="Contribuição mensal",DATE(YEAR($J72),MONTH($J72),1),IF($D72="Declaração trimestral",DATE(YEAR($J72),MONTH($J72)-2,1),IF($D72="Classificação anual e-Fatura",IF($G72="","",$G72),""))),"")))</f>
        <v/>
      </c>
      <c r="J72" s="5">
        <f>IF($B72="","",IFERROR(IF($D72="Contribuição mensal",IF($F72="","",DATE($B72,$F72-'Parâmetros'!$B$7+1,0)),IF($D72="Declaração trimestral",IF($F72="","",DATE($B72,$F72,0)),IF($D72="Classificação anual e-Fatura",IF($H72="","",$H72),""))),""))</f>
        <v/>
      </c>
      <c r="K72" s="5">
        <f>IF($B72="","",IFERROR(IF(AND($D72="Contribuição mensal",$F72&lt;&gt;""),DATE($B72,$F72,MIN('Parâmetros'!$B$8,DAY(DATE($B72,$F72+1,0)))),""),""))</f>
        <v/>
      </c>
      <c r="L72" s="5">
        <f>IF($B72="","",IFERROR(IF(AND($D72="Contribuição mensal",$F72&lt;&gt;""),DATE($B72,$F72,MIN('Parâmetros'!$B$9,DAY(DATE($B72,$F72+1,0)))),IF(AND($D72="Declaração trimestral",$F72&lt;&gt;""),DATE($B72,$F72+1,0),IF($D72="Classificação anual e-Fatura",IF('Parâmetros'!$B$10="","",'Parâmetros'!$B$10),""))),""))</f>
        <v/>
      </c>
      <c r="M72" s="21" t="n"/>
      <c r="N72" s="5">
        <f>IF($B72="","",IF($M72&lt;&gt;"",$M72,$L72))</f>
        <v/>
      </c>
      <c r="O72" s="20" t="n"/>
      <c r="P72" s="20" t="n"/>
      <c r="Q72" s="21" t="n"/>
      <c r="R72" s="21" t="n"/>
      <c r="S72" s="22" t="n"/>
      <c r="T72" s="20" t="n"/>
      <c r="U72" s="20" t="n"/>
      <c r="V72" s="20" t="n"/>
      <c r="W72" s="22" t="n"/>
      <c r="X72" s="19">
        <f>IF($B72="","",IF($T72="Não","Não aplicável",IF(AND(OR($O72="Não",$Q72&lt;&gt;""),OR($P72="Não",$R72&lt;&gt;"")),IF(AND($N72&lt;&gt;"",MAX($Q72,$R72)&gt;$N72),"Concluída fora do prazo","Concluída"),IF($N72="","Sem data-limite",IF($N72&lt;TODAY(),"Em atraso",IF($N72-TODAY()&lt;='Parâmetros'!$B$6,"A vencer","Planeada"))))))</f>
        <v/>
      </c>
      <c r="Y72" s="23">
        <f>IF($B72="","",IF(OR($N72="",$X72="Concluída",$X72="Concluída fora do prazo",$X72="Não aplicável"),"",$N72-TODAY()))</f>
        <v/>
      </c>
    </row>
    <row r="73">
      <c r="A73" s="19">
        <f>IF($B73="","","TI-"&amp;TEXT(ROW()-5,"000"))</f>
        <v/>
      </c>
      <c r="B73" s="4" t="n"/>
      <c r="C73" s="20" t="n"/>
      <c r="D73" s="20" t="n"/>
      <c r="E73" s="20" t="n"/>
      <c r="F73" s="4" t="n"/>
      <c r="G73" s="21" t="n"/>
      <c r="H73" s="21" t="n"/>
      <c r="I73" s="5">
        <f>IF($B73="","",IF($J73="","",IFERROR(IF($D73="Contribuição mensal",DATE(YEAR($J73),MONTH($J73),1),IF($D73="Declaração trimestral",DATE(YEAR($J73),MONTH($J73)-2,1),IF($D73="Classificação anual e-Fatura",IF($G73="","",$G73),""))),"")))</f>
        <v/>
      </c>
      <c r="J73" s="5">
        <f>IF($B73="","",IFERROR(IF($D73="Contribuição mensal",IF($F73="","",DATE($B73,$F73-'Parâmetros'!$B$7+1,0)),IF($D73="Declaração trimestral",IF($F73="","",DATE($B73,$F73,0)),IF($D73="Classificação anual e-Fatura",IF($H73="","",$H73),""))),""))</f>
        <v/>
      </c>
      <c r="K73" s="5">
        <f>IF($B73="","",IFERROR(IF(AND($D73="Contribuição mensal",$F73&lt;&gt;""),DATE($B73,$F73,MIN('Parâmetros'!$B$8,DAY(DATE($B73,$F73+1,0)))),""),""))</f>
        <v/>
      </c>
      <c r="L73" s="5">
        <f>IF($B73="","",IFERROR(IF(AND($D73="Contribuição mensal",$F73&lt;&gt;""),DATE($B73,$F73,MIN('Parâmetros'!$B$9,DAY(DATE($B73,$F73+1,0)))),IF(AND($D73="Declaração trimestral",$F73&lt;&gt;""),DATE($B73,$F73+1,0),IF($D73="Classificação anual e-Fatura",IF('Parâmetros'!$B$10="","",'Parâmetros'!$B$10),""))),""))</f>
        <v/>
      </c>
      <c r="M73" s="21" t="n"/>
      <c r="N73" s="5">
        <f>IF($B73="","",IF($M73&lt;&gt;"",$M73,$L73))</f>
        <v/>
      </c>
      <c r="O73" s="20" t="n"/>
      <c r="P73" s="20" t="n"/>
      <c r="Q73" s="21" t="n"/>
      <c r="R73" s="21" t="n"/>
      <c r="S73" s="22" t="n"/>
      <c r="T73" s="20" t="n"/>
      <c r="U73" s="20" t="n"/>
      <c r="V73" s="20" t="n"/>
      <c r="W73" s="22" t="n"/>
      <c r="X73" s="19">
        <f>IF($B73="","",IF($T73="Não","Não aplicável",IF(AND(OR($O73="Não",$Q73&lt;&gt;""),OR($P73="Não",$R73&lt;&gt;"")),IF(AND($N73&lt;&gt;"",MAX($Q73,$R73)&gt;$N73),"Concluída fora do prazo","Concluída"),IF($N73="","Sem data-limite",IF($N73&lt;TODAY(),"Em atraso",IF($N73-TODAY()&lt;='Parâmetros'!$B$6,"A vencer","Planeada"))))))</f>
        <v/>
      </c>
      <c r="Y73" s="23">
        <f>IF($B73="","",IF(OR($N73="",$X73="Concluída",$X73="Concluída fora do prazo",$X73="Não aplicável"),"",$N73-TODAY()))</f>
        <v/>
      </c>
    </row>
    <row r="74">
      <c r="A74" s="19">
        <f>IF($B74="","","TI-"&amp;TEXT(ROW()-5,"000"))</f>
        <v/>
      </c>
      <c r="B74" s="4" t="n"/>
      <c r="C74" s="20" t="n"/>
      <c r="D74" s="20" t="n"/>
      <c r="E74" s="20" t="n"/>
      <c r="F74" s="4" t="n"/>
      <c r="G74" s="21" t="n"/>
      <c r="H74" s="21" t="n"/>
      <c r="I74" s="5">
        <f>IF($B74="","",IF($J74="","",IFERROR(IF($D74="Contribuição mensal",DATE(YEAR($J74),MONTH($J74),1),IF($D74="Declaração trimestral",DATE(YEAR($J74),MONTH($J74)-2,1),IF($D74="Classificação anual e-Fatura",IF($G74="","",$G74),""))),"")))</f>
        <v/>
      </c>
      <c r="J74" s="5">
        <f>IF($B74="","",IFERROR(IF($D74="Contribuição mensal",IF($F74="","",DATE($B74,$F74-'Parâmetros'!$B$7+1,0)),IF($D74="Declaração trimestral",IF($F74="","",DATE($B74,$F74,0)),IF($D74="Classificação anual e-Fatura",IF($H74="","",$H74),""))),""))</f>
        <v/>
      </c>
      <c r="K74" s="5">
        <f>IF($B74="","",IFERROR(IF(AND($D74="Contribuição mensal",$F74&lt;&gt;""),DATE($B74,$F74,MIN('Parâmetros'!$B$8,DAY(DATE($B74,$F74+1,0)))),""),""))</f>
        <v/>
      </c>
      <c r="L74" s="5">
        <f>IF($B74="","",IFERROR(IF(AND($D74="Contribuição mensal",$F74&lt;&gt;""),DATE($B74,$F74,MIN('Parâmetros'!$B$9,DAY(DATE($B74,$F74+1,0)))),IF(AND($D74="Declaração trimestral",$F74&lt;&gt;""),DATE($B74,$F74+1,0),IF($D74="Classificação anual e-Fatura",IF('Parâmetros'!$B$10="","",'Parâmetros'!$B$10),""))),""))</f>
        <v/>
      </c>
      <c r="M74" s="21" t="n"/>
      <c r="N74" s="5">
        <f>IF($B74="","",IF($M74&lt;&gt;"",$M74,$L74))</f>
        <v/>
      </c>
      <c r="O74" s="20" t="n"/>
      <c r="P74" s="20" t="n"/>
      <c r="Q74" s="21" t="n"/>
      <c r="R74" s="21" t="n"/>
      <c r="S74" s="22" t="n"/>
      <c r="T74" s="20" t="n"/>
      <c r="U74" s="20" t="n"/>
      <c r="V74" s="20" t="n"/>
      <c r="W74" s="22" t="n"/>
      <c r="X74" s="19">
        <f>IF($B74="","",IF($T74="Não","Não aplicável",IF(AND(OR($O74="Não",$Q74&lt;&gt;""),OR($P74="Não",$R74&lt;&gt;"")),IF(AND($N74&lt;&gt;"",MAX($Q74,$R74)&gt;$N74),"Concluída fora do prazo","Concluída"),IF($N74="","Sem data-limite",IF($N74&lt;TODAY(),"Em atraso",IF($N74-TODAY()&lt;='Parâmetros'!$B$6,"A vencer","Planeada"))))))</f>
        <v/>
      </c>
      <c r="Y74" s="23">
        <f>IF($B74="","",IF(OR($N74="",$X74="Concluída",$X74="Concluída fora do prazo",$X74="Não aplicável"),"",$N74-TODAY()))</f>
        <v/>
      </c>
    </row>
    <row r="75">
      <c r="A75" s="19">
        <f>IF($B75="","","TI-"&amp;TEXT(ROW()-5,"000"))</f>
        <v/>
      </c>
      <c r="B75" s="4" t="n"/>
      <c r="C75" s="20" t="n"/>
      <c r="D75" s="20" t="n"/>
      <c r="E75" s="20" t="n"/>
      <c r="F75" s="4" t="n"/>
      <c r="G75" s="21" t="n"/>
      <c r="H75" s="21" t="n"/>
      <c r="I75" s="5">
        <f>IF($B75="","",IF($J75="","",IFERROR(IF($D75="Contribuição mensal",DATE(YEAR($J75),MONTH($J75),1),IF($D75="Declaração trimestral",DATE(YEAR($J75),MONTH($J75)-2,1),IF($D75="Classificação anual e-Fatura",IF($G75="","",$G75),""))),"")))</f>
        <v/>
      </c>
      <c r="J75" s="5">
        <f>IF($B75="","",IFERROR(IF($D75="Contribuição mensal",IF($F75="","",DATE($B75,$F75-'Parâmetros'!$B$7+1,0)),IF($D75="Declaração trimestral",IF($F75="","",DATE($B75,$F75,0)),IF($D75="Classificação anual e-Fatura",IF($H75="","",$H75),""))),""))</f>
        <v/>
      </c>
      <c r="K75" s="5">
        <f>IF($B75="","",IFERROR(IF(AND($D75="Contribuição mensal",$F75&lt;&gt;""),DATE($B75,$F75,MIN('Parâmetros'!$B$8,DAY(DATE($B75,$F75+1,0)))),""),""))</f>
        <v/>
      </c>
      <c r="L75" s="5">
        <f>IF($B75="","",IFERROR(IF(AND($D75="Contribuição mensal",$F75&lt;&gt;""),DATE($B75,$F75,MIN('Parâmetros'!$B$9,DAY(DATE($B75,$F75+1,0)))),IF(AND($D75="Declaração trimestral",$F75&lt;&gt;""),DATE($B75,$F75+1,0),IF($D75="Classificação anual e-Fatura",IF('Parâmetros'!$B$10="","",'Parâmetros'!$B$10),""))),""))</f>
        <v/>
      </c>
      <c r="M75" s="21" t="n"/>
      <c r="N75" s="5">
        <f>IF($B75="","",IF($M75&lt;&gt;"",$M75,$L75))</f>
        <v/>
      </c>
      <c r="O75" s="20" t="n"/>
      <c r="P75" s="20" t="n"/>
      <c r="Q75" s="21" t="n"/>
      <c r="R75" s="21" t="n"/>
      <c r="S75" s="22" t="n"/>
      <c r="T75" s="20" t="n"/>
      <c r="U75" s="20" t="n"/>
      <c r="V75" s="20" t="n"/>
      <c r="W75" s="22" t="n"/>
      <c r="X75" s="19">
        <f>IF($B75="","",IF($T75="Não","Não aplicável",IF(AND(OR($O75="Não",$Q75&lt;&gt;""),OR($P75="Não",$R75&lt;&gt;"")),IF(AND($N75&lt;&gt;"",MAX($Q75,$R75)&gt;$N75),"Concluída fora do prazo","Concluída"),IF($N75="","Sem data-limite",IF($N75&lt;TODAY(),"Em atraso",IF($N75-TODAY()&lt;='Parâmetros'!$B$6,"A vencer","Planeada"))))))</f>
        <v/>
      </c>
      <c r="Y75" s="23">
        <f>IF($B75="","",IF(OR($N75="",$X75="Concluída",$X75="Concluída fora do prazo",$X75="Não aplicável"),"",$N75-TODAY()))</f>
        <v/>
      </c>
    </row>
    <row r="76">
      <c r="A76" s="19">
        <f>IF($B76="","","TI-"&amp;TEXT(ROW()-5,"000"))</f>
        <v/>
      </c>
      <c r="B76" s="4" t="n"/>
      <c r="C76" s="20" t="n"/>
      <c r="D76" s="20" t="n"/>
      <c r="E76" s="20" t="n"/>
      <c r="F76" s="4" t="n"/>
      <c r="G76" s="21" t="n"/>
      <c r="H76" s="21" t="n"/>
      <c r="I76" s="5">
        <f>IF($B76="","",IF($J76="","",IFERROR(IF($D76="Contribuição mensal",DATE(YEAR($J76),MONTH($J76),1),IF($D76="Declaração trimestral",DATE(YEAR($J76),MONTH($J76)-2,1),IF($D76="Classificação anual e-Fatura",IF($G76="","",$G76),""))),"")))</f>
        <v/>
      </c>
      <c r="J76" s="5">
        <f>IF($B76="","",IFERROR(IF($D76="Contribuição mensal",IF($F76="","",DATE($B76,$F76-'Parâmetros'!$B$7+1,0)),IF($D76="Declaração trimestral",IF($F76="","",DATE($B76,$F76,0)),IF($D76="Classificação anual e-Fatura",IF($H76="","",$H76),""))),""))</f>
        <v/>
      </c>
      <c r="K76" s="5">
        <f>IF($B76="","",IFERROR(IF(AND($D76="Contribuição mensal",$F76&lt;&gt;""),DATE($B76,$F76,MIN('Parâmetros'!$B$8,DAY(DATE($B76,$F76+1,0)))),""),""))</f>
        <v/>
      </c>
      <c r="L76" s="5">
        <f>IF($B76="","",IFERROR(IF(AND($D76="Contribuição mensal",$F76&lt;&gt;""),DATE($B76,$F76,MIN('Parâmetros'!$B$9,DAY(DATE($B76,$F76+1,0)))),IF(AND($D76="Declaração trimestral",$F76&lt;&gt;""),DATE($B76,$F76+1,0),IF($D76="Classificação anual e-Fatura",IF('Parâmetros'!$B$10="","",'Parâmetros'!$B$10),""))),""))</f>
        <v/>
      </c>
      <c r="M76" s="21" t="n"/>
      <c r="N76" s="5">
        <f>IF($B76="","",IF($M76&lt;&gt;"",$M76,$L76))</f>
        <v/>
      </c>
      <c r="O76" s="20" t="n"/>
      <c r="P76" s="20" t="n"/>
      <c r="Q76" s="21" t="n"/>
      <c r="R76" s="21" t="n"/>
      <c r="S76" s="22" t="n"/>
      <c r="T76" s="20" t="n"/>
      <c r="U76" s="20" t="n"/>
      <c r="V76" s="20" t="n"/>
      <c r="W76" s="22" t="n"/>
      <c r="X76" s="19">
        <f>IF($B76="","",IF($T76="Não","Não aplicável",IF(AND(OR($O76="Não",$Q76&lt;&gt;""),OR($P76="Não",$R76&lt;&gt;"")),IF(AND($N76&lt;&gt;"",MAX($Q76,$R76)&gt;$N76),"Concluída fora do prazo","Concluída"),IF($N76="","Sem data-limite",IF($N76&lt;TODAY(),"Em atraso",IF($N76-TODAY()&lt;='Parâmetros'!$B$6,"A vencer","Planeada"))))))</f>
        <v/>
      </c>
      <c r="Y76" s="23">
        <f>IF($B76="","",IF(OR($N76="",$X76="Concluída",$X76="Concluída fora do prazo",$X76="Não aplicável"),"",$N76-TODAY()))</f>
        <v/>
      </c>
    </row>
    <row r="77">
      <c r="A77" s="19">
        <f>IF($B77="","","TI-"&amp;TEXT(ROW()-5,"000"))</f>
        <v/>
      </c>
      <c r="B77" s="4" t="n"/>
      <c r="C77" s="20" t="n"/>
      <c r="D77" s="20" t="n"/>
      <c r="E77" s="20" t="n"/>
      <c r="F77" s="4" t="n"/>
      <c r="G77" s="21" t="n"/>
      <c r="H77" s="21" t="n"/>
      <c r="I77" s="5">
        <f>IF($B77="","",IF($J77="","",IFERROR(IF($D77="Contribuição mensal",DATE(YEAR($J77),MONTH($J77),1),IF($D77="Declaração trimestral",DATE(YEAR($J77),MONTH($J77)-2,1),IF($D77="Classificação anual e-Fatura",IF($G77="","",$G77),""))),"")))</f>
        <v/>
      </c>
      <c r="J77" s="5">
        <f>IF($B77="","",IFERROR(IF($D77="Contribuição mensal",IF($F77="","",DATE($B77,$F77-'Parâmetros'!$B$7+1,0)),IF($D77="Declaração trimestral",IF($F77="","",DATE($B77,$F77,0)),IF($D77="Classificação anual e-Fatura",IF($H77="","",$H77),""))),""))</f>
        <v/>
      </c>
      <c r="K77" s="5">
        <f>IF($B77="","",IFERROR(IF(AND($D77="Contribuição mensal",$F77&lt;&gt;""),DATE($B77,$F77,MIN('Parâmetros'!$B$8,DAY(DATE($B77,$F77+1,0)))),""),""))</f>
        <v/>
      </c>
      <c r="L77" s="5">
        <f>IF($B77="","",IFERROR(IF(AND($D77="Contribuição mensal",$F77&lt;&gt;""),DATE($B77,$F77,MIN('Parâmetros'!$B$9,DAY(DATE($B77,$F77+1,0)))),IF(AND($D77="Declaração trimestral",$F77&lt;&gt;""),DATE($B77,$F77+1,0),IF($D77="Classificação anual e-Fatura",IF('Parâmetros'!$B$10="","",'Parâmetros'!$B$10),""))),""))</f>
        <v/>
      </c>
      <c r="M77" s="21" t="n"/>
      <c r="N77" s="5">
        <f>IF($B77="","",IF($M77&lt;&gt;"",$M77,$L77))</f>
        <v/>
      </c>
      <c r="O77" s="20" t="n"/>
      <c r="P77" s="20" t="n"/>
      <c r="Q77" s="21" t="n"/>
      <c r="R77" s="21" t="n"/>
      <c r="S77" s="22" t="n"/>
      <c r="T77" s="20" t="n"/>
      <c r="U77" s="20" t="n"/>
      <c r="V77" s="20" t="n"/>
      <c r="W77" s="22" t="n"/>
      <c r="X77" s="19">
        <f>IF($B77="","",IF($T77="Não","Não aplicável",IF(AND(OR($O77="Não",$Q77&lt;&gt;""),OR($P77="Não",$R77&lt;&gt;"")),IF(AND($N77&lt;&gt;"",MAX($Q77,$R77)&gt;$N77),"Concluída fora do prazo","Concluída"),IF($N77="","Sem data-limite",IF($N77&lt;TODAY(),"Em atraso",IF($N77-TODAY()&lt;='Parâmetros'!$B$6,"A vencer","Planeada"))))))</f>
        <v/>
      </c>
      <c r="Y77" s="23">
        <f>IF($B77="","",IF(OR($N77="",$X77="Concluída",$X77="Concluída fora do prazo",$X77="Não aplicável"),"",$N77-TODAY()))</f>
        <v/>
      </c>
    </row>
    <row r="78">
      <c r="A78" s="19">
        <f>IF($B78="","","TI-"&amp;TEXT(ROW()-5,"000"))</f>
        <v/>
      </c>
      <c r="B78" s="4" t="n"/>
      <c r="C78" s="20" t="n"/>
      <c r="D78" s="20" t="n"/>
      <c r="E78" s="20" t="n"/>
      <c r="F78" s="4" t="n"/>
      <c r="G78" s="21" t="n"/>
      <c r="H78" s="21" t="n"/>
      <c r="I78" s="5">
        <f>IF($B78="","",IF($J78="","",IFERROR(IF($D78="Contribuição mensal",DATE(YEAR($J78),MONTH($J78),1),IF($D78="Declaração trimestral",DATE(YEAR($J78),MONTH($J78)-2,1),IF($D78="Classificação anual e-Fatura",IF($G78="","",$G78),""))),"")))</f>
        <v/>
      </c>
      <c r="J78" s="5">
        <f>IF($B78="","",IFERROR(IF($D78="Contribuição mensal",IF($F78="","",DATE($B78,$F78-'Parâmetros'!$B$7+1,0)),IF($D78="Declaração trimestral",IF($F78="","",DATE($B78,$F78,0)),IF($D78="Classificação anual e-Fatura",IF($H78="","",$H78),""))),""))</f>
        <v/>
      </c>
      <c r="K78" s="5">
        <f>IF($B78="","",IFERROR(IF(AND($D78="Contribuição mensal",$F78&lt;&gt;""),DATE($B78,$F78,MIN('Parâmetros'!$B$8,DAY(DATE($B78,$F78+1,0)))),""),""))</f>
        <v/>
      </c>
      <c r="L78" s="5">
        <f>IF($B78="","",IFERROR(IF(AND($D78="Contribuição mensal",$F78&lt;&gt;""),DATE($B78,$F78,MIN('Parâmetros'!$B$9,DAY(DATE($B78,$F78+1,0)))),IF(AND($D78="Declaração trimestral",$F78&lt;&gt;""),DATE($B78,$F78+1,0),IF($D78="Classificação anual e-Fatura",IF('Parâmetros'!$B$10="","",'Parâmetros'!$B$10),""))),""))</f>
        <v/>
      </c>
      <c r="M78" s="21" t="n"/>
      <c r="N78" s="5">
        <f>IF($B78="","",IF($M78&lt;&gt;"",$M78,$L78))</f>
        <v/>
      </c>
      <c r="O78" s="20" t="n"/>
      <c r="P78" s="20" t="n"/>
      <c r="Q78" s="21" t="n"/>
      <c r="R78" s="21" t="n"/>
      <c r="S78" s="22" t="n"/>
      <c r="T78" s="20" t="n"/>
      <c r="U78" s="20" t="n"/>
      <c r="V78" s="20" t="n"/>
      <c r="W78" s="22" t="n"/>
      <c r="X78" s="19">
        <f>IF($B78="","",IF($T78="Não","Não aplicável",IF(AND(OR($O78="Não",$Q78&lt;&gt;""),OR($P78="Não",$R78&lt;&gt;"")),IF(AND($N78&lt;&gt;"",MAX($Q78,$R78)&gt;$N78),"Concluída fora do prazo","Concluída"),IF($N78="","Sem data-limite",IF($N78&lt;TODAY(),"Em atraso",IF($N78-TODAY()&lt;='Parâmetros'!$B$6,"A vencer","Planeada"))))))</f>
        <v/>
      </c>
      <c r="Y78" s="23">
        <f>IF($B78="","",IF(OR($N78="",$X78="Concluída",$X78="Concluída fora do prazo",$X78="Não aplicável"),"",$N78-TODAY()))</f>
        <v/>
      </c>
    </row>
    <row r="79">
      <c r="A79" s="19">
        <f>IF($B79="","","TI-"&amp;TEXT(ROW()-5,"000"))</f>
        <v/>
      </c>
      <c r="B79" s="4" t="n"/>
      <c r="C79" s="20" t="n"/>
      <c r="D79" s="20" t="n"/>
      <c r="E79" s="20" t="n"/>
      <c r="F79" s="4" t="n"/>
      <c r="G79" s="21" t="n"/>
      <c r="H79" s="21" t="n"/>
      <c r="I79" s="5">
        <f>IF($B79="","",IF($J79="","",IFERROR(IF($D79="Contribuição mensal",DATE(YEAR($J79),MONTH($J79),1),IF($D79="Declaração trimestral",DATE(YEAR($J79),MONTH($J79)-2,1),IF($D79="Classificação anual e-Fatura",IF($G79="","",$G79),""))),"")))</f>
        <v/>
      </c>
      <c r="J79" s="5">
        <f>IF($B79="","",IFERROR(IF($D79="Contribuição mensal",IF($F79="","",DATE($B79,$F79-'Parâmetros'!$B$7+1,0)),IF($D79="Declaração trimestral",IF($F79="","",DATE($B79,$F79,0)),IF($D79="Classificação anual e-Fatura",IF($H79="","",$H79),""))),""))</f>
        <v/>
      </c>
      <c r="K79" s="5">
        <f>IF($B79="","",IFERROR(IF(AND($D79="Contribuição mensal",$F79&lt;&gt;""),DATE($B79,$F79,MIN('Parâmetros'!$B$8,DAY(DATE($B79,$F79+1,0)))),""),""))</f>
        <v/>
      </c>
      <c r="L79" s="5">
        <f>IF($B79="","",IFERROR(IF(AND($D79="Contribuição mensal",$F79&lt;&gt;""),DATE($B79,$F79,MIN('Parâmetros'!$B$9,DAY(DATE($B79,$F79+1,0)))),IF(AND($D79="Declaração trimestral",$F79&lt;&gt;""),DATE($B79,$F79+1,0),IF($D79="Classificação anual e-Fatura",IF('Parâmetros'!$B$10="","",'Parâmetros'!$B$10),""))),""))</f>
        <v/>
      </c>
      <c r="M79" s="21" t="n"/>
      <c r="N79" s="5">
        <f>IF($B79="","",IF($M79&lt;&gt;"",$M79,$L79))</f>
        <v/>
      </c>
      <c r="O79" s="20" t="n"/>
      <c r="P79" s="20" t="n"/>
      <c r="Q79" s="21" t="n"/>
      <c r="R79" s="21" t="n"/>
      <c r="S79" s="22" t="n"/>
      <c r="T79" s="20" t="n"/>
      <c r="U79" s="20" t="n"/>
      <c r="V79" s="20" t="n"/>
      <c r="W79" s="22" t="n"/>
      <c r="X79" s="19">
        <f>IF($B79="","",IF($T79="Não","Não aplicável",IF(AND(OR($O79="Não",$Q79&lt;&gt;""),OR($P79="Não",$R79&lt;&gt;"")),IF(AND($N79&lt;&gt;"",MAX($Q79,$R79)&gt;$N79),"Concluída fora do prazo","Concluída"),IF($N79="","Sem data-limite",IF($N79&lt;TODAY(),"Em atraso",IF($N79-TODAY()&lt;='Parâmetros'!$B$6,"A vencer","Planeada"))))))</f>
        <v/>
      </c>
      <c r="Y79" s="23">
        <f>IF($B79="","",IF(OR($N79="",$X79="Concluída",$X79="Concluída fora do prazo",$X79="Não aplicável"),"",$N79-TODAY()))</f>
        <v/>
      </c>
    </row>
    <row r="80">
      <c r="A80" s="19">
        <f>IF($B80="","","TI-"&amp;TEXT(ROW()-5,"000"))</f>
        <v/>
      </c>
      <c r="B80" s="4" t="n"/>
      <c r="C80" s="20" t="n"/>
      <c r="D80" s="20" t="n"/>
      <c r="E80" s="20" t="n"/>
      <c r="F80" s="4" t="n"/>
      <c r="G80" s="21" t="n"/>
      <c r="H80" s="21" t="n"/>
      <c r="I80" s="5">
        <f>IF($B80="","",IF($J80="","",IFERROR(IF($D80="Contribuição mensal",DATE(YEAR($J80),MONTH($J80),1),IF($D80="Declaração trimestral",DATE(YEAR($J80),MONTH($J80)-2,1),IF($D80="Classificação anual e-Fatura",IF($G80="","",$G80),""))),"")))</f>
        <v/>
      </c>
      <c r="J80" s="5">
        <f>IF($B80="","",IFERROR(IF($D80="Contribuição mensal",IF($F80="","",DATE($B80,$F80-'Parâmetros'!$B$7+1,0)),IF($D80="Declaração trimestral",IF($F80="","",DATE($B80,$F80,0)),IF($D80="Classificação anual e-Fatura",IF($H80="","",$H80),""))),""))</f>
        <v/>
      </c>
      <c r="K80" s="5">
        <f>IF($B80="","",IFERROR(IF(AND($D80="Contribuição mensal",$F80&lt;&gt;""),DATE($B80,$F80,MIN('Parâmetros'!$B$8,DAY(DATE($B80,$F80+1,0)))),""),""))</f>
        <v/>
      </c>
      <c r="L80" s="5">
        <f>IF($B80="","",IFERROR(IF(AND($D80="Contribuição mensal",$F80&lt;&gt;""),DATE($B80,$F80,MIN('Parâmetros'!$B$9,DAY(DATE($B80,$F80+1,0)))),IF(AND($D80="Declaração trimestral",$F80&lt;&gt;""),DATE($B80,$F80+1,0),IF($D80="Classificação anual e-Fatura",IF('Parâmetros'!$B$10="","",'Parâmetros'!$B$10),""))),""))</f>
        <v/>
      </c>
      <c r="M80" s="21" t="n"/>
      <c r="N80" s="5">
        <f>IF($B80="","",IF($M80&lt;&gt;"",$M80,$L80))</f>
        <v/>
      </c>
      <c r="O80" s="20" t="n"/>
      <c r="P80" s="20" t="n"/>
      <c r="Q80" s="21" t="n"/>
      <c r="R80" s="21" t="n"/>
      <c r="S80" s="22" t="n"/>
      <c r="T80" s="20" t="n"/>
      <c r="U80" s="20" t="n"/>
      <c r="V80" s="20" t="n"/>
      <c r="W80" s="22" t="n"/>
      <c r="X80" s="19">
        <f>IF($B80="","",IF($T80="Não","Não aplicável",IF(AND(OR($O80="Não",$Q80&lt;&gt;""),OR($P80="Não",$R80&lt;&gt;"")),IF(AND($N80&lt;&gt;"",MAX($Q80,$R80)&gt;$N80),"Concluída fora do prazo","Concluída"),IF($N80="","Sem data-limite",IF($N80&lt;TODAY(),"Em atraso",IF($N80-TODAY()&lt;='Parâmetros'!$B$6,"A vencer","Planeada"))))))</f>
        <v/>
      </c>
      <c r="Y80" s="23">
        <f>IF($B80="","",IF(OR($N80="",$X80="Concluída",$X80="Concluída fora do prazo",$X80="Não aplicável"),"",$N80-TODAY()))</f>
        <v/>
      </c>
    </row>
    <row r="81">
      <c r="A81" s="19">
        <f>IF($B81="","","TI-"&amp;TEXT(ROW()-5,"000"))</f>
        <v/>
      </c>
      <c r="B81" s="4" t="n"/>
      <c r="C81" s="20" t="n"/>
      <c r="D81" s="20" t="n"/>
      <c r="E81" s="20" t="n"/>
      <c r="F81" s="4" t="n"/>
      <c r="G81" s="21" t="n"/>
      <c r="H81" s="21" t="n"/>
      <c r="I81" s="5">
        <f>IF($B81="","",IF($J81="","",IFERROR(IF($D81="Contribuição mensal",DATE(YEAR($J81),MONTH($J81),1),IF($D81="Declaração trimestral",DATE(YEAR($J81),MONTH($J81)-2,1),IF($D81="Classificação anual e-Fatura",IF($G81="","",$G81),""))),"")))</f>
        <v/>
      </c>
      <c r="J81" s="5">
        <f>IF($B81="","",IFERROR(IF($D81="Contribuição mensal",IF($F81="","",DATE($B81,$F81-'Parâmetros'!$B$7+1,0)),IF($D81="Declaração trimestral",IF($F81="","",DATE($B81,$F81,0)),IF($D81="Classificação anual e-Fatura",IF($H81="","",$H81),""))),""))</f>
        <v/>
      </c>
      <c r="K81" s="5">
        <f>IF($B81="","",IFERROR(IF(AND($D81="Contribuição mensal",$F81&lt;&gt;""),DATE($B81,$F81,MIN('Parâmetros'!$B$8,DAY(DATE($B81,$F81+1,0)))),""),""))</f>
        <v/>
      </c>
      <c r="L81" s="5">
        <f>IF($B81="","",IFERROR(IF(AND($D81="Contribuição mensal",$F81&lt;&gt;""),DATE($B81,$F81,MIN('Parâmetros'!$B$9,DAY(DATE($B81,$F81+1,0)))),IF(AND($D81="Declaração trimestral",$F81&lt;&gt;""),DATE($B81,$F81+1,0),IF($D81="Classificação anual e-Fatura",IF('Parâmetros'!$B$10="","",'Parâmetros'!$B$10),""))),""))</f>
        <v/>
      </c>
      <c r="M81" s="21" t="n"/>
      <c r="N81" s="5">
        <f>IF($B81="","",IF($M81&lt;&gt;"",$M81,$L81))</f>
        <v/>
      </c>
      <c r="O81" s="20" t="n"/>
      <c r="P81" s="20" t="n"/>
      <c r="Q81" s="21" t="n"/>
      <c r="R81" s="21" t="n"/>
      <c r="S81" s="22" t="n"/>
      <c r="T81" s="20" t="n"/>
      <c r="U81" s="20" t="n"/>
      <c r="V81" s="20" t="n"/>
      <c r="W81" s="22" t="n"/>
      <c r="X81" s="19">
        <f>IF($B81="","",IF($T81="Não","Não aplicável",IF(AND(OR($O81="Não",$Q81&lt;&gt;""),OR($P81="Não",$R81&lt;&gt;"")),IF(AND($N81&lt;&gt;"",MAX($Q81,$R81)&gt;$N81),"Concluída fora do prazo","Concluída"),IF($N81="","Sem data-limite",IF($N81&lt;TODAY(),"Em atraso",IF($N81-TODAY()&lt;='Parâmetros'!$B$6,"A vencer","Planeada"))))))</f>
        <v/>
      </c>
      <c r="Y81" s="23">
        <f>IF($B81="","",IF(OR($N81="",$X81="Concluída",$X81="Concluída fora do prazo",$X81="Não aplicável"),"",$N81-TODAY()))</f>
        <v/>
      </c>
    </row>
    <row r="82">
      <c r="A82" s="19">
        <f>IF($B82="","","TI-"&amp;TEXT(ROW()-5,"000"))</f>
        <v/>
      </c>
      <c r="B82" s="4" t="n"/>
      <c r="C82" s="20" t="n"/>
      <c r="D82" s="20" t="n"/>
      <c r="E82" s="20" t="n"/>
      <c r="F82" s="4" t="n"/>
      <c r="G82" s="21" t="n"/>
      <c r="H82" s="21" t="n"/>
      <c r="I82" s="5">
        <f>IF($B82="","",IF($J82="","",IFERROR(IF($D82="Contribuição mensal",DATE(YEAR($J82),MONTH($J82),1),IF($D82="Declaração trimestral",DATE(YEAR($J82),MONTH($J82)-2,1),IF($D82="Classificação anual e-Fatura",IF($G82="","",$G82),""))),"")))</f>
        <v/>
      </c>
      <c r="J82" s="5">
        <f>IF($B82="","",IFERROR(IF($D82="Contribuição mensal",IF($F82="","",DATE($B82,$F82-'Parâmetros'!$B$7+1,0)),IF($D82="Declaração trimestral",IF($F82="","",DATE($B82,$F82,0)),IF($D82="Classificação anual e-Fatura",IF($H82="","",$H82),""))),""))</f>
        <v/>
      </c>
      <c r="K82" s="5">
        <f>IF($B82="","",IFERROR(IF(AND($D82="Contribuição mensal",$F82&lt;&gt;""),DATE($B82,$F82,MIN('Parâmetros'!$B$8,DAY(DATE($B82,$F82+1,0)))),""),""))</f>
        <v/>
      </c>
      <c r="L82" s="5">
        <f>IF($B82="","",IFERROR(IF(AND($D82="Contribuição mensal",$F82&lt;&gt;""),DATE($B82,$F82,MIN('Parâmetros'!$B$9,DAY(DATE($B82,$F82+1,0)))),IF(AND($D82="Declaração trimestral",$F82&lt;&gt;""),DATE($B82,$F82+1,0),IF($D82="Classificação anual e-Fatura",IF('Parâmetros'!$B$10="","",'Parâmetros'!$B$10),""))),""))</f>
        <v/>
      </c>
      <c r="M82" s="21" t="n"/>
      <c r="N82" s="5">
        <f>IF($B82="","",IF($M82&lt;&gt;"",$M82,$L82))</f>
        <v/>
      </c>
      <c r="O82" s="20" t="n"/>
      <c r="P82" s="20" t="n"/>
      <c r="Q82" s="21" t="n"/>
      <c r="R82" s="21" t="n"/>
      <c r="S82" s="22" t="n"/>
      <c r="T82" s="20" t="n"/>
      <c r="U82" s="20" t="n"/>
      <c r="V82" s="20" t="n"/>
      <c r="W82" s="22" t="n"/>
      <c r="X82" s="19">
        <f>IF($B82="","",IF($T82="Não","Não aplicável",IF(AND(OR($O82="Não",$Q82&lt;&gt;""),OR($P82="Não",$R82&lt;&gt;"")),IF(AND($N82&lt;&gt;"",MAX($Q82,$R82)&gt;$N82),"Concluída fora do prazo","Concluída"),IF($N82="","Sem data-limite",IF($N82&lt;TODAY(),"Em atraso",IF($N82-TODAY()&lt;='Parâmetros'!$B$6,"A vencer","Planeada"))))))</f>
        <v/>
      </c>
      <c r="Y82" s="23">
        <f>IF($B82="","",IF(OR($N82="",$X82="Concluída",$X82="Concluída fora do prazo",$X82="Não aplicável"),"",$N82-TODAY()))</f>
        <v/>
      </c>
    </row>
    <row r="83">
      <c r="A83" s="19">
        <f>IF($B83="","","TI-"&amp;TEXT(ROW()-5,"000"))</f>
        <v/>
      </c>
      <c r="B83" s="4" t="n"/>
      <c r="C83" s="20" t="n"/>
      <c r="D83" s="20" t="n"/>
      <c r="E83" s="20" t="n"/>
      <c r="F83" s="4" t="n"/>
      <c r="G83" s="21" t="n"/>
      <c r="H83" s="21" t="n"/>
      <c r="I83" s="5">
        <f>IF($B83="","",IF($J83="","",IFERROR(IF($D83="Contribuição mensal",DATE(YEAR($J83),MONTH($J83),1),IF($D83="Declaração trimestral",DATE(YEAR($J83),MONTH($J83)-2,1),IF($D83="Classificação anual e-Fatura",IF($G83="","",$G83),""))),"")))</f>
        <v/>
      </c>
      <c r="J83" s="5">
        <f>IF($B83="","",IFERROR(IF($D83="Contribuição mensal",IF($F83="","",DATE($B83,$F83-'Parâmetros'!$B$7+1,0)),IF($D83="Declaração trimestral",IF($F83="","",DATE($B83,$F83,0)),IF($D83="Classificação anual e-Fatura",IF($H83="","",$H83),""))),""))</f>
        <v/>
      </c>
      <c r="K83" s="5">
        <f>IF($B83="","",IFERROR(IF(AND($D83="Contribuição mensal",$F83&lt;&gt;""),DATE($B83,$F83,MIN('Parâmetros'!$B$8,DAY(DATE($B83,$F83+1,0)))),""),""))</f>
        <v/>
      </c>
      <c r="L83" s="5">
        <f>IF($B83="","",IFERROR(IF(AND($D83="Contribuição mensal",$F83&lt;&gt;""),DATE($B83,$F83,MIN('Parâmetros'!$B$9,DAY(DATE($B83,$F83+1,0)))),IF(AND($D83="Declaração trimestral",$F83&lt;&gt;""),DATE($B83,$F83+1,0),IF($D83="Classificação anual e-Fatura",IF('Parâmetros'!$B$10="","",'Parâmetros'!$B$10),""))),""))</f>
        <v/>
      </c>
      <c r="M83" s="21" t="n"/>
      <c r="N83" s="5">
        <f>IF($B83="","",IF($M83&lt;&gt;"",$M83,$L83))</f>
        <v/>
      </c>
      <c r="O83" s="20" t="n"/>
      <c r="P83" s="20" t="n"/>
      <c r="Q83" s="21" t="n"/>
      <c r="R83" s="21" t="n"/>
      <c r="S83" s="22" t="n"/>
      <c r="T83" s="20" t="n"/>
      <c r="U83" s="20" t="n"/>
      <c r="V83" s="20" t="n"/>
      <c r="W83" s="22" t="n"/>
      <c r="X83" s="19">
        <f>IF($B83="","",IF($T83="Não","Não aplicável",IF(AND(OR($O83="Não",$Q83&lt;&gt;""),OR($P83="Não",$R83&lt;&gt;"")),IF(AND($N83&lt;&gt;"",MAX($Q83,$R83)&gt;$N83),"Concluída fora do prazo","Concluída"),IF($N83="","Sem data-limite",IF($N83&lt;TODAY(),"Em atraso",IF($N83-TODAY()&lt;='Parâmetros'!$B$6,"A vencer","Planeada"))))))</f>
        <v/>
      </c>
      <c r="Y83" s="23">
        <f>IF($B83="","",IF(OR($N83="",$X83="Concluída",$X83="Concluída fora do prazo",$X83="Não aplicável"),"",$N83-TODAY()))</f>
        <v/>
      </c>
    </row>
    <row r="84">
      <c r="A84" s="19">
        <f>IF($B84="","","TI-"&amp;TEXT(ROW()-5,"000"))</f>
        <v/>
      </c>
      <c r="B84" s="4" t="n"/>
      <c r="C84" s="20" t="n"/>
      <c r="D84" s="20" t="n"/>
      <c r="E84" s="20" t="n"/>
      <c r="F84" s="4" t="n"/>
      <c r="G84" s="21" t="n"/>
      <c r="H84" s="21" t="n"/>
      <c r="I84" s="5">
        <f>IF($B84="","",IF($J84="","",IFERROR(IF($D84="Contribuição mensal",DATE(YEAR($J84),MONTH($J84),1),IF($D84="Declaração trimestral",DATE(YEAR($J84),MONTH($J84)-2,1),IF($D84="Classificação anual e-Fatura",IF($G84="","",$G84),""))),"")))</f>
        <v/>
      </c>
      <c r="J84" s="5">
        <f>IF($B84="","",IFERROR(IF($D84="Contribuição mensal",IF($F84="","",DATE($B84,$F84-'Parâmetros'!$B$7+1,0)),IF($D84="Declaração trimestral",IF($F84="","",DATE($B84,$F84,0)),IF($D84="Classificação anual e-Fatura",IF($H84="","",$H84),""))),""))</f>
        <v/>
      </c>
      <c r="K84" s="5">
        <f>IF($B84="","",IFERROR(IF(AND($D84="Contribuição mensal",$F84&lt;&gt;""),DATE($B84,$F84,MIN('Parâmetros'!$B$8,DAY(DATE($B84,$F84+1,0)))),""),""))</f>
        <v/>
      </c>
      <c r="L84" s="5">
        <f>IF($B84="","",IFERROR(IF(AND($D84="Contribuição mensal",$F84&lt;&gt;""),DATE($B84,$F84,MIN('Parâmetros'!$B$9,DAY(DATE($B84,$F84+1,0)))),IF(AND($D84="Declaração trimestral",$F84&lt;&gt;""),DATE($B84,$F84+1,0),IF($D84="Classificação anual e-Fatura",IF('Parâmetros'!$B$10="","",'Parâmetros'!$B$10),""))),""))</f>
        <v/>
      </c>
      <c r="M84" s="21" t="n"/>
      <c r="N84" s="5">
        <f>IF($B84="","",IF($M84&lt;&gt;"",$M84,$L84))</f>
        <v/>
      </c>
      <c r="O84" s="20" t="n"/>
      <c r="P84" s="20" t="n"/>
      <c r="Q84" s="21" t="n"/>
      <c r="R84" s="21" t="n"/>
      <c r="S84" s="22" t="n"/>
      <c r="T84" s="20" t="n"/>
      <c r="U84" s="20" t="n"/>
      <c r="V84" s="20" t="n"/>
      <c r="W84" s="22" t="n"/>
      <c r="X84" s="19">
        <f>IF($B84="","",IF($T84="Não","Não aplicável",IF(AND(OR($O84="Não",$Q84&lt;&gt;""),OR($P84="Não",$R84&lt;&gt;"")),IF(AND($N84&lt;&gt;"",MAX($Q84,$R84)&gt;$N84),"Concluída fora do prazo","Concluída"),IF($N84="","Sem data-limite",IF($N84&lt;TODAY(),"Em atraso",IF($N84-TODAY()&lt;='Parâmetros'!$B$6,"A vencer","Planeada"))))))</f>
        <v/>
      </c>
      <c r="Y84" s="23">
        <f>IF($B84="","",IF(OR($N84="",$X84="Concluída",$X84="Concluída fora do prazo",$X84="Não aplicável"),"",$N84-TODAY()))</f>
        <v/>
      </c>
    </row>
    <row r="85">
      <c r="A85" s="19">
        <f>IF($B85="","","TI-"&amp;TEXT(ROW()-5,"000"))</f>
        <v/>
      </c>
      <c r="B85" s="4" t="n"/>
      <c r="C85" s="20" t="n"/>
      <c r="D85" s="20" t="n"/>
      <c r="E85" s="20" t="n"/>
      <c r="F85" s="4" t="n"/>
      <c r="G85" s="21" t="n"/>
      <c r="H85" s="21" t="n"/>
      <c r="I85" s="5">
        <f>IF($B85="","",IF($J85="","",IFERROR(IF($D85="Contribuição mensal",DATE(YEAR($J85),MONTH($J85),1),IF($D85="Declaração trimestral",DATE(YEAR($J85),MONTH($J85)-2,1),IF($D85="Classificação anual e-Fatura",IF($G85="","",$G85),""))),"")))</f>
        <v/>
      </c>
      <c r="J85" s="5">
        <f>IF($B85="","",IFERROR(IF($D85="Contribuição mensal",IF($F85="","",DATE($B85,$F85-'Parâmetros'!$B$7+1,0)),IF($D85="Declaração trimestral",IF($F85="","",DATE($B85,$F85,0)),IF($D85="Classificação anual e-Fatura",IF($H85="","",$H85),""))),""))</f>
        <v/>
      </c>
      <c r="K85" s="5">
        <f>IF($B85="","",IFERROR(IF(AND($D85="Contribuição mensal",$F85&lt;&gt;""),DATE($B85,$F85,MIN('Parâmetros'!$B$8,DAY(DATE($B85,$F85+1,0)))),""),""))</f>
        <v/>
      </c>
      <c r="L85" s="5">
        <f>IF($B85="","",IFERROR(IF(AND($D85="Contribuição mensal",$F85&lt;&gt;""),DATE($B85,$F85,MIN('Parâmetros'!$B$9,DAY(DATE($B85,$F85+1,0)))),IF(AND($D85="Declaração trimestral",$F85&lt;&gt;""),DATE($B85,$F85+1,0),IF($D85="Classificação anual e-Fatura",IF('Parâmetros'!$B$10="","",'Parâmetros'!$B$10),""))),""))</f>
        <v/>
      </c>
      <c r="M85" s="21" t="n"/>
      <c r="N85" s="5">
        <f>IF($B85="","",IF($M85&lt;&gt;"",$M85,$L85))</f>
        <v/>
      </c>
      <c r="O85" s="20" t="n"/>
      <c r="P85" s="20" t="n"/>
      <c r="Q85" s="21" t="n"/>
      <c r="R85" s="21" t="n"/>
      <c r="S85" s="22" t="n"/>
      <c r="T85" s="20" t="n"/>
      <c r="U85" s="20" t="n"/>
      <c r="V85" s="20" t="n"/>
      <c r="W85" s="22" t="n"/>
      <c r="X85" s="19">
        <f>IF($B85="","",IF($T85="Não","Não aplicável",IF(AND(OR($O85="Não",$Q85&lt;&gt;""),OR($P85="Não",$R85&lt;&gt;"")),IF(AND($N85&lt;&gt;"",MAX($Q85,$R85)&gt;$N85),"Concluída fora do prazo","Concluída"),IF($N85="","Sem data-limite",IF($N85&lt;TODAY(),"Em atraso",IF($N85-TODAY()&lt;='Parâmetros'!$B$6,"A vencer","Planeada"))))))</f>
        <v/>
      </c>
      <c r="Y85" s="23">
        <f>IF($B85="","",IF(OR($N85="",$X85="Concluída",$X85="Concluída fora do prazo",$X85="Não aplicável"),"",$N85-TODAY()))</f>
        <v/>
      </c>
    </row>
    <row r="86">
      <c r="A86" s="19">
        <f>IF($B86="","","TI-"&amp;TEXT(ROW()-5,"000"))</f>
        <v/>
      </c>
      <c r="B86" s="4" t="n"/>
      <c r="C86" s="20" t="n"/>
      <c r="D86" s="20" t="n"/>
      <c r="E86" s="20" t="n"/>
      <c r="F86" s="4" t="n"/>
      <c r="G86" s="21" t="n"/>
      <c r="H86" s="21" t="n"/>
      <c r="I86" s="5">
        <f>IF($B86="","",IF($J86="","",IFERROR(IF($D86="Contribuição mensal",DATE(YEAR($J86),MONTH($J86),1),IF($D86="Declaração trimestral",DATE(YEAR($J86),MONTH($J86)-2,1),IF($D86="Classificação anual e-Fatura",IF($G86="","",$G86),""))),"")))</f>
        <v/>
      </c>
      <c r="J86" s="5">
        <f>IF($B86="","",IFERROR(IF($D86="Contribuição mensal",IF($F86="","",DATE($B86,$F86-'Parâmetros'!$B$7+1,0)),IF($D86="Declaração trimestral",IF($F86="","",DATE($B86,$F86,0)),IF($D86="Classificação anual e-Fatura",IF($H86="","",$H86),""))),""))</f>
        <v/>
      </c>
      <c r="K86" s="5">
        <f>IF($B86="","",IFERROR(IF(AND($D86="Contribuição mensal",$F86&lt;&gt;""),DATE($B86,$F86,MIN('Parâmetros'!$B$8,DAY(DATE($B86,$F86+1,0)))),""),""))</f>
        <v/>
      </c>
      <c r="L86" s="5">
        <f>IF($B86="","",IFERROR(IF(AND($D86="Contribuição mensal",$F86&lt;&gt;""),DATE($B86,$F86,MIN('Parâmetros'!$B$9,DAY(DATE($B86,$F86+1,0)))),IF(AND($D86="Declaração trimestral",$F86&lt;&gt;""),DATE($B86,$F86+1,0),IF($D86="Classificação anual e-Fatura",IF('Parâmetros'!$B$10="","",'Parâmetros'!$B$10),""))),""))</f>
        <v/>
      </c>
      <c r="M86" s="21" t="n"/>
      <c r="N86" s="5">
        <f>IF($B86="","",IF($M86&lt;&gt;"",$M86,$L86))</f>
        <v/>
      </c>
      <c r="O86" s="20" t="n"/>
      <c r="P86" s="20" t="n"/>
      <c r="Q86" s="21" t="n"/>
      <c r="R86" s="21" t="n"/>
      <c r="S86" s="22" t="n"/>
      <c r="T86" s="20" t="n"/>
      <c r="U86" s="20" t="n"/>
      <c r="V86" s="20" t="n"/>
      <c r="W86" s="22" t="n"/>
      <c r="X86" s="19">
        <f>IF($B86="","",IF($T86="Não","Não aplicável",IF(AND(OR($O86="Não",$Q86&lt;&gt;""),OR($P86="Não",$R86&lt;&gt;"")),IF(AND($N86&lt;&gt;"",MAX($Q86,$R86)&gt;$N86),"Concluída fora do prazo","Concluída"),IF($N86="","Sem data-limite",IF($N86&lt;TODAY(),"Em atraso",IF($N86-TODAY()&lt;='Parâmetros'!$B$6,"A vencer","Planeada"))))))</f>
        <v/>
      </c>
      <c r="Y86" s="23">
        <f>IF($B86="","",IF(OR($N86="",$X86="Concluída",$X86="Concluída fora do prazo",$X86="Não aplicável"),"",$N86-TODAY()))</f>
        <v/>
      </c>
    </row>
    <row r="87">
      <c r="A87" s="19">
        <f>IF($B87="","","TI-"&amp;TEXT(ROW()-5,"000"))</f>
        <v/>
      </c>
      <c r="B87" s="4" t="n"/>
      <c r="C87" s="20" t="n"/>
      <c r="D87" s="20" t="n"/>
      <c r="E87" s="20" t="n"/>
      <c r="F87" s="4" t="n"/>
      <c r="G87" s="21" t="n"/>
      <c r="H87" s="21" t="n"/>
      <c r="I87" s="5">
        <f>IF($B87="","",IF($J87="","",IFERROR(IF($D87="Contribuição mensal",DATE(YEAR($J87),MONTH($J87),1),IF($D87="Declaração trimestral",DATE(YEAR($J87),MONTH($J87)-2,1),IF($D87="Classificação anual e-Fatura",IF($G87="","",$G87),""))),"")))</f>
        <v/>
      </c>
      <c r="J87" s="5">
        <f>IF($B87="","",IFERROR(IF($D87="Contribuição mensal",IF($F87="","",DATE($B87,$F87-'Parâmetros'!$B$7+1,0)),IF($D87="Declaração trimestral",IF($F87="","",DATE($B87,$F87,0)),IF($D87="Classificação anual e-Fatura",IF($H87="","",$H87),""))),""))</f>
        <v/>
      </c>
      <c r="K87" s="5">
        <f>IF($B87="","",IFERROR(IF(AND($D87="Contribuição mensal",$F87&lt;&gt;""),DATE($B87,$F87,MIN('Parâmetros'!$B$8,DAY(DATE($B87,$F87+1,0)))),""),""))</f>
        <v/>
      </c>
      <c r="L87" s="5">
        <f>IF($B87="","",IFERROR(IF(AND($D87="Contribuição mensal",$F87&lt;&gt;""),DATE($B87,$F87,MIN('Parâmetros'!$B$9,DAY(DATE($B87,$F87+1,0)))),IF(AND($D87="Declaração trimestral",$F87&lt;&gt;""),DATE($B87,$F87+1,0),IF($D87="Classificação anual e-Fatura",IF('Parâmetros'!$B$10="","",'Parâmetros'!$B$10),""))),""))</f>
        <v/>
      </c>
      <c r="M87" s="21" t="n"/>
      <c r="N87" s="5">
        <f>IF($B87="","",IF($M87&lt;&gt;"",$M87,$L87))</f>
        <v/>
      </c>
      <c r="O87" s="20" t="n"/>
      <c r="P87" s="20" t="n"/>
      <c r="Q87" s="21" t="n"/>
      <c r="R87" s="21" t="n"/>
      <c r="S87" s="22" t="n"/>
      <c r="T87" s="20" t="n"/>
      <c r="U87" s="20" t="n"/>
      <c r="V87" s="20" t="n"/>
      <c r="W87" s="22" t="n"/>
      <c r="X87" s="19">
        <f>IF($B87="","",IF($T87="Não","Não aplicável",IF(AND(OR($O87="Não",$Q87&lt;&gt;""),OR($P87="Não",$R87&lt;&gt;"")),IF(AND($N87&lt;&gt;"",MAX($Q87,$R87)&gt;$N87),"Concluída fora do prazo","Concluída"),IF($N87="","Sem data-limite",IF($N87&lt;TODAY(),"Em atraso",IF($N87-TODAY()&lt;='Parâmetros'!$B$6,"A vencer","Planeada"))))))</f>
        <v/>
      </c>
      <c r="Y87" s="23">
        <f>IF($B87="","",IF(OR($N87="",$X87="Concluída",$X87="Concluída fora do prazo",$X87="Não aplicável"),"",$N87-TODAY()))</f>
        <v/>
      </c>
    </row>
    <row r="88">
      <c r="A88" s="19">
        <f>IF($B88="","","TI-"&amp;TEXT(ROW()-5,"000"))</f>
        <v/>
      </c>
      <c r="B88" s="4" t="n"/>
      <c r="C88" s="20" t="n"/>
      <c r="D88" s="20" t="n"/>
      <c r="E88" s="20" t="n"/>
      <c r="F88" s="4" t="n"/>
      <c r="G88" s="21" t="n"/>
      <c r="H88" s="21" t="n"/>
      <c r="I88" s="5">
        <f>IF($B88="","",IF($J88="","",IFERROR(IF($D88="Contribuição mensal",DATE(YEAR($J88),MONTH($J88),1),IF($D88="Declaração trimestral",DATE(YEAR($J88),MONTH($J88)-2,1),IF($D88="Classificação anual e-Fatura",IF($G88="","",$G88),""))),"")))</f>
        <v/>
      </c>
      <c r="J88" s="5">
        <f>IF($B88="","",IFERROR(IF($D88="Contribuição mensal",IF($F88="","",DATE($B88,$F88-'Parâmetros'!$B$7+1,0)),IF($D88="Declaração trimestral",IF($F88="","",DATE($B88,$F88,0)),IF($D88="Classificação anual e-Fatura",IF($H88="","",$H88),""))),""))</f>
        <v/>
      </c>
      <c r="K88" s="5">
        <f>IF($B88="","",IFERROR(IF(AND($D88="Contribuição mensal",$F88&lt;&gt;""),DATE($B88,$F88,MIN('Parâmetros'!$B$8,DAY(DATE($B88,$F88+1,0)))),""),""))</f>
        <v/>
      </c>
      <c r="L88" s="5">
        <f>IF($B88="","",IFERROR(IF(AND($D88="Contribuição mensal",$F88&lt;&gt;""),DATE($B88,$F88,MIN('Parâmetros'!$B$9,DAY(DATE($B88,$F88+1,0)))),IF(AND($D88="Declaração trimestral",$F88&lt;&gt;""),DATE($B88,$F88+1,0),IF($D88="Classificação anual e-Fatura",IF('Parâmetros'!$B$10="","",'Parâmetros'!$B$10),""))),""))</f>
        <v/>
      </c>
      <c r="M88" s="21" t="n"/>
      <c r="N88" s="5">
        <f>IF($B88="","",IF($M88&lt;&gt;"",$M88,$L88))</f>
        <v/>
      </c>
      <c r="O88" s="20" t="n"/>
      <c r="P88" s="20" t="n"/>
      <c r="Q88" s="21" t="n"/>
      <c r="R88" s="21" t="n"/>
      <c r="S88" s="22" t="n"/>
      <c r="T88" s="20" t="n"/>
      <c r="U88" s="20" t="n"/>
      <c r="V88" s="20" t="n"/>
      <c r="W88" s="22" t="n"/>
      <c r="X88" s="19">
        <f>IF($B88="","",IF($T88="Não","Não aplicável",IF(AND(OR($O88="Não",$Q88&lt;&gt;""),OR($P88="Não",$R88&lt;&gt;"")),IF(AND($N88&lt;&gt;"",MAX($Q88,$R88)&gt;$N88),"Concluída fora do prazo","Concluída"),IF($N88="","Sem data-limite",IF($N88&lt;TODAY(),"Em atraso",IF($N88-TODAY()&lt;='Parâmetros'!$B$6,"A vencer","Planeada"))))))</f>
        <v/>
      </c>
      <c r="Y88" s="23">
        <f>IF($B88="","",IF(OR($N88="",$X88="Concluída",$X88="Concluída fora do prazo",$X88="Não aplicável"),"",$N88-TODAY()))</f>
        <v/>
      </c>
    </row>
    <row r="89">
      <c r="A89" s="19">
        <f>IF($B89="","","TI-"&amp;TEXT(ROW()-5,"000"))</f>
        <v/>
      </c>
      <c r="B89" s="4" t="n"/>
      <c r="C89" s="20" t="n"/>
      <c r="D89" s="20" t="n"/>
      <c r="E89" s="20" t="n"/>
      <c r="F89" s="4" t="n"/>
      <c r="G89" s="21" t="n"/>
      <c r="H89" s="21" t="n"/>
      <c r="I89" s="5">
        <f>IF($B89="","",IF($J89="","",IFERROR(IF($D89="Contribuição mensal",DATE(YEAR($J89),MONTH($J89),1),IF($D89="Declaração trimestral",DATE(YEAR($J89),MONTH($J89)-2,1),IF($D89="Classificação anual e-Fatura",IF($G89="","",$G89),""))),"")))</f>
        <v/>
      </c>
      <c r="J89" s="5">
        <f>IF($B89="","",IFERROR(IF($D89="Contribuição mensal",IF($F89="","",DATE($B89,$F89-'Parâmetros'!$B$7+1,0)),IF($D89="Declaração trimestral",IF($F89="","",DATE($B89,$F89,0)),IF($D89="Classificação anual e-Fatura",IF($H89="","",$H89),""))),""))</f>
        <v/>
      </c>
      <c r="K89" s="5">
        <f>IF($B89="","",IFERROR(IF(AND($D89="Contribuição mensal",$F89&lt;&gt;""),DATE($B89,$F89,MIN('Parâmetros'!$B$8,DAY(DATE($B89,$F89+1,0)))),""),""))</f>
        <v/>
      </c>
      <c r="L89" s="5">
        <f>IF($B89="","",IFERROR(IF(AND($D89="Contribuição mensal",$F89&lt;&gt;""),DATE($B89,$F89,MIN('Parâmetros'!$B$9,DAY(DATE($B89,$F89+1,0)))),IF(AND($D89="Declaração trimestral",$F89&lt;&gt;""),DATE($B89,$F89+1,0),IF($D89="Classificação anual e-Fatura",IF('Parâmetros'!$B$10="","",'Parâmetros'!$B$10),""))),""))</f>
        <v/>
      </c>
      <c r="M89" s="21" t="n"/>
      <c r="N89" s="5">
        <f>IF($B89="","",IF($M89&lt;&gt;"",$M89,$L89))</f>
        <v/>
      </c>
      <c r="O89" s="20" t="n"/>
      <c r="P89" s="20" t="n"/>
      <c r="Q89" s="21" t="n"/>
      <c r="R89" s="21" t="n"/>
      <c r="S89" s="22" t="n"/>
      <c r="T89" s="20" t="n"/>
      <c r="U89" s="20" t="n"/>
      <c r="V89" s="20" t="n"/>
      <c r="W89" s="22" t="n"/>
      <c r="X89" s="19">
        <f>IF($B89="","",IF($T89="Não","Não aplicável",IF(AND(OR($O89="Não",$Q89&lt;&gt;""),OR($P89="Não",$R89&lt;&gt;"")),IF(AND($N89&lt;&gt;"",MAX($Q89,$R89)&gt;$N89),"Concluída fora do prazo","Concluída"),IF($N89="","Sem data-limite",IF($N89&lt;TODAY(),"Em atraso",IF($N89-TODAY()&lt;='Parâmetros'!$B$6,"A vencer","Planeada"))))))</f>
        <v/>
      </c>
      <c r="Y89" s="23">
        <f>IF($B89="","",IF(OR($N89="",$X89="Concluída",$X89="Concluída fora do prazo",$X89="Não aplicável"),"",$N89-TODAY()))</f>
        <v/>
      </c>
    </row>
    <row r="90">
      <c r="A90" s="19">
        <f>IF($B90="","","TI-"&amp;TEXT(ROW()-5,"000"))</f>
        <v/>
      </c>
      <c r="B90" s="4" t="n"/>
      <c r="C90" s="20" t="n"/>
      <c r="D90" s="20" t="n"/>
      <c r="E90" s="20" t="n"/>
      <c r="F90" s="4" t="n"/>
      <c r="G90" s="21" t="n"/>
      <c r="H90" s="21" t="n"/>
      <c r="I90" s="5">
        <f>IF($B90="","",IF($J90="","",IFERROR(IF($D90="Contribuição mensal",DATE(YEAR($J90),MONTH($J90),1),IF($D90="Declaração trimestral",DATE(YEAR($J90),MONTH($J90)-2,1),IF($D90="Classificação anual e-Fatura",IF($G90="","",$G90),""))),"")))</f>
        <v/>
      </c>
      <c r="J90" s="5">
        <f>IF($B90="","",IFERROR(IF($D90="Contribuição mensal",IF($F90="","",DATE($B90,$F90-'Parâmetros'!$B$7+1,0)),IF($D90="Declaração trimestral",IF($F90="","",DATE($B90,$F90,0)),IF($D90="Classificação anual e-Fatura",IF($H90="","",$H90),""))),""))</f>
        <v/>
      </c>
      <c r="K90" s="5">
        <f>IF($B90="","",IFERROR(IF(AND($D90="Contribuição mensal",$F90&lt;&gt;""),DATE($B90,$F90,MIN('Parâmetros'!$B$8,DAY(DATE($B90,$F90+1,0)))),""),""))</f>
        <v/>
      </c>
      <c r="L90" s="5">
        <f>IF($B90="","",IFERROR(IF(AND($D90="Contribuição mensal",$F90&lt;&gt;""),DATE($B90,$F90,MIN('Parâmetros'!$B$9,DAY(DATE($B90,$F90+1,0)))),IF(AND($D90="Declaração trimestral",$F90&lt;&gt;""),DATE($B90,$F90+1,0),IF($D90="Classificação anual e-Fatura",IF('Parâmetros'!$B$10="","",'Parâmetros'!$B$10),""))),""))</f>
        <v/>
      </c>
      <c r="M90" s="21" t="n"/>
      <c r="N90" s="5">
        <f>IF($B90="","",IF($M90&lt;&gt;"",$M90,$L90))</f>
        <v/>
      </c>
      <c r="O90" s="20" t="n"/>
      <c r="P90" s="20" t="n"/>
      <c r="Q90" s="21" t="n"/>
      <c r="R90" s="21" t="n"/>
      <c r="S90" s="22" t="n"/>
      <c r="T90" s="20" t="n"/>
      <c r="U90" s="20" t="n"/>
      <c r="V90" s="20" t="n"/>
      <c r="W90" s="22" t="n"/>
      <c r="X90" s="19">
        <f>IF($B90="","",IF($T90="Não","Não aplicável",IF(AND(OR($O90="Não",$Q90&lt;&gt;""),OR($P90="Não",$R90&lt;&gt;"")),IF(AND($N90&lt;&gt;"",MAX($Q90,$R90)&gt;$N90),"Concluída fora do prazo","Concluída"),IF($N90="","Sem data-limite",IF($N90&lt;TODAY(),"Em atraso",IF($N90-TODAY()&lt;='Parâmetros'!$B$6,"A vencer","Planeada"))))))</f>
        <v/>
      </c>
      <c r="Y90" s="23">
        <f>IF($B90="","",IF(OR($N90="",$X90="Concluída",$X90="Concluída fora do prazo",$X90="Não aplicável"),"",$N90-TODAY()))</f>
        <v/>
      </c>
    </row>
    <row r="91">
      <c r="A91" s="19">
        <f>IF($B91="","","TI-"&amp;TEXT(ROW()-5,"000"))</f>
        <v/>
      </c>
      <c r="B91" s="4" t="n"/>
      <c r="C91" s="20" t="n"/>
      <c r="D91" s="20" t="n"/>
      <c r="E91" s="20" t="n"/>
      <c r="F91" s="4" t="n"/>
      <c r="G91" s="21" t="n"/>
      <c r="H91" s="21" t="n"/>
      <c r="I91" s="5">
        <f>IF($B91="","",IF($J91="","",IFERROR(IF($D91="Contribuição mensal",DATE(YEAR($J91),MONTH($J91),1),IF($D91="Declaração trimestral",DATE(YEAR($J91),MONTH($J91)-2,1),IF($D91="Classificação anual e-Fatura",IF($G91="","",$G91),""))),"")))</f>
        <v/>
      </c>
      <c r="J91" s="5">
        <f>IF($B91="","",IFERROR(IF($D91="Contribuição mensal",IF($F91="","",DATE($B91,$F91-'Parâmetros'!$B$7+1,0)),IF($D91="Declaração trimestral",IF($F91="","",DATE($B91,$F91,0)),IF($D91="Classificação anual e-Fatura",IF($H91="","",$H91),""))),""))</f>
        <v/>
      </c>
      <c r="K91" s="5">
        <f>IF($B91="","",IFERROR(IF(AND($D91="Contribuição mensal",$F91&lt;&gt;""),DATE($B91,$F91,MIN('Parâmetros'!$B$8,DAY(DATE($B91,$F91+1,0)))),""),""))</f>
        <v/>
      </c>
      <c r="L91" s="5">
        <f>IF($B91="","",IFERROR(IF(AND($D91="Contribuição mensal",$F91&lt;&gt;""),DATE($B91,$F91,MIN('Parâmetros'!$B$9,DAY(DATE($B91,$F91+1,0)))),IF(AND($D91="Declaração trimestral",$F91&lt;&gt;""),DATE($B91,$F91+1,0),IF($D91="Classificação anual e-Fatura",IF('Parâmetros'!$B$10="","",'Parâmetros'!$B$10),""))),""))</f>
        <v/>
      </c>
      <c r="M91" s="21" t="n"/>
      <c r="N91" s="5">
        <f>IF($B91="","",IF($M91&lt;&gt;"",$M91,$L91))</f>
        <v/>
      </c>
      <c r="O91" s="20" t="n"/>
      <c r="P91" s="20" t="n"/>
      <c r="Q91" s="21" t="n"/>
      <c r="R91" s="21" t="n"/>
      <c r="S91" s="22" t="n"/>
      <c r="T91" s="20" t="n"/>
      <c r="U91" s="20" t="n"/>
      <c r="V91" s="20" t="n"/>
      <c r="W91" s="22" t="n"/>
      <c r="X91" s="19">
        <f>IF($B91="","",IF($T91="Não","Não aplicável",IF(AND(OR($O91="Não",$Q91&lt;&gt;""),OR($P91="Não",$R91&lt;&gt;"")),IF(AND($N91&lt;&gt;"",MAX($Q91,$R91)&gt;$N91),"Concluída fora do prazo","Concluída"),IF($N91="","Sem data-limite",IF($N91&lt;TODAY(),"Em atraso",IF($N91-TODAY()&lt;='Parâmetros'!$B$6,"A vencer","Planeada"))))))</f>
        <v/>
      </c>
      <c r="Y91" s="23">
        <f>IF($B91="","",IF(OR($N91="",$X91="Concluída",$X91="Concluída fora do prazo",$X91="Não aplicável"),"",$N91-TODAY()))</f>
        <v/>
      </c>
    </row>
    <row r="92">
      <c r="A92" s="19">
        <f>IF($B92="","","TI-"&amp;TEXT(ROW()-5,"000"))</f>
        <v/>
      </c>
      <c r="B92" s="4" t="n"/>
      <c r="C92" s="20" t="n"/>
      <c r="D92" s="20" t="n"/>
      <c r="E92" s="20" t="n"/>
      <c r="F92" s="4" t="n"/>
      <c r="G92" s="21" t="n"/>
      <c r="H92" s="21" t="n"/>
      <c r="I92" s="5">
        <f>IF($B92="","",IF($J92="","",IFERROR(IF($D92="Contribuição mensal",DATE(YEAR($J92),MONTH($J92),1),IF($D92="Declaração trimestral",DATE(YEAR($J92),MONTH($J92)-2,1),IF($D92="Classificação anual e-Fatura",IF($G92="","",$G92),""))),"")))</f>
        <v/>
      </c>
      <c r="J92" s="5">
        <f>IF($B92="","",IFERROR(IF($D92="Contribuição mensal",IF($F92="","",DATE($B92,$F92-'Parâmetros'!$B$7+1,0)),IF($D92="Declaração trimestral",IF($F92="","",DATE($B92,$F92,0)),IF($D92="Classificação anual e-Fatura",IF($H92="","",$H92),""))),""))</f>
        <v/>
      </c>
      <c r="K92" s="5">
        <f>IF($B92="","",IFERROR(IF(AND($D92="Contribuição mensal",$F92&lt;&gt;""),DATE($B92,$F92,MIN('Parâmetros'!$B$8,DAY(DATE($B92,$F92+1,0)))),""),""))</f>
        <v/>
      </c>
      <c r="L92" s="5">
        <f>IF($B92="","",IFERROR(IF(AND($D92="Contribuição mensal",$F92&lt;&gt;""),DATE($B92,$F92,MIN('Parâmetros'!$B$9,DAY(DATE($B92,$F92+1,0)))),IF(AND($D92="Declaração trimestral",$F92&lt;&gt;""),DATE($B92,$F92+1,0),IF($D92="Classificação anual e-Fatura",IF('Parâmetros'!$B$10="","",'Parâmetros'!$B$10),""))),""))</f>
        <v/>
      </c>
      <c r="M92" s="21" t="n"/>
      <c r="N92" s="5">
        <f>IF($B92="","",IF($M92&lt;&gt;"",$M92,$L92))</f>
        <v/>
      </c>
      <c r="O92" s="20" t="n"/>
      <c r="P92" s="20" t="n"/>
      <c r="Q92" s="21" t="n"/>
      <c r="R92" s="21" t="n"/>
      <c r="S92" s="22" t="n"/>
      <c r="T92" s="20" t="n"/>
      <c r="U92" s="20" t="n"/>
      <c r="V92" s="20" t="n"/>
      <c r="W92" s="22" t="n"/>
      <c r="X92" s="19">
        <f>IF($B92="","",IF($T92="Não","Não aplicável",IF(AND(OR($O92="Não",$Q92&lt;&gt;""),OR($P92="Não",$R92&lt;&gt;"")),IF(AND($N92&lt;&gt;"",MAX($Q92,$R92)&gt;$N92),"Concluída fora do prazo","Concluída"),IF($N92="","Sem data-limite",IF($N92&lt;TODAY(),"Em atraso",IF($N92-TODAY()&lt;='Parâmetros'!$B$6,"A vencer","Planeada"))))))</f>
        <v/>
      </c>
      <c r="Y92" s="23">
        <f>IF($B92="","",IF(OR($N92="",$X92="Concluída",$X92="Concluída fora do prazo",$X92="Não aplicável"),"",$N92-TODAY()))</f>
        <v/>
      </c>
    </row>
    <row r="93">
      <c r="A93" s="19">
        <f>IF($B93="","","TI-"&amp;TEXT(ROW()-5,"000"))</f>
        <v/>
      </c>
      <c r="B93" s="4" t="n"/>
      <c r="C93" s="20" t="n"/>
      <c r="D93" s="20" t="n"/>
      <c r="E93" s="20" t="n"/>
      <c r="F93" s="4" t="n"/>
      <c r="G93" s="21" t="n"/>
      <c r="H93" s="21" t="n"/>
      <c r="I93" s="5">
        <f>IF($B93="","",IF($J93="","",IFERROR(IF($D93="Contribuição mensal",DATE(YEAR($J93),MONTH($J93),1),IF($D93="Declaração trimestral",DATE(YEAR($J93),MONTH($J93)-2,1),IF($D93="Classificação anual e-Fatura",IF($G93="","",$G93),""))),"")))</f>
        <v/>
      </c>
      <c r="J93" s="5">
        <f>IF($B93="","",IFERROR(IF($D93="Contribuição mensal",IF($F93="","",DATE($B93,$F93-'Parâmetros'!$B$7+1,0)),IF($D93="Declaração trimestral",IF($F93="","",DATE($B93,$F93,0)),IF($D93="Classificação anual e-Fatura",IF($H93="","",$H93),""))),""))</f>
        <v/>
      </c>
      <c r="K93" s="5">
        <f>IF($B93="","",IFERROR(IF(AND($D93="Contribuição mensal",$F93&lt;&gt;""),DATE($B93,$F93,MIN('Parâmetros'!$B$8,DAY(DATE($B93,$F93+1,0)))),""),""))</f>
        <v/>
      </c>
      <c r="L93" s="5">
        <f>IF($B93="","",IFERROR(IF(AND($D93="Contribuição mensal",$F93&lt;&gt;""),DATE($B93,$F93,MIN('Parâmetros'!$B$9,DAY(DATE($B93,$F93+1,0)))),IF(AND($D93="Declaração trimestral",$F93&lt;&gt;""),DATE($B93,$F93+1,0),IF($D93="Classificação anual e-Fatura",IF('Parâmetros'!$B$10="","",'Parâmetros'!$B$10),""))),""))</f>
        <v/>
      </c>
      <c r="M93" s="21" t="n"/>
      <c r="N93" s="5">
        <f>IF($B93="","",IF($M93&lt;&gt;"",$M93,$L93))</f>
        <v/>
      </c>
      <c r="O93" s="20" t="n"/>
      <c r="P93" s="20" t="n"/>
      <c r="Q93" s="21" t="n"/>
      <c r="R93" s="21" t="n"/>
      <c r="S93" s="22" t="n"/>
      <c r="T93" s="20" t="n"/>
      <c r="U93" s="20" t="n"/>
      <c r="V93" s="20" t="n"/>
      <c r="W93" s="22" t="n"/>
      <c r="X93" s="19">
        <f>IF($B93="","",IF($T93="Não","Não aplicável",IF(AND(OR($O93="Não",$Q93&lt;&gt;""),OR($P93="Não",$R93&lt;&gt;"")),IF(AND($N93&lt;&gt;"",MAX($Q93,$R93)&gt;$N93),"Concluída fora do prazo","Concluída"),IF($N93="","Sem data-limite",IF($N93&lt;TODAY(),"Em atraso",IF($N93-TODAY()&lt;='Parâmetros'!$B$6,"A vencer","Planeada"))))))</f>
        <v/>
      </c>
      <c r="Y93" s="23">
        <f>IF($B93="","",IF(OR($N93="",$X93="Concluída",$X93="Concluída fora do prazo",$X93="Não aplicável"),"",$N93-TODAY()))</f>
        <v/>
      </c>
    </row>
    <row r="94">
      <c r="A94" s="19">
        <f>IF($B94="","","TI-"&amp;TEXT(ROW()-5,"000"))</f>
        <v/>
      </c>
      <c r="B94" s="4" t="n"/>
      <c r="C94" s="20" t="n"/>
      <c r="D94" s="20" t="n"/>
      <c r="E94" s="20" t="n"/>
      <c r="F94" s="4" t="n"/>
      <c r="G94" s="21" t="n"/>
      <c r="H94" s="21" t="n"/>
      <c r="I94" s="5">
        <f>IF($B94="","",IF($J94="","",IFERROR(IF($D94="Contribuição mensal",DATE(YEAR($J94),MONTH($J94),1),IF($D94="Declaração trimestral",DATE(YEAR($J94),MONTH($J94)-2,1),IF($D94="Classificação anual e-Fatura",IF($G94="","",$G94),""))),"")))</f>
        <v/>
      </c>
      <c r="J94" s="5">
        <f>IF($B94="","",IFERROR(IF($D94="Contribuição mensal",IF($F94="","",DATE($B94,$F94-'Parâmetros'!$B$7+1,0)),IF($D94="Declaração trimestral",IF($F94="","",DATE($B94,$F94,0)),IF($D94="Classificação anual e-Fatura",IF($H94="","",$H94),""))),""))</f>
        <v/>
      </c>
      <c r="K94" s="5">
        <f>IF($B94="","",IFERROR(IF(AND($D94="Contribuição mensal",$F94&lt;&gt;""),DATE($B94,$F94,MIN('Parâmetros'!$B$8,DAY(DATE($B94,$F94+1,0)))),""),""))</f>
        <v/>
      </c>
      <c r="L94" s="5">
        <f>IF($B94="","",IFERROR(IF(AND($D94="Contribuição mensal",$F94&lt;&gt;""),DATE($B94,$F94,MIN('Parâmetros'!$B$9,DAY(DATE($B94,$F94+1,0)))),IF(AND($D94="Declaração trimestral",$F94&lt;&gt;""),DATE($B94,$F94+1,0),IF($D94="Classificação anual e-Fatura",IF('Parâmetros'!$B$10="","",'Parâmetros'!$B$10),""))),""))</f>
        <v/>
      </c>
      <c r="M94" s="21" t="n"/>
      <c r="N94" s="5">
        <f>IF($B94="","",IF($M94&lt;&gt;"",$M94,$L94))</f>
        <v/>
      </c>
      <c r="O94" s="20" t="n"/>
      <c r="P94" s="20" t="n"/>
      <c r="Q94" s="21" t="n"/>
      <c r="R94" s="21" t="n"/>
      <c r="S94" s="22" t="n"/>
      <c r="T94" s="20" t="n"/>
      <c r="U94" s="20" t="n"/>
      <c r="V94" s="20" t="n"/>
      <c r="W94" s="22" t="n"/>
      <c r="X94" s="19">
        <f>IF($B94="","",IF($T94="Não","Não aplicável",IF(AND(OR($O94="Não",$Q94&lt;&gt;""),OR($P94="Não",$R94&lt;&gt;"")),IF(AND($N94&lt;&gt;"",MAX($Q94,$R94)&gt;$N94),"Concluída fora do prazo","Concluída"),IF($N94="","Sem data-limite",IF($N94&lt;TODAY(),"Em atraso",IF($N94-TODAY()&lt;='Parâmetros'!$B$6,"A vencer","Planeada"))))))</f>
        <v/>
      </c>
      <c r="Y94" s="23">
        <f>IF($B94="","",IF(OR($N94="",$X94="Concluída",$X94="Concluída fora do prazo",$X94="Não aplicável"),"",$N94-TODAY()))</f>
        <v/>
      </c>
    </row>
    <row r="95">
      <c r="A95" s="19">
        <f>IF($B95="","","TI-"&amp;TEXT(ROW()-5,"000"))</f>
        <v/>
      </c>
      <c r="B95" s="4" t="n"/>
      <c r="C95" s="20" t="n"/>
      <c r="D95" s="20" t="n"/>
      <c r="E95" s="20" t="n"/>
      <c r="F95" s="4" t="n"/>
      <c r="G95" s="21" t="n"/>
      <c r="H95" s="21" t="n"/>
      <c r="I95" s="5">
        <f>IF($B95="","",IF($J95="","",IFERROR(IF($D95="Contribuição mensal",DATE(YEAR($J95),MONTH($J95),1),IF($D95="Declaração trimestral",DATE(YEAR($J95),MONTH($J95)-2,1),IF($D95="Classificação anual e-Fatura",IF($G95="","",$G95),""))),"")))</f>
        <v/>
      </c>
      <c r="J95" s="5">
        <f>IF($B95="","",IFERROR(IF($D95="Contribuição mensal",IF($F95="","",DATE($B95,$F95-'Parâmetros'!$B$7+1,0)),IF($D95="Declaração trimestral",IF($F95="","",DATE($B95,$F95,0)),IF($D95="Classificação anual e-Fatura",IF($H95="","",$H95),""))),""))</f>
        <v/>
      </c>
      <c r="K95" s="5">
        <f>IF($B95="","",IFERROR(IF(AND($D95="Contribuição mensal",$F95&lt;&gt;""),DATE($B95,$F95,MIN('Parâmetros'!$B$8,DAY(DATE($B95,$F95+1,0)))),""),""))</f>
        <v/>
      </c>
      <c r="L95" s="5">
        <f>IF($B95="","",IFERROR(IF(AND($D95="Contribuição mensal",$F95&lt;&gt;""),DATE($B95,$F95,MIN('Parâmetros'!$B$9,DAY(DATE($B95,$F95+1,0)))),IF(AND($D95="Declaração trimestral",$F95&lt;&gt;""),DATE($B95,$F95+1,0),IF($D95="Classificação anual e-Fatura",IF('Parâmetros'!$B$10="","",'Parâmetros'!$B$10),""))),""))</f>
        <v/>
      </c>
      <c r="M95" s="21" t="n"/>
      <c r="N95" s="5">
        <f>IF($B95="","",IF($M95&lt;&gt;"",$M95,$L95))</f>
        <v/>
      </c>
      <c r="O95" s="20" t="n"/>
      <c r="P95" s="20" t="n"/>
      <c r="Q95" s="21" t="n"/>
      <c r="R95" s="21" t="n"/>
      <c r="S95" s="22" t="n"/>
      <c r="T95" s="20" t="n"/>
      <c r="U95" s="20" t="n"/>
      <c r="V95" s="20" t="n"/>
      <c r="W95" s="22" t="n"/>
      <c r="X95" s="19">
        <f>IF($B95="","",IF($T95="Não","Não aplicável",IF(AND(OR($O95="Não",$Q95&lt;&gt;""),OR($P95="Não",$R95&lt;&gt;"")),IF(AND($N95&lt;&gt;"",MAX($Q95,$R95)&gt;$N95),"Concluída fora do prazo","Concluída"),IF($N95="","Sem data-limite",IF($N95&lt;TODAY(),"Em atraso",IF($N95-TODAY()&lt;='Parâmetros'!$B$6,"A vencer","Planeada"))))))</f>
        <v/>
      </c>
      <c r="Y95" s="23">
        <f>IF($B95="","",IF(OR($N95="",$X95="Concluída",$X95="Concluída fora do prazo",$X95="Não aplicável"),"",$N95-TODAY()))</f>
        <v/>
      </c>
    </row>
    <row r="96">
      <c r="A96" s="19">
        <f>IF($B96="","","TI-"&amp;TEXT(ROW()-5,"000"))</f>
        <v/>
      </c>
      <c r="B96" s="4" t="n"/>
      <c r="C96" s="20" t="n"/>
      <c r="D96" s="20" t="n"/>
      <c r="E96" s="20" t="n"/>
      <c r="F96" s="4" t="n"/>
      <c r="G96" s="21" t="n"/>
      <c r="H96" s="21" t="n"/>
      <c r="I96" s="5">
        <f>IF($B96="","",IF($J96="","",IFERROR(IF($D96="Contribuição mensal",DATE(YEAR($J96),MONTH($J96),1),IF($D96="Declaração trimestral",DATE(YEAR($J96),MONTH($J96)-2,1),IF($D96="Classificação anual e-Fatura",IF($G96="","",$G96),""))),"")))</f>
        <v/>
      </c>
      <c r="J96" s="5">
        <f>IF($B96="","",IFERROR(IF($D96="Contribuição mensal",IF($F96="","",DATE($B96,$F96-'Parâmetros'!$B$7+1,0)),IF($D96="Declaração trimestral",IF($F96="","",DATE($B96,$F96,0)),IF($D96="Classificação anual e-Fatura",IF($H96="","",$H96),""))),""))</f>
        <v/>
      </c>
      <c r="K96" s="5">
        <f>IF($B96="","",IFERROR(IF(AND($D96="Contribuição mensal",$F96&lt;&gt;""),DATE($B96,$F96,MIN('Parâmetros'!$B$8,DAY(DATE($B96,$F96+1,0)))),""),""))</f>
        <v/>
      </c>
      <c r="L96" s="5">
        <f>IF($B96="","",IFERROR(IF(AND($D96="Contribuição mensal",$F96&lt;&gt;""),DATE($B96,$F96,MIN('Parâmetros'!$B$9,DAY(DATE($B96,$F96+1,0)))),IF(AND($D96="Declaração trimestral",$F96&lt;&gt;""),DATE($B96,$F96+1,0),IF($D96="Classificação anual e-Fatura",IF('Parâmetros'!$B$10="","",'Parâmetros'!$B$10),""))),""))</f>
        <v/>
      </c>
      <c r="M96" s="21" t="n"/>
      <c r="N96" s="5">
        <f>IF($B96="","",IF($M96&lt;&gt;"",$M96,$L96))</f>
        <v/>
      </c>
      <c r="O96" s="20" t="n"/>
      <c r="P96" s="20" t="n"/>
      <c r="Q96" s="21" t="n"/>
      <c r="R96" s="21" t="n"/>
      <c r="S96" s="22" t="n"/>
      <c r="T96" s="20" t="n"/>
      <c r="U96" s="20" t="n"/>
      <c r="V96" s="20" t="n"/>
      <c r="W96" s="22" t="n"/>
      <c r="X96" s="19">
        <f>IF($B96="","",IF($T96="Não","Não aplicável",IF(AND(OR($O96="Não",$Q96&lt;&gt;""),OR($P96="Não",$R96&lt;&gt;"")),IF(AND($N96&lt;&gt;"",MAX($Q96,$R96)&gt;$N96),"Concluída fora do prazo","Concluída"),IF($N96="","Sem data-limite",IF($N96&lt;TODAY(),"Em atraso",IF($N96-TODAY()&lt;='Parâmetros'!$B$6,"A vencer","Planeada"))))))</f>
        <v/>
      </c>
      <c r="Y96" s="23">
        <f>IF($B96="","",IF(OR($N96="",$X96="Concluída",$X96="Concluída fora do prazo",$X96="Não aplicável"),"",$N96-TODAY()))</f>
        <v/>
      </c>
    </row>
    <row r="97">
      <c r="A97" s="19">
        <f>IF($B97="","","TI-"&amp;TEXT(ROW()-5,"000"))</f>
        <v/>
      </c>
      <c r="B97" s="4" t="n"/>
      <c r="C97" s="20" t="n"/>
      <c r="D97" s="20" t="n"/>
      <c r="E97" s="20" t="n"/>
      <c r="F97" s="4" t="n"/>
      <c r="G97" s="21" t="n"/>
      <c r="H97" s="21" t="n"/>
      <c r="I97" s="5">
        <f>IF($B97="","",IF($J97="","",IFERROR(IF($D97="Contribuição mensal",DATE(YEAR($J97),MONTH($J97),1),IF($D97="Declaração trimestral",DATE(YEAR($J97),MONTH($J97)-2,1),IF($D97="Classificação anual e-Fatura",IF($G97="","",$G97),""))),"")))</f>
        <v/>
      </c>
      <c r="J97" s="5">
        <f>IF($B97="","",IFERROR(IF($D97="Contribuição mensal",IF($F97="","",DATE($B97,$F97-'Parâmetros'!$B$7+1,0)),IF($D97="Declaração trimestral",IF($F97="","",DATE($B97,$F97,0)),IF($D97="Classificação anual e-Fatura",IF($H97="","",$H97),""))),""))</f>
        <v/>
      </c>
      <c r="K97" s="5">
        <f>IF($B97="","",IFERROR(IF(AND($D97="Contribuição mensal",$F97&lt;&gt;""),DATE($B97,$F97,MIN('Parâmetros'!$B$8,DAY(DATE($B97,$F97+1,0)))),""),""))</f>
        <v/>
      </c>
      <c r="L97" s="5">
        <f>IF($B97="","",IFERROR(IF(AND($D97="Contribuição mensal",$F97&lt;&gt;""),DATE($B97,$F97,MIN('Parâmetros'!$B$9,DAY(DATE($B97,$F97+1,0)))),IF(AND($D97="Declaração trimestral",$F97&lt;&gt;""),DATE($B97,$F97+1,0),IF($D97="Classificação anual e-Fatura",IF('Parâmetros'!$B$10="","",'Parâmetros'!$B$10),""))),""))</f>
        <v/>
      </c>
      <c r="M97" s="21" t="n"/>
      <c r="N97" s="5">
        <f>IF($B97="","",IF($M97&lt;&gt;"",$M97,$L97))</f>
        <v/>
      </c>
      <c r="O97" s="20" t="n"/>
      <c r="P97" s="20" t="n"/>
      <c r="Q97" s="21" t="n"/>
      <c r="R97" s="21" t="n"/>
      <c r="S97" s="22" t="n"/>
      <c r="T97" s="20" t="n"/>
      <c r="U97" s="20" t="n"/>
      <c r="V97" s="20" t="n"/>
      <c r="W97" s="22" t="n"/>
      <c r="X97" s="19">
        <f>IF($B97="","",IF($T97="Não","Não aplicável",IF(AND(OR($O97="Não",$Q97&lt;&gt;""),OR($P97="Não",$R97&lt;&gt;"")),IF(AND($N97&lt;&gt;"",MAX($Q97,$R97)&gt;$N97),"Concluída fora do prazo","Concluída"),IF($N97="","Sem data-limite",IF($N97&lt;TODAY(),"Em atraso",IF($N97-TODAY()&lt;='Parâmetros'!$B$6,"A vencer","Planeada"))))))</f>
        <v/>
      </c>
      <c r="Y97" s="23">
        <f>IF($B97="","",IF(OR($N97="",$X97="Concluída",$X97="Concluída fora do prazo",$X97="Não aplicável"),"",$N97-TODAY()))</f>
        <v/>
      </c>
    </row>
    <row r="98">
      <c r="A98" s="19">
        <f>IF($B98="","","TI-"&amp;TEXT(ROW()-5,"000"))</f>
        <v/>
      </c>
      <c r="B98" s="4" t="n"/>
      <c r="C98" s="20" t="n"/>
      <c r="D98" s="20" t="n"/>
      <c r="E98" s="20" t="n"/>
      <c r="F98" s="4" t="n"/>
      <c r="G98" s="21" t="n"/>
      <c r="H98" s="21" t="n"/>
      <c r="I98" s="5">
        <f>IF($B98="","",IF($J98="","",IFERROR(IF($D98="Contribuição mensal",DATE(YEAR($J98),MONTH($J98),1),IF($D98="Declaração trimestral",DATE(YEAR($J98),MONTH($J98)-2,1),IF($D98="Classificação anual e-Fatura",IF($G98="","",$G98),""))),"")))</f>
        <v/>
      </c>
      <c r="J98" s="5">
        <f>IF($B98="","",IFERROR(IF($D98="Contribuição mensal",IF($F98="","",DATE($B98,$F98-'Parâmetros'!$B$7+1,0)),IF($D98="Declaração trimestral",IF($F98="","",DATE($B98,$F98,0)),IF($D98="Classificação anual e-Fatura",IF($H98="","",$H98),""))),""))</f>
        <v/>
      </c>
      <c r="K98" s="5">
        <f>IF($B98="","",IFERROR(IF(AND($D98="Contribuição mensal",$F98&lt;&gt;""),DATE($B98,$F98,MIN('Parâmetros'!$B$8,DAY(DATE($B98,$F98+1,0)))),""),""))</f>
        <v/>
      </c>
      <c r="L98" s="5">
        <f>IF($B98="","",IFERROR(IF(AND($D98="Contribuição mensal",$F98&lt;&gt;""),DATE($B98,$F98,MIN('Parâmetros'!$B$9,DAY(DATE($B98,$F98+1,0)))),IF(AND($D98="Declaração trimestral",$F98&lt;&gt;""),DATE($B98,$F98+1,0),IF($D98="Classificação anual e-Fatura",IF('Parâmetros'!$B$10="","",'Parâmetros'!$B$10),""))),""))</f>
        <v/>
      </c>
      <c r="M98" s="21" t="n"/>
      <c r="N98" s="5">
        <f>IF($B98="","",IF($M98&lt;&gt;"",$M98,$L98))</f>
        <v/>
      </c>
      <c r="O98" s="20" t="n"/>
      <c r="P98" s="20" t="n"/>
      <c r="Q98" s="21" t="n"/>
      <c r="R98" s="21" t="n"/>
      <c r="S98" s="22" t="n"/>
      <c r="T98" s="20" t="n"/>
      <c r="U98" s="20" t="n"/>
      <c r="V98" s="20" t="n"/>
      <c r="W98" s="22" t="n"/>
      <c r="X98" s="19">
        <f>IF($B98="","",IF($T98="Não","Não aplicável",IF(AND(OR($O98="Não",$Q98&lt;&gt;""),OR($P98="Não",$R98&lt;&gt;"")),IF(AND($N98&lt;&gt;"",MAX($Q98,$R98)&gt;$N98),"Concluída fora do prazo","Concluída"),IF($N98="","Sem data-limite",IF($N98&lt;TODAY(),"Em atraso",IF($N98-TODAY()&lt;='Parâmetros'!$B$6,"A vencer","Planeada"))))))</f>
        <v/>
      </c>
      <c r="Y98" s="23">
        <f>IF($B98="","",IF(OR($N98="",$X98="Concluída",$X98="Concluída fora do prazo",$X98="Não aplicável"),"",$N98-TODAY()))</f>
        <v/>
      </c>
    </row>
    <row r="99">
      <c r="A99" s="19">
        <f>IF($B99="","","TI-"&amp;TEXT(ROW()-5,"000"))</f>
        <v/>
      </c>
      <c r="B99" s="4" t="n"/>
      <c r="C99" s="20" t="n"/>
      <c r="D99" s="20" t="n"/>
      <c r="E99" s="20" t="n"/>
      <c r="F99" s="4" t="n"/>
      <c r="G99" s="21" t="n"/>
      <c r="H99" s="21" t="n"/>
      <c r="I99" s="5">
        <f>IF($B99="","",IF($J99="","",IFERROR(IF($D99="Contribuição mensal",DATE(YEAR($J99),MONTH($J99),1),IF($D99="Declaração trimestral",DATE(YEAR($J99),MONTH($J99)-2,1),IF($D99="Classificação anual e-Fatura",IF($G99="","",$G99),""))),"")))</f>
        <v/>
      </c>
      <c r="J99" s="5">
        <f>IF($B99="","",IFERROR(IF($D99="Contribuição mensal",IF($F99="","",DATE($B99,$F99-'Parâmetros'!$B$7+1,0)),IF($D99="Declaração trimestral",IF($F99="","",DATE($B99,$F99,0)),IF($D99="Classificação anual e-Fatura",IF($H99="","",$H99),""))),""))</f>
        <v/>
      </c>
      <c r="K99" s="5">
        <f>IF($B99="","",IFERROR(IF(AND($D99="Contribuição mensal",$F99&lt;&gt;""),DATE($B99,$F99,MIN('Parâmetros'!$B$8,DAY(DATE($B99,$F99+1,0)))),""),""))</f>
        <v/>
      </c>
      <c r="L99" s="5">
        <f>IF($B99="","",IFERROR(IF(AND($D99="Contribuição mensal",$F99&lt;&gt;""),DATE($B99,$F99,MIN('Parâmetros'!$B$9,DAY(DATE($B99,$F99+1,0)))),IF(AND($D99="Declaração trimestral",$F99&lt;&gt;""),DATE($B99,$F99+1,0),IF($D99="Classificação anual e-Fatura",IF('Parâmetros'!$B$10="","",'Parâmetros'!$B$10),""))),""))</f>
        <v/>
      </c>
      <c r="M99" s="21" t="n"/>
      <c r="N99" s="5">
        <f>IF($B99="","",IF($M99&lt;&gt;"",$M99,$L99))</f>
        <v/>
      </c>
      <c r="O99" s="20" t="n"/>
      <c r="P99" s="20" t="n"/>
      <c r="Q99" s="21" t="n"/>
      <c r="R99" s="21" t="n"/>
      <c r="S99" s="22" t="n"/>
      <c r="T99" s="20" t="n"/>
      <c r="U99" s="20" t="n"/>
      <c r="V99" s="20" t="n"/>
      <c r="W99" s="22" t="n"/>
      <c r="X99" s="19">
        <f>IF($B99="","",IF($T99="Não","Não aplicável",IF(AND(OR($O99="Não",$Q99&lt;&gt;""),OR($P99="Não",$R99&lt;&gt;"")),IF(AND($N99&lt;&gt;"",MAX($Q99,$R99)&gt;$N99),"Concluída fora do prazo","Concluída"),IF($N99="","Sem data-limite",IF($N99&lt;TODAY(),"Em atraso",IF($N99-TODAY()&lt;='Parâmetros'!$B$6,"A vencer","Planeada"))))))</f>
        <v/>
      </c>
      <c r="Y99" s="23">
        <f>IF($B99="","",IF(OR($N99="",$X99="Concluída",$X99="Concluída fora do prazo",$X99="Não aplicável"),"",$N99-TODAY()))</f>
        <v/>
      </c>
    </row>
    <row r="100">
      <c r="A100" s="19">
        <f>IF($B100="","","TI-"&amp;TEXT(ROW()-5,"000"))</f>
        <v/>
      </c>
      <c r="B100" s="4" t="n"/>
      <c r="C100" s="20" t="n"/>
      <c r="D100" s="20" t="n"/>
      <c r="E100" s="20" t="n"/>
      <c r="F100" s="4" t="n"/>
      <c r="G100" s="21" t="n"/>
      <c r="H100" s="21" t="n"/>
      <c r="I100" s="5">
        <f>IF($B100="","",IF($J100="","",IFERROR(IF($D100="Contribuição mensal",DATE(YEAR($J100),MONTH($J100),1),IF($D100="Declaração trimestral",DATE(YEAR($J100),MONTH($J100)-2,1),IF($D100="Classificação anual e-Fatura",IF($G100="","",$G100),""))),"")))</f>
        <v/>
      </c>
      <c r="J100" s="5">
        <f>IF($B100="","",IFERROR(IF($D100="Contribuição mensal",IF($F100="","",DATE($B100,$F100-'Parâmetros'!$B$7+1,0)),IF($D100="Declaração trimestral",IF($F100="","",DATE($B100,$F100,0)),IF($D100="Classificação anual e-Fatura",IF($H100="","",$H100),""))),""))</f>
        <v/>
      </c>
      <c r="K100" s="5">
        <f>IF($B100="","",IFERROR(IF(AND($D100="Contribuição mensal",$F100&lt;&gt;""),DATE($B100,$F100,MIN('Parâmetros'!$B$8,DAY(DATE($B100,$F100+1,0)))),""),""))</f>
        <v/>
      </c>
      <c r="L100" s="5">
        <f>IF($B100="","",IFERROR(IF(AND($D100="Contribuição mensal",$F100&lt;&gt;""),DATE($B100,$F100,MIN('Parâmetros'!$B$9,DAY(DATE($B100,$F100+1,0)))),IF(AND($D100="Declaração trimestral",$F100&lt;&gt;""),DATE($B100,$F100+1,0),IF($D100="Classificação anual e-Fatura",IF('Parâmetros'!$B$10="","",'Parâmetros'!$B$10),""))),""))</f>
        <v/>
      </c>
      <c r="M100" s="21" t="n"/>
      <c r="N100" s="5">
        <f>IF($B100="","",IF($M100&lt;&gt;"",$M100,$L100))</f>
        <v/>
      </c>
      <c r="O100" s="20" t="n"/>
      <c r="P100" s="20" t="n"/>
      <c r="Q100" s="21" t="n"/>
      <c r="R100" s="21" t="n"/>
      <c r="S100" s="22" t="n"/>
      <c r="T100" s="20" t="n"/>
      <c r="U100" s="20" t="n"/>
      <c r="V100" s="20" t="n"/>
      <c r="W100" s="22" t="n"/>
      <c r="X100" s="19">
        <f>IF($B100="","",IF($T100="Não","Não aplicável",IF(AND(OR($O100="Não",$Q100&lt;&gt;""),OR($P100="Não",$R100&lt;&gt;"")),IF(AND($N100&lt;&gt;"",MAX($Q100,$R100)&gt;$N100),"Concluída fora do prazo","Concluída"),IF($N100="","Sem data-limite",IF($N100&lt;TODAY(),"Em atraso",IF($N100-TODAY()&lt;='Parâmetros'!$B$6,"A vencer","Planeada"))))))</f>
        <v/>
      </c>
      <c r="Y100" s="23">
        <f>IF($B100="","",IF(OR($N100="",$X100="Concluída",$X100="Concluída fora do prazo",$X100="Não aplicável"),"",$N100-TODAY()))</f>
        <v/>
      </c>
    </row>
    <row r="101">
      <c r="A101" s="19">
        <f>IF($B101="","","TI-"&amp;TEXT(ROW()-5,"000"))</f>
        <v/>
      </c>
      <c r="B101" s="4" t="n"/>
      <c r="C101" s="20" t="n"/>
      <c r="D101" s="20" t="n"/>
      <c r="E101" s="20" t="n"/>
      <c r="F101" s="4" t="n"/>
      <c r="G101" s="21" t="n"/>
      <c r="H101" s="21" t="n"/>
      <c r="I101" s="5">
        <f>IF($B101="","",IF($J101="","",IFERROR(IF($D101="Contribuição mensal",DATE(YEAR($J101),MONTH($J101),1),IF($D101="Declaração trimestral",DATE(YEAR($J101),MONTH($J101)-2,1),IF($D101="Classificação anual e-Fatura",IF($G101="","",$G101),""))),"")))</f>
        <v/>
      </c>
      <c r="J101" s="5">
        <f>IF($B101="","",IFERROR(IF($D101="Contribuição mensal",IF($F101="","",DATE($B101,$F101-'Parâmetros'!$B$7+1,0)),IF($D101="Declaração trimestral",IF($F101="","",DATE($B101,$F101,0)),IF($D101="Classificação anual e-Fatura",IF($H101="","",$H101),""))),""))</f>
        <v/>
      </c>
      <c r="K101" s="5">
        <f>IF($B101="","",IFERROR(IF(AND($D101="Contribuição mensal",$F101&lt;&gt;""),DATE($B101,$F101,MIN('Parâmetros'!$B$8,DAY(DATE($B101,$F101+1,0)))),""),""))</f>
        <v/>
      </c>
      <c r="L101" s="5">
        <f>IF($B101="","",IFERROR(IF(AND($D101="Contribuição mensal",$F101&lt;&gt;""),DATE($B101,$F101,MIN('Parâmetros'!$B$9,DAY(DATE($B101,$F101+1,0)))),IF(AND($D101="Declaração trimestral",$F101&lt;&gt;""),DATE($B101,$F101+1,0),IF($D101="Classificação anual e-Fatura",IF('Parâmetros'!$B$10="","",'Parâmetros'!$B$10),""))),""))</f>
        <v/>
      </c>
      <c r="M101" s="21" t="n"/>
      <c r="N101" s="5">
        <f>IF($B101="","",IF($M101&lt;&gt;"",$M101,$L101))</f>
        <v/>
      </c>
      <c r="O101" s="20" t="n"/>
      <c r="P101" s="20" t="n"/>
      <c r="Q101" s="21" t="n"/>
      <c r="R101" s="21" t="n"/>
      <c r="S101" s="22" t="n"/>
      <c r="T101" s="20" t="n"/>
      <c r="U101" s="20" t="n"/>
      <c r="V101" s="20" t="n"/>
      <c r="W101" s="22" t="n"/>
      <c r="X101" s="19">
        <f>IF($B101="","",IF($T101="Não","Não aplicável",IF(AND(OR($O101="Não",$Q101&lt;&gt;""),OR($P101="Não",$R101&lt;&gt;"")),IF(AND($N101&lt;&gt;"",MAX($Q101,$R101)&gt;$N101),"Concluída fora do prazo","Concluída"),IF($N101="","Sem data-limite",IF($N101&lt;TODAY(),"Em atraso",IF($N101-TODAY()&lt;='Parâmetros'!$B$6,"A vencer","Planeada"))))))</f>
        <v/>
      </c>
      <c r="Y101" s="23">
        <f>IF($B101="","",IF(OR($N101="",$X101="Concluída",$X101="Concluída fora do prazo",$X101="Não aplicável"),"",$N101-TODAY()))</f>
        <v/>
      </c>
    </row>
    <row r="102">
      <c r="A102" s="19">
        <f>IF($B102="","","TI-"&amp;TEXT(ROW()-5,"000"))</f>
        <v/>
      </c>
      <c r="B102" s="4" t="n"/>
      <c r="C102" s="20" t="n"/>
      <c r="D102" s="20" t="n"/>
      <c r="E102" s="20" t="n"/>
      <c r="F102" s="4" t="n"/>
      <c r="G102" s="21" t="n"/>
      <c r="H102" s="21" t="n"/>
      <c r="I102" s="5">
        <f>IF($B102="","",IF($J102="","",IFERROR(IF($D102="Contribuição mensal",DATE(YEAR($J102),MONTH($J102),1),IF($D102="Declaração trimestral",DATE(YEAR($J102),MONTH($J102)-2,1),IF($D102="Classificação anual e-Fatura",IF($G102="","",$G102),""))),"")))</f>
        <v/>
      </c>
      <c r="J102" s="5">
        <f>IF($B102="","",IFERROR(IF($D102="Contribuição mensal",IF($F102="","",DATE($B102,$F102-'Parâmetros'!$B$7+1,0)),IF($D102="Declaração trimestral",IF($F102="","",DATE($B102,$F102,0)),IF($D102="Classificação anual e-Fatura",IF($H102="","",$H102),""))),""))</f>
        <v/>
      </c>
      <c r="K102" s="5">
        <f>IF($B102="","",IFERROR(IF(AND($D102="Contribuição mensal",$F102&lt;&gt;""),DATE($B102,$F102,MIN('Parâmetros'!$B$8,DAY(DATE($B102,$F102+1,0)))),""),""))</f>
        <v/>
      </c>
      <c r="L102" s="5">
        <f>IF($B102="","",IFERROR(IF(AND($D102="Contribuição mensal",$F102&lt;&gt;""),DATE($B102,$F102,MIN('Parâmetros'!$B$9,DAY(DATE($B102,$F102+1,0)))),IF(AND($D102="Declaração trimestral",$F102&lt;&gt;""),DATE($B102,$F102+1,0),IF($D102="Classificação anual e-Fatura",IF('Parâmetros'!$B$10="","",'Parâmetros'!$B$10),""))),""))</f>
        <v/>
      </c>
      <c r="M102" s="21" t="n"/>
      <c r="N102" s="5">
        <f>IF($B102="","",IF($M102&lt;&gt;"",$M102,$L102))</f>
        <v/>
      </c>
      <c r="O102" s="20" t="n"/>
      <c r="P102" s="20" t="n"/>
      <c r="Q102" s="21" t="n"/>
      <c r="R102" s="21" t="n"/>
      <c r="S102" s="22" t="n"/>
      <c r="T102" s="20" t="n"/>
      <c r="U102" s="20" t="n"/>
      <c r="V102" s="20" t="n"/>
      <c r="W102" s="22" t="n"/>
      <c r="X102" s="19">
        <f>IF($B102="","",IF($T102="Não","Não aplicável",IF(AND(OR($O102="Não",$Q102&lt;&gt;""),OR($P102="Não",$R102&lt;&gt;"")),IF(AND($N102&lt;&gt;"",MAX($Q102,$R102)&gt;$N102),"Concluída fora do prazo","Concluída"),IF($N102="","Sem data-limite",IF($N102&lt;TODAY(),"Em atraso",IF($N102-TODAY()&lt;='Parâmetros'!$B$6,"A vencer","Planeada"))))))</f>
        <v/>
      </c>
      <c r="Y102" s="23">
        <f>IF($B102="","",IF(OR($N102="",$X102="Concluída",$X102="Concluída fora do prazo",$X102="Não aplicável"),"",$N102-TODAY()))</f>
        <v/>
      </c>
    </row>
    <row r="103">
      <c r="A103" s="19">
        <f>IF($B103="","","TI-"&amp;TEXT(ROW()-5,"000"))</f>
        <v/>
      </c>
      <c r="B103" s="4" t="n"/>
      <c r="C103" s="20" t="n"/>
      <c r="D103" s="20" t="n"/>
      <c r="E103" s="20" t="n"/>
      <c r="F103" s="4" t="n"/>
      <c r="G103" s="21" t="n"/>
      <c r="H103" s="21" t="n"/>
      <c r="I103" s="5">
        <f>IF($B103="","",IF($J103="","",IFERROR(IF($D103="Contribuição mensal",DATE(YEAR($J103),MONTH($J103),1),IF($D103="Declaração trimestral",DATE(YEAR($J103),MONTH($J103)-2,1),IF($D103="Classificação anual e-Fatura",IF($G103="","",$G103),""))),"")))</f>
        <v/>
      </c>
      <c r="J103" s="5">
        <f>IF($B103="","",IFERROR(IF($D103="Contribuição mensal",IF($F103="","",DATE($B103,$F103-'Parâmetros'!$B$7+1,0)),IF($D103="Declaração trimestral",IF($F103="","",DATE($B103,$F103,0)),IF($D103="Classificação anual e-Fatura",IF($H103="","",$H103),""))),""))</f>
        <v/>
      </c>
      <c r="K103" s="5">
        <f>IF($B103="","",IFERROR(IF(AND($D103="Contribuição mensal",$F103&lt;&gt;""),DATE($B103,$F103,MIN('Parâmetros'!$B$8,DAY(DATE($B103,$F103+1,0)))),""),""))</f>
        <v/>
      </c>
      <c r="L103" s="5">
        <f>IF($B103="","",IFERROR(IF(AND($D103="Contribuição mensal",$F103&lt;&gt;""),DATE($B103,$F103,MIN('Parâmetros'!$B$9,DAY(DATE($B103,$F103+1,0)))),IF(AND($D103="Declaração trimestral",$F103&lt;&gt;""),DATE($B103,$F103+1,0),IF($D103="Classificação anual e-Fatura",IF('Parâmetros'!$B$10="","",'Parâmetros'!$B$10),""))),""))</f>
        <v/>
      </c>
      <c r="M103" s="21" t="n"/>
      <c r="N103" s="5">
        <f>IF($B103="","",IF($M103&lt;&gt;"",$M103,$L103))</f>
        <v/>
      </c>
      <c r="O103" s="20" t="n"/>
      <c r="P103" s="20" t="n"/>
      <c r="Q103" s="21" t="n"/>
      <c r="R103" s="21" t="n"/>
      <c r="S103" s="22" t="n"/>
      <c r="T103" s="20" t="n"/>
      <c r="U103" s="20" t="n"/>
      <c r="V103" s="20" t="n"/>
      <c r="W103" s="22" t="n"/>
      <c r="X103" s="19">
        <f>IF($B103="","",IF($T103="Não","Não aplicável",IF(AND(OR($O103="Não",$Q103&lt;&gt;""),OR($P103="Não",$R103&lt;&gt;"")),IF(AND($N103&lt;&gt;"",MAX($Q103,$R103)&gt;$N103),"Concluída fora do prazo","Concluída"),IF($N103="","Sem data-limite",IF($N103&lt;TODAY(),"Em atraso",IF($N103-TODAY()&lt;='Parâmetros'!$B$6,"A vencer","Planeada"))))))</f>
        <v/>
      </c>
      <c r="Y103" s="23">
        <f>IF($B103="","",IF(OR($N103="",$X103="Concluída",$X103="Concluída fora do prazo",$X103="Não aplicável"),"",$N103-TODAY()))</f>
        <v/>
      </c>
    </row>
    <row r="104">
      <c r="A104" s="19">
        <f>IF($B104="","","TI-"&amp;TEXT(ROW()-5,"000"))</f>
        <v/>
      </c>
      <c r="B104" s="4" t="n"/>
      <c r="C104" s="20" t="n"/>
      <c r="D104" s="20" t="n"/>
      <c r="E104" s="20" t="n"/>
      <c r="F104" s="4" t="n"/>
      <c r="G104" s="21" t="n"/>
      <c r="H104" s="21" t="n"/>
      <c r="I104" s="5">
        <f>IF($B104="","",IF($J104="","",IFERROR(IF($D104="Contribuição mensal",DATE(YEAR($J104),MONTH($J104),1),IF($D104="Declaração trimestral",DATE(YEAR($J104),MONTH($J104)-2,1),IF($D104="Classificação anual e-Fatura",IF($G104="","",$G104),""))),"")))</f>
        <v/>
      </c>
      <c r="J104" s="5">
        <f>IF($B104="","",IFERROR(IF($D104="Contribuição mensal",IF($F104="","",DATE($B104,$F104-'Parâmetros'!$B$7+1,0)),IF($D104="Declaração trimestral",IF($F104="","",DATE($B104,$F104,0)),IF($D104="Classificação anual e-Fatura",IF($H104="","",$H104),""))),""))</f>
        <v/>
      </c>
      <c r="K104" s="5">
        <f>IF($B104="","",IFERROR(IF(AND($D104="Contribuição mensal",$F104&lt;&gt;""),DATE($B104,$F104,MIN('Parâmetros'!$B$8,DAY(DATE($B104,$F104+1,0)))),""),""))</f>
        <v/>
      </c>
      <c r="L104" s="5">
        <f>IF($B104="","",IFERROR(IF(AND($D104="Contribuição mensal",$F104&lt;&gt;""),DATE($B104,$F104,MIN('Parâmetros'!$B$9,DAY(DATE($B104,$F104+1,0)))),IF(AND($D104="Declaração trimestral",$F104&lt;&gt;""),DATE($B104,$F104+1,0),IF($D104="Classificação anual e-Fatura",IF('Parâmetros'!$B$10="","",'Parâmetros'!$B$10),""))),""))</f>
        <v/>
      </c>
      <c r="M104" s="21" t="n"/>
      <c r="N104" s="5">
        <f>IF($B104="","",IF($M104&lt;&gt;"",$M104,$L104))</f>
        <v/>
      </c>
      <c r="O104" s="20" t="n"/>
      <c r="P104" s="20" t="n"/>
      <c r="Q104" s="21" t="n"/>
      <c r="R104" s="21" t="n"/>
      <c r="S104" s="22" t="n"/>
      <c r="T104" s="20" t="n"/>
      <c r="U104" s="20" t="n"/>
      <c r="V104" s="20" t="n"/>
      <c r="W104" s="22" t="n"/>
      <c r="X104" s="19">
        <f>IF($B104="","",IF($T104="Não","Não aplicável",IF(AND(OR($O104="Não",$Q104&lt;&gt;""),OR($P104="Não",$R104&lt;&gt;"")),IF(AND($N104&lt;&gt;"",MAX($Q104,$R104)&gt;$N104),"Concluída fora do prazo","Concluída"),IF($N104="","Sem data-limite",IF($N104&lt;TODAY(),"Em atraso",IF($N104-TODAY()&lt;='Parâmetros'!$B$6,"A vencer","Planeada"))))))</f>
        <v/>
      </c>
      <c r="Y104" s="23">
        <f>IF($B104="","",IF(OR($N104="",$X104="Concluída",$X104="Concluída fora do prazo",$X104="Não aplicável"),"",$N104-TODAY()))</f>
        <v/>
      </c>
    </row>
    <row r="105">
      <c r="A105" s="19">
        <f>IF($B105="","","TI-"&amp;TEXT(ROW()-5,"000"))</f>
        <v/>
      </c>
      <c r="B105" s="4" t="n"/>
      <c r="C105" s="20" t="n"/>
      <c r="D105" s="20" t="n"/>
      <c r="E105" s="20" t="n"/>
      <c r="F105" s="4" t="n"/>
      <c r="G105" s="21" t="n"/>
      <c r="H105" s="21" t="n"/>
      <c r="I105" s="5">
        <f>IF($B105="","",IF($J105="","",IFERROR(IF($D105="Contribuição mensal",DATE(YEAR($J105),MONTH($J105),1),IF($D105="Declaração trimestral",DATE(YEAR($J105),MONTH($J105)-2,1),IF($D105="Classificação anual e-Fatura",IF($G105="","",$G105),""))),"")))</f>
        <v/>
      </c>
      <c r="J105" s="5">
        <f>IF($B105="","",IFERROR(IF($D105="Contribuição mensal",IF($F105="","",DATE($B105,$F105-'Parâmetros'!$B$7+1,0)),IF($D105="Declaração trimestral",IF($F105="","",DATE($B105,$F105,0)),IF($D105="Classificação anual e-Fatura",IF($H105="","",$H105),""))),""))</f>
        <v/>
      </c>
      <c r="K105" s="5">
        <f>IF($B105="","",IFERROR(IF(AND($D105="Contribuição mensal",$F105&lt;&gt;""),DATE($B105,$F105,MIN('Parâmetros'!$B$8,DAY(DATE($B105,$F105+1,0)))),""),""))</f>
        <v/>
      </c>
      <c r="L105" s="5">
        <f>IF($B105="","",IFERROR(IF(AND($D105="Contribuição mensal",$F105&lt;&gt;""),DATE($B105,$F105,MIN('Parâmetros'!$B$9,DAY(DATE($B105,$F105+1,0)))),IF(AND($D105="Declaração trimestral",$F105&lt;&gt;""),DATE($B105,$F105+1,0),IF($D105="Classificação anual e-Fatura",IF('Parâmetros'!$B$10="","",'Parâmetros'!$B$10),""))),""))</f>
        <v/>
      </c>
      <c r="M105" s="21" t="n"/>
      <c r="N105" s="5">
        <f>IF($B105="","",IF($M105&lt;&gt;"",$M105,$L105))</f>
        <v/>
      </c>
      <c r="O105" s="20" t="n"/>
      <c r="P105" s="20" t="n"/>
      <c r="Q105" s="21" t="n"/>
      <c r="R105" s="21" t="n"/>
      <c r="S105" s="22" t="n"/>
      <c r="T105" s="20" t="n"/>
      <c r="U105" s="20" t="n"/>
      <c r="V105" s="20" t="n"/>
      <c r="W105" s="22" t="n"/>
      <c r="X105" s="19">
        <f>IF($B105="","",IF($T105="Não","Não aplicável",IF(AND(OR($O105="Não",$Q105&lt;&gt;""),OR($P105="Não",$R105&lt;&gt;"")),IF(AND($N105&lt;&gt;"",MAX($Q105,$R105)&gt;$N105),"Concluída fora do prazo","Concluída"),IF($N105="","Sem data-limite",IF($N105&lt;TODAY(),"Em atraso",IF($N105-TODAY()&lt;='Parâmetros'!$B$6,"A vencer","Planeada"))))))</f>
        <v/>
      </c>
      <c r="Y105" s="23">
        <f>IF($B105="","",IF(OR($N105="",$X105="Concluída",$X105="Concluída fora do prazo",$X105="Não aplicável"),"",$N105-TODAY()))</f>
        <v/>
      </c>
    </row>
  </sheetData>
  <autoFilter ref="A5:Y105"/>
  <mergeCells count="1">
    <mergeCell ref="A1:Y1"/>
  </mergeCells>
  <conditionalFormatting sqref="A6:Y105">
    <cfRule type="expression" priority="1" dxfId="1">
      <formula>$X6="Em atraso"</formula>
    </cfRule>
    <cfRule type="expression" priority="2" dxfId="2">
      <formula>$X6="A vencer"</formula>
    </cfRule>
    <cfRule type="expression" priority="3" dxfId="0">
      <formula>$X6="Concluída"</formula>
    </cfRule>
    <cfRule type="expression" priority="4" dxfId="3">
      <formula>$X6="Concluída fora do prazo"</formula>
    </cfRule>
    <cfRule type="expression" priority="5" dxfId="4">
      <formula>$X6="Sem data-limite"</formula>
    </cfRule>
    <cfRule type="expression" priority="6" dxfId="5">
      <formula>$X6="Não aplicável"</formula>
    </cfRule>
  </conditionalFormatting>
  <conditionalFormatting sqref="M6:M105">
    <cfRule type="expression" priority="7" dxfId="2">
      <formula>$M6&lt;&gt;""</formula>
    </cfRule>
  </conditionalFormatting>
  <conditionalFormatting sqref="G6:H105">
    <cfRule type="expression" priority="8" dxfId="4">
      <formula>AND($D6="Classificação anual e-Fatura",OR($G6="",$H6=""))</formula>
    </cfRule>
  </conditionalFormatting>
  <conditionalFormatting sqref="F6:F105">
    <cfRule type="expression" priority="9" dxfId="4">
      <formula>AND($B6&lt;&gt;"",$D6&lt;&gt;"Classificação anual e-Fatura",$F6="")</formula>
    </cfRule>
  </conditionalFormatting>
  <conditionalFormatting sqref="U6:U105">
    <cfRule type="expression" priority="10" dxfId="4">
      <formula>$U6="Sim"</formula>
    </cfRule>
  </conditionalFormatting>
  <dataValidations count="10">
    <dataValidation sqref="B6:B105" showErrorMessage="1" showInputMessage="1" allowBlank="1" errorTitle="Ano inválido" error="Introduza um ano entre 2000 e 2100." type="whole" operator="between">
      <formula1>2000</formula1>
      <formula2>2100</formula2>
    </dataValidation>
    <dataValidation sqref="C6:C105" showErrorMessage="1" showInputMessage="1" allowBlank="1" errorTitle="Entidade inválida" error="A entidade deve corresponder à obrigação selecionada." type="list">
      <formula1>='Parâmetros'!$F$16:$F$17</formula1>
    </dataValidation>
    <dataValidation sqref="C6:C105" showErrorMessage="1" showInputMessage="1" allowBlank="1" errorTitle="Entidade incompatível" error="A entidade deve corresponder à obrigação selecionada." type="custom">
      <formula1>=OR($B6="",AND(OR($D6="Contribuição mensal",$D6="Declaração trimestral"),$C6="Segurança Social"),AND($D6="Classificação anual e-Fatura",$C6="AT"))</formula1>
    </dataValidation>
    <dataValidation sqref="D6:D105" showErrorMessage="1" showInputMessage="1" allowBlank="1" type="list">
      <formula1>='Parâmetros'!$G$16:$G$18</formula1>
    </dataValidation>
    <dataValidation sqref="E6:E105" showErrorMessage="1" showInputMessage="1" allowBlank="1" type="list">
      <formula1>='Parâmetros'!$H$16:$H$18</formula1>
    </dataValidation>
    <dataValidation sqref="E6:E105" showErrorMessage="1" showInputMessage="1" allowBlank="1" errorTitle="Periodicidade incompatível" error="A periodicidade deve corresponder à obrigação selecionada." type="custom">
      <formula1>=OR($B6="",AND($D6="Contribuição mensal",$E6="Mensal"),AND($D6="Declaração trimestral",$E6="Trimestral"),AND($D6="Classificação anual e-Fatura",$E6="Anual"))</formula1>
    </dataValidation>
    <dataValidation sqref="F6:F105" showErrorMessage="1" showInputMessage="1" allowBlank="1" errorTitle="Mês do prazo inválido" error="Para contribuições mensais indique um mês entre 1 e 12. Para declarações trimestrais use um mês definido nos parâmetros. Para e-Fatura deixe o campo vazio." type="custom">
      <formula1>=OR($B6="",AND($D6="Contribuição mensal",$F6&gt;=1,$F6&lt;=12),AND($D6="Declaração trimestral",COUNTIF('Parâmetros'!$F$7:$F$10,$F6)&gt;0),AND($D6="Classificação anual e-Fatura",$F6=""))</formula1>
    </dataValidation>
    <dataValidation sqref="G6:H105 M6:M105 Q6:R105" showErrorMessage="1" showInputMessage="1" allowBlank="1" type="date" operator="between">
      <formula1>DATE(2000,1,1)</formula1>
      <formula2>DATE(2100,12,31)</formula2>
    </dataValidation>
    <dataValidation sqref="O6:P105 T6:V105" showErrorMessage="1" showInputMessage="1" allowBlank="1" type="list">
      <formula1>='Parâmetros'!$I$16:$I$17</formula1>
    </dataValidation>
    <dataValidation sqref="W6:W105" showErrorMessage="1" showInputMessage="1" allowBlank="1" errorTitle="Notas demasiado longas" error="Explique aqui qualquer exceção, ajuste de prazo ou confirmação pendente." type="textLength" operator="lessThanOrEqual">
      <formula1>500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56" customWidth="1" min="4" max="4"/>
    <col width="4" customWidth="1" min="5" max="5"/>
    <col width="18" customWidth="1" min="6" max="6"/>
    <col width="38" customWidth="1" min="7" max="7"/>
    <col width="18" customWidth="1" min="8" max="8"/>
    <col width="16" customWidth="1" min="9" max="9"/>
  </cols>
  <sheetData>
    <row r="1" ht="27" customHeight="1">
      <c r="A1" s="1" t="inlineStr">
        <is>
          <t>Parâmetros de cálculo e validação</t>
        </is>
      </c>
    </row>
    <row r="2" ht="24" customHeight="1">
      <c r="A2" s="2" t="inlineStr">
        <is>
          <t>Os campos amarelos são editáveis. Confirme a vigência e a aplicabilidade dos prazos nas fontes oficiais.</t>
        </is>
      </c>
    </row>
    <row r="5">
      <c r="A5" s="18" t="inlineStr">
        <is>
          <t>Parâmetro</t>
        </is>
      </c>
      <c r="B5" s="18" t="inlineStr">
        <is>
          <t>Valor</t>
        </is>
      </c>
      <c r="C5" s="18" t="inlineStr">
        <is>
          <t>Unidade/formato</t>
        </is>
      </c>
      <c r="D5" s="18" t="inlineStr">
        <is>
          <t>Utilização e confirmação</t>
        </is>
      </c>
      <c r="F5" s="3" t="inlineStr">
        <is>
          <t>Meses de prazo da declaração trimestral</t>
        </is>
      </c>
      <c r="G5" s="24" t="n"/>
    </row>
    <row r="6">
      <c r="A6" s="25" t="inlineStr">
        <is>
          <t>Antecedência de alerta</t>
        </is>
      </c>
      <c r="B6" s="22" t="n">
        <v>7</v>
      </c>
      <c r="C6" s="25" t="inlineStr">
        <is>
          <t>dias</t>
        </is>
      </c>
      <c r="D6" s="25" t="inlineStr">
        <is>
          <t>Número de dias usado para classificar uma obrigação como A vencer. É um controlo interno, não um prazo legal.</t>
        </is>
      </c>
      <c r="F6" s="13" t="inlineStr">
        <is>
          <t>Mês</t>
        </is>
      </c>
      <c r="G6" s="13" t="inlineStr">
        <is>
          <t>Designação</t>
        </is>
      </c>
    </row>
    <row r="7">
      <c r="A7" s="26" t="inlineStr">
        <is>
          <t>Meses entre referência e prazo de contribuição</t>
        </is>
      </c>
      <c r="B7" s="22" t="n">
        <v>1</v>
      </c>
      <c r="C7" s="26" t="inlineStr">
        <is>
          <t>meses</t>
        </is>
      </c>
      <c r="D7" s="26" t="inlineStr">
        <is>
          <t>Usado para calcular o mês de referência das contribuições mensais. Confirmar se aplicável à situação concreta.</t>
        </is>
      </c>
      <c r="F7" s="27" t="n">
        <v>1</v>
      </c>
      <c r="G7" s="14" t="inlineStr">
        <is>
          <t>Janeiro</t>
        </is>
      </c>
    </row>
    <row r="8">
      <c r="A8" s="25" t="inlineStr">
        <is>
          <t>Dia inicial do prazo de pagamento contributivo</t>
        </is>
      </c>
      <c r="B8" s="22" t="n">
        <v>10</v>
      </c>
      <c r="C8" s="25" t="inlineStr">
        <is>
          <t>dia do mês</t>
        </is>
      </c>
      <c r="D8" s="25" t="inlineStr">
        <is>
          <t>Valor inicial suportado pela informação de referência. Confirmar vigência.</t>
        </is>
      </c>
      <c r="F8" s="27" t="n">
        <v>4</v>
      </c>
      <c r="G8" s="16" t="inlineStr">
        <is>
          <t>Abril</t>
        </is>
      </c>
    </row>
    <row r="9">
      <c r="A9" s="26" t="inlineStr">
        <is>
          <t>Dia final do prazo de pagamento contributivo</t>
        </is>
      </c>
      <c r="B9" s="22" t="n">
        <v>20</v>
      </c>
      <c r="C9" s="26" t="inlineStr">
        <is>
          <t>dia do mês</t>
        </is>
      </c>
      <c r="D9" s="26" t="inlineStr">
        <is>
          <t>Valor inicial suportado pela informação de referência. Confirmar vigência.</t>
        </is>
      </c>
      <c r="F9" s="27" t="n">
        <v>7</v>
      </c>
      <c r="G9" s="14" t="inlineStr">
        <is>
          <t>Julho</t>
        </is>
      </c>
    </row>
    <row r="10">
      <c r="A10" s="25" t="inlineStr">
        <is>
          <t>Data-limite anual e-Fatura confirmada</t>
        </is>
      </c>
      <c r="B10" s="28" t="n"/>
      <c r="C10" s="25" t="inlineStr">
        <is>
          <t>d/m/Y</t>
        </is>
      </c>
      <c r="D10" s="25" t="inlineStr">
        <is>
          <t>Preencher apenas após confirmação no Portal das Finanças ou na fonte oficial aplicável. Não existe data predefinida no ficheiro.</t>
        </is>
      </c>
      <c r="F10" s="27" t="n">
        <v>10</v>
      </c>
      <c r="G10" s="16" t="inlineStr">
        <is>
          <t>Outubro</t>
        </is>
      </c>
    </row>
    <row r="12" ht="42" customHeight="1">
      <c r="F12" s="29" t="inlineStr">
        <is>
          <t>Os meses apresentados refletem a informação de referência disponível. Confirme sempre a vigência e a aplicabilidade antes de alterar ou utilizar.</t>
        </is>
      </c>
      <c r="G12" s="30" t="n"/>
    </row>
    <row r="15">
      <c r="F15" s="3" t="inlineStr">
        <is>
          <t>Entidades</t>
        </is>
      </c>
      <c r="G15" s="3" t="inlineStr">
        <is>
          <t>Obrigações</t>
        </is>
      </c>
      <c r="H15" s="3" t="inlineStr">
        <is>
          <t>Periodicidades</t>
        </is>
      </c>
      <c r="I15" s="3" t="inlineStr">
        <is>
          <t>Sim/Não</t>
        </is>
      </c>
    </row>
    <row r="16">
      <c r="F16" s="31" t="inlineStr">
        <is>
          <t>AT</t>
        </is>
      </c>
      <c r="G16" s="31" t="inlineStr">
        <is>
          <t>Contribuição mensal</t>
        </is>
      </c>
      <c r="H16" s="31" t="inlineStr">
        <is>
          <t>Mensal</t>
        </is>
      </c>
      <c r="I16" s="31" t="inlineStr">
        <is>
          <t>Sim</t>
        </is>
      </c>
    </row>
    <row r="17">
      <c r="F17" s="31" t="inlineStr">
        <is>
          <t>Segurança Social</t>
        </is>
      </c>
      <c r="G17" s="31" t="inlineStr">
        <is>
          <t>Declaração trimestral</t>
        </is>
      </c>
      <c r="H17" s="31" t="inlineStr">
        <is>
          <t>Trimestral</t>
        </is>
      </c>
      <c r="I17" s="31" t="inlineStr">
        <is>
          <t>Não</t>
        </is>
      </c>
    </row>
    <row r="18">
      <c r="F18" s="31" t="inlineStr"/>
      <c r="G18" s="31" t="inlineStr">
        <is>
          <t>Classificação anual e-Fatura</t>
        </is>
      </c>
      <c r="H18" s="31" t="inlineStr">
        <is>
          <t>Anual</t>
        </is>
      </c>
      <c r="I18" s="31" t="inlineStr"/>
    </row>
  </sheetData>
  <mergeCells count="1">
    <mergeCell ref="A1:D1"/>
  </mergeCells>
  <dataValidations count="8">
    <dataValidation sqref="B6" showErrorMessage="1" showInputMessage="1" allowBlank="0" type="whole" operator="between">
      <formula1>0</formula1>
      <formula2>365</formula2>
    </dataValidation>
    <dataValidation sqref="B7" showErrorMessage="1" showInputMessage="1" allowBlank="0" type="whole" operator="between">
      <formula1>0</formula1>
      <formula2>24</formula2>
    </dataValidation>
    <dataValidation sqref="B8" showErrorMessage="1" showInputMessage="1" allowBlank="0" type="whole" operator="between">
      <formula1>1</formula1>
      <formula2>31</formula2>
    </dataValidation>
    <dataValidation sqref="B9" showErrorMessage="1" showInputMessage="1" allowBlank="0" type="whole" operator="between">
      <formula1>1</formula1>
      <formula2>31</formula2>
    </dataValidation>
    <dataValidation sqref="B9" showErrorMessage="1" showInputMessage="1" allowBlank="0" type="custom">
      <formula1>=$B$9&gt;=$B$8</formula1>
    </dataValidation>
    <dataValidation sqref="B10" showErrorMessage="1" showInputMessage="1" allowBlank="1" type="date" operator="between">
      <formula1>DATE(2000,1,1)</formula1>
      <formula2>DATE(2100,12,31)</formula2>
    </dataValidation>
    <dataValidation sqref="F7:F10" showErrorMessage="1" showInputMessage="1" allowBlank="0" type="whole" operator="between">
      <formula1>1</formula1>
      <formula2>12</formula2>
    </dataValidation>
    <dataValidation sqref="F7:F10" showErrorMessage="1" showInputMessage="1" allowBlank="0" type="custom">
      <formula1>=COUNTIF($F$7:$F$10,F7)=1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5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28" customHeight="1">
      <c r="A1" s="1" t="inlineStr">
        <is>
          <t>Instruções de utilização</t>
        </is>
      </c>
    </row>
    <row r="3" ht="62" customHeight="1">
      <c r="A3" s="32" t="inlineStr">
        <is>
          <t>1 — Objetivo do ficheiro</t>
        </is>
      </c>
      <c r="B3" s="26" t="inlineStr">
        <is>
          <t>Este ficheiro organiza obrigações recorrentes de trabalhador independente perante a Segurança Social e a Autoridade Tributária. Permite acompanhar prazos, períodos de referência, entrega ou conclusão, pagamento e comprovativos. Não substitui a consulta das fontes oficiais, nem determina enquadramentos, isenções, dispensas ou obrigações específicas.</t>
        </is>
      </c>
    </row>
    <row r="6" ht="38" customHeight="1">
      <c r="A6" s="32" t="inlineStr">
        <is>
          <t>2 — Como utilizar</t>
        </is>
      </c>
      <c r="B6" s="26" t="inlineStr">
        <is>
          <t>1. Na folha Parâmetros, confirme ou ajuste os campos amarelos antes de iniciar o registo.
2. Indique no Painel o ano que pretende analisar.
3. Na folha Calendário, preencha uma linha por obrigação.
4. Selecione a entidade e a obrigação; a periodicidade deve corresponder à obrigação escolhida.
5. Para contribuições mensais e declarações trimestrais, indique o mês do prazo.
6. Para a classificação anual e-Fatura, indique manualmente o início e o fim do período de referência e confirme a data-limite anual nos parâmetros.
7. Registe a data de entrega ou conclusão, a data de pagamento e o comprovativo disponível.
8. Use Data-limite ajustada apenas quando existir uma razão concreta para não utilizar a data automática; explique a alteração em Notas/exceções.
9. Utilize os filtros da tabela Calendário para consultar a entidade, o estado, o ano ou a obrigação pretendida.
10. Verifique o indicador Controlo dos estados no Painel. O resultado deve ser OK.</t>
        </is>
      </c>
    </row>
    <row r="18" ht="62" customHeight="1">
      <c r="A18" s="32" t="inlineStr">
        <is>
          <t>3 — Lógica de cálculo</t>
        </is>
      </c>
      <c r="B18" s="29" t="inlineStr">
        <is>
          <t>Contribuição mensal: o ficheiro calcula o período de referência com base no parâmetro Meses entre referência e prazo de contribuição. O início e o fim do prazo são calculados com os parâmetros editáveis. Confirme sempre estes valores antes de utilizar.
Declaração trimestral: o ficheiro calcula os três meses anteriores ao mês de prazo selecionado. A data-limite automática é o último dia do mês indicado. Os meses inicialmente disponibilizados são janeiro, abril, julho e outubro.
Classificação anual e-Fatura: o período de referência é introduzido manualmente. A data-limite anual não é preenchida automaticamente; confirme a data aplicável no Portal das Finanças e registe-a nos Parâmetros.</t>
        </is>
      </c>
    </row>
    <row r="25" ht="38" customHeight="1">
      <c r="A25" s="32" t="inlineStr">
        <is>
          <t>4 — Significado dos estados</t>
        </is>
      </c>
    </row>
    <row r="26">
      <c r="A26" s="13" t="inlineStr">
        <is>
          <t>Estado</t>
        </is>
      </c>
      <c r="B26" s="13" t="inlineStr">
        <is>
          <t>Significado</t>
        </is>
      </c>
    </row>
    <row r="27" ht="34" customHeight="1">
      <c r="A27" s="25" t="inlineStr">
        <is>
          <t>Concluída</t>
        </is>
      </c>
      <c r="B27" s="25" t="inlineStr">
        <is>
          <t>Foram registadas todas as ações exigidas e não existe evidência de conclusão após a data-limite.</t>
        </is>
      </c>
    </row>
    <row r="28" ht="34" customHeight="1">
      <c r="A28" s="26" t="inlineStr">
        <is>
          <t>Concluída fora do prazo</t>
        </is>
      </c>
      <c r="B28" s="26" t="inlineStr">
        <is>
          <t>Foram registadas todas as ações exigidas, mas a data de entrega/conclusão ou pagamento é posterior à data-limite final.</t>
        </is>
      </c>
    </row>
    <row r="29" ht="34" customHeight="1">
      <c r="A29" s="25" t="inlineStr">
        <is>
          <t>Em atraso</t>
        </is>
      </c>
      <c r="B29" s="25" t="inlineStr">
        <is>
          <t>A data-limite final já passou e ainda falta registar uma ação exigida.</t>
        </is>
      </c>
    </row>
    <row r="30" ht="34" customHeight="1">
      <c r="A30" s="26" t="inlineStr">
        <is>
          <t>A vencer</t>
        </is>
      </c>
      <c r="B30" s="26" t="inlineStr">
        <is>
          <t>A data-limite final está dentro da antecedência definida nos parâmetros.</t>
        </is>
      </c>
    </row>
    <row r="31" ht="34" customHeight="1">
      <c r="A31" s="25" t="inlineStr">
        <is>
          <t>Planeada</t>
        </is>
      </c>
      <c r="B31" s="25" t="inlineStr">
        <is>
          <t>A obrigação está registada, ainda não está concluída e o prazo não está próximo.</t>
        </is>
      </c>
    </row>
    <row r="32" ht="34" customHeight="1">
      <c r="A32" s="26" t="inlineStr">
        <is>
          <t>Sem data-limite</t>
        </is>
      </c>
      <c r="B32" s="26" t="inlineStr">
        <is>
          <t>Falta confirmar ou preencher uma data-limite.</t>
        </is>
      </c>
    </row>
    <row r="33" ht="34" customHeight="1">
      <c r="A33" s="25" t="inlineStr">
        <is>
          <t>Não aplicável</t>
        </is>
      </c>
      <c r="B33" s="25" t="inlineStr">
        <is>
          <t>O utilizador marcou o registo como não aplicável. Esta classificação não é determinada automaticamente pelo ficheiro.</t>
        </is>
      </c>
    </row>
    <row r="35" ht="38" customHeight="1">
      <c r="A35" s="32" t="inlineStr">
        <is>
          <t>5 — Isenção, dispensa e contabilidade organizada</t>
        </is>
      </c>
      <c r="B35" s="29" t="inlineStr">
        <is>
          <t>Os campos Isenção/dispensa assinalada? e Contabilidade organizada? servem para registo e controlo interno. O ficheiro não avalia se existe direito a isenção, dispensa, exclusão ou regime de contabilidade organizada. Antes de marcar uma obrigação como Não aplicável, confirme o enquadramento na fonte oficial ou junto de profissional habilitado.</t>
        </is>
      </c>
    </row>
    <row r="39" ht="38" customHeight="1">
      <c r="A39" s="32" t="inlineStr">
        <is>
          <t>6 — Comprovativos</t>
        </is>
      </c>
      <c r="B39" s="26" t="inlineStr">
        <is>
          <t>Registe na coluna Comprovativo / ligação o nome do ficheiro, a localização documental ou uma hiperligação para o comprovativo. O ficheiro não valida a existência, autenticidade ou validade do documento.</t>
        </is>
      </c>
    </row>
    <row r="42" ht="38" customHeight="1">
      <c r="A42" s="32" t="inlineStr">
        <is>
          <t>7 — Fontes a confirmar</t>
        </is>
      </c>
      <c r="B42" s="29" t="inlineStr">
        <is>
          <t>Consulte sempre fontes oficiais antes de submeter declarações, efetuar pagamentos ou classificar uma obrigação como não aplicável.</t>
        </is>
      </c>
    </row>
    <row r="43" ht="42" customHeight="1">
      <c r="A43" s="32" t="inlineStr">
        <is>
          <t>Segurança Social</t>
        </is>
      </c>
      <c r="B43" s="33" t="inlineStr">
        <is>
          <t>https://sisscontent.seg-social.pt/documents/10152/14965/1009%2BTrabalhador%2Bindependente%2B-%2Bnovo%2Bregime/87b6e00c-523d-4718-8a88-942ea804c18a</t>
        </is>
      </c>
    </row>
    <row r="44" ht="42" customHeight="1">
      <c r="A44" s="32" t="inlineStr">
        <is>
          <t>Portal das Finanças — e-Fatura</t>
        </is>
      </c>
      <c r="B44" s="33" t="inlineStr">
        <is>
          <t>https://info.portaldasfinancas.gov.pt/pt/apoio_ao_contribuinte/Cidadaos/Rendimentos/Declaracao/e_Fatura/Paginas/default.aspx</t>
        </is>
      </c>
    </row>
    <row r="46" ht="48" customHeight="1">
      <c r="A46" s="3" t="inlineStr">
        <is>
          <t>Aviso final</t>
        </is>
      </c>
      <c r="B46" s="29" t="inlineStr">
        <is>
          <t>As regras, prazos e situações aplicáveis podem variar ou ser atualizados. Confirme sempre a informação em vigor nas fontes oficiais antes de submeter declarações, efetuar pagamentos ou classificar uma obrigação como não aplicável.</t>
        </is>
      </c>
    </row>
  </sheetData>
  <mergeCells count="1">
    <mergeCell ref="A1:H1"/>
  </mergeCells>
  <hyperlinks>
    <hyperlink xmlns:r="http://schemas.openxmlformats.org/officeDocument/2006/relationships" ref="B43" r:id="rId1"/>
    <hyperlink xmlns:r="http://schemas.openxmlformats.org/officeDocument/2006/relationships" ref="B44" r:id="rId2"/>
  </hyperlink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2026-08-31T13:33:07Z</dcterms:created>
  <dcterms:modified xmlns:dcterms="http://purl.org/dc/terms/" xmlns:xsi="http://www.w3.org/2001/XMLSchema-instance" xsi:type="dcterms:W3CDTF">2026-08-31T13:33:07Z</dcterms:modified>
</cp:coreProperties>
</file>