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 trimestral" sheetId="2" state="visible" r:id="rId2"/>
    <sheet xmlns:r="http://schemas.openxmlformats.org/officeDocument/2006/relationships" name="Prestações mensai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"/>
    <numFmt numFmtId="165" formatCode="d/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3"/>
      <sz val="10"/>
    </font>
    <font>
      <name val="Aptos"/>
      <b val="1"/>
      <color rgb="001F2933"/>
      <sz val="10"/>
    </font>
    <font>
      <name val="Aptos"/>
      <color rgb="000563C1"/>
      <sz val="10"/>
      <u val="single"/>
    </font>
    <font>
      <name val="Aptos"/>
      <b val="1"/>
      <color rgb="00FFFFFF"/>
      <sz val="10"/>
    </font>
    <font>
      <name val="Aptos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E7E6E6"/>
      </patternFill>
    </fill>
    <fill>
      <patternFill patternType="solid">
        <fgColor rgb="00D9EAD3"/>
      </patternFill>
    </fill>
    <fill>
      <patternFill patternType="solid">
        <fgColor rgb="00FFF2CC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0" fontId="2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1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0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center"/>
    </xf>
    <xf numFmtId="0" fontId="2" fillId="1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1F2933"/>
        <sz val="10"/>
      </font>
      <fill>
        <patternFill patternType="solid">
          <fgColor rgb="00D9EAD3"/>
        </patternFill>
      </fill>
    </dxf>
    <dxf>
      <font>
        <name val="Aptos"/>
        <b val="1"/>
        <color rgb="001F2933"/>
        <sz val="10"/>
      </font>
      <fill>
        <patternFill patternType="solid">
          <fgColor rgb="00FFF2CC"/>
        </patternFill>
      </fill>
    </dxf>
    <dxf>
      <font>
        <name val="Aptos"/>
        <b val="1"/>
        <color rgb="001F2933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Prestações previstas e montantes pagos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'Painel'!H19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'Painel'!$G$20:$G$31</f>
            </numRef>
          </cat>
          <val>
            <numRef>
              <f>'Painel'!$H$20:$H$31</f>
            </numRef>
          </val>
        </ser>
        <ser>
          <idx val="1"/>
          <order val="1"/>
          <tx>
            <strRef>
              <f>'Painel'!I19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'Painel'!$G$20:$G$31</f>
            </numRef>
          </cat>
          <val>
            <numRef>
              <f>'Painel'!$I$20:$I$31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teSettings" displayName="rateSettings" ref="K8:N12" headerRowCount="1">
  <autoFilter ref="K8:N12"/>
  <tableColumns count="4">
    <tableColumn id="11" name="Enquadramento / situação"/>
    <tableColumn id="12" name="Taxa contributiva aplicável"/>
    <tableColumn id="13" name="Aplicar base mínima?"/>
    <tableColumn id="14" name="Nota de confirmação / fon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quarterlyRegister" displayName="quarterlyRegister" ref="A7:X107" headerRowCount="1">
  <autoFilter ref="A7:X107"/>
  <tableColumns count="24">
    <tableColumn id="1" name="ID da declaração"/>
    <tableColumn id="2" name="Enquadramento / situação"/>
    <tableColumn id="3" name="Ano"/>
    <tableColumn id="4" name="Trimestre"/>
    <tableColumn id="5" name="Mês declarativo"/>
    <tableColumn id="6" name="Prestação de serviços"/>
    <tableColumn id="7" name="Produção ou venda de bens"/>
    <tableColumn id="8" name="Outros rendimentos registados"/>
    <tableColumn id="9" name="Rendimentos não considerados no cálculo"/>
    <tableColumn id="10" name="Coeficiente — serviços"/>
    <tableColumn id="11" name="Coeficiente — bens"/>
    <tableColumn id="12" name="Coeficiente — outros"/>
    <tableColumn id="13" name="Rendimento relevante — serviços"/>
    <tableColumn id="14" name="Rendimento relevante — bens"/>
    <tableColumn id="15" name="Rendimento relevante — outros"/>
    <tableColumn id="16" name="Rendimento relevante trimestral"/>
    <tableColumn id="17" name="Base mensal antes da variação"/>
    <tableColumn id="18" name="Variação escolhida no período declarativo"/>
    <tableColumn id="19" name="Aplicar base mínima?"/>
    <tableColumn id="20" name="Base mensal ajustada"/>
    <tableColumn id="21" name="Taxa contributiva aplicável"/>
    <tableColumn id="22" name="Prestação mensal estimada"/>
    <tableColumn id="23" name="Observações"/>
    <tableColumn id="24" name="Control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onthlyPayments" displayName="monthlyPayments" ref="A7:M307" headerRowCount="1">
  <autoFilter ref="A7:M307"/>
  <tableColumns count="13">
    <tableColumn id="1" name="ID da declaração de origem"/>
    <tableColumn id="2" name="Ano"/>
    <tableColumn id="3" name="Trimestre"/>
    <tableColumn id="4" name="Mês de efeito"/>
    <tableColumn id="5" name="Base mensal ajustada"/>
    <tableColumn id="6" name="Taxa contributiva aplicável"/>
    <tableColumn id="7" name="Prestação prevista"/>
    <tableColumn id="8" name="Montante pago"/>
    <tableColumn id="9" name="Data de pagamento registada"/>
    <tableColumn id="10" name="Estado registado"/>
    <tableColumn id="11" name="Diferença"/>
    <tableColumn id="12" name="Controlo"/>
    <tableColumn id="13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isscontent.seg-social.pt/documents/10152/14965/1009%2BTrabalhador%2Bindependente%2B-%2Bnovo%2Bregime/87b6e00c-523d-4718-8a88-942ea804c18a" TargetMode="External" Id="rId1"/><Relationship Type="http://schemas.openxmlformats.org/officeDocument/2006/relationships/drawing" Target="/xl/drawings/drawing1.xml" Id="rId2"/><Relationship Type="http://schemas.openxmlformats.org/officeDocument/2006/relationships/table" Target="/xl/tables/table1.xml" Id="rId3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sisscontent.seg-social.pt/documents/10152/14965/1009%2BTrabalhador%2Bindependente%2B-%2Bnovo%2Bregime/87b6e00c-523d-4718-8a88-942ea804c18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selection activeCell="A1" sqref="A1"/>
    </sheetView>
  </sheetViews>
  <sheetFormatPr baseColWidth="8" defaultRowHeight="15"/>
  <cols>
    <col width="39" customWidth="1" min="1" max="1"/>
    <col width="19" customWidth="1" min="2" max="2"/>
    <col width="45" customWidth="1" min="3" max="3"/>
    <col width="27" customWidth="1" min="4" max="4"/>
    <col width="24" customWidth="1" min="5" max="5"/>
    <col width="14" customWidth="1" min="6" max="6"/>
    <col width="14" customWidth="1" min="7" max="7"/>
    <col width="18" customWidth="1" min="8" max="8"/>
    <col width="18" customWidth="1" min="9" max="9"/>
    <col width="4" customWidth="1" min="10" max="10"/>
    <col width="40" customWidth="1" min="11" max="11"/>
    <col width="18" customWidth="1" min="12" max="12"/>
    <col width="18" customWidth="1" min="13" max="13"/>
    <col width="33" customWidth="1" min="14" max="14"/>
    <col width="4" customWidth="1" min="15" max="15"/>
    <col width="22" customWidth="1" min="16" max="16"/>
  </cols>
  <sheetData>
    <row r="1" ht="20" customHeight="1">
      <c r="A1" s="1" t="inlineStr">
        <is>
          <t>Contribuições para Segurança Social — Trabalhador independente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1" t="n"/>
    </row>
    <row r="2" ht="20" customHeight="1"/>
    <row r="3" ht="20" customHeight="1">
      <c r="A3" s="2" t="inlineStr">
        <is>
          <t>Titular / entidade</t>
        </is>
      </c>
      <c r="B3" s="3" t="n"/>
      <c r="C3" s="3" t="n"/>
      <c r="D3" s="3" t="n"/>
      <c r="E3" s="3" t="n"/>
      <c r="F3" s="3" t="n"/>
    </row>
    <row r="4" ht="20" customHeight="1">
      <c r="A4" s="2" t="inlineStr">
        <is>
          <t>NIF (facultativo)</t>
        </is>
      </c>
      <c r="B4" s="3" t="n"/>
    </row>
    <row r="5" ht="20" customHeight="1">
      <c r="A5" s="2" t="inlineStr">
        <is>
          <t>Ano em análise</t>
        </is>
      </c>
      <c r="B5" s="4" t="n">
        <v>2026</v>
      </c>
    </row>
    <row r="6" ht="34" customHeight="1">
      <c r="A6" s="2" t="inlineStr">
        <is>
          <t>Fonte oficial para confirmação</t>
        </is>
      </c>
      <c r="B6" s="5" t="inlineStr">
        <is>
          <t>https://sisscontent.seg-social.pt/documents/10152/14965/1009%2BTrabalhador%2Bindependente%2B-%2Bnovo%2Bregime/87b6e00c-523d-4718-8a88-942ea804c18a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 ht="20" customHeight="1">
      <c r="A7" s="7" t="inlineStr">
        <is>
          <t>Parâmetro</t>
        </is>
      </c>
      <c r="B7" s="7" t="inlineStr">
        <is>
          <t>Valor</t>
        </is>
      </c>
      <c r="C7" s="7" t="inlineStr">
        <is>
          <t>Explicação</t>
        </is>
      </c>
      <c r="D7" s="7" t="inlineStr"/>
    </row>
    <row r="8" ht="20" customHeight="1">
      <c r="A8" s="8" t="inlineStr">
        <is>
          <t>Coeficiente de relevância — prestação de serviços</t>
        </is>
      </c>
      <c r="B8" s="9" t="n"/>
      <c r="C8" s="8" t="inlineStr">
        <is>
          <t>Preencher apenas após confirmação da regra aplicável.</t>
        </is>
      </c>
      <c r="D8" s="8" t="n"/>
      <c r="K8" s="10" t="inlineStr">
        <is>
          <t>Enquadramento / situação</t>
        </is>
      </c>
      <c r="L8" s="10" t="inlineStr">
        <is>
          <t>Taxa contributiva aplicável</t>
        </is>
      </c>
      <c r="M8" s="10" t="inlineStr">
        <is>
          <t>Aplicar base mínima?</t>
        </is>
      </c>
      <c r="N8" s="10" t="inlineStr">
        <is>
          <t>Nota de confirmação / fonte</t>
        </is>
      </c>
      <c r="P8" s="11" t="inlineStr">
        <is>
          <t>Listas de validação</t>
        </is>
      </c>
    </row>
    <row r="9" ht="20" customHeight="1">
      <c r="A9" s="12" t="inlineStr">
        <is>
          <t>Coeficiente de relevância — produção ou venda de bens</t>
        </is>
      </c>
      <c r="B9" s="9" t="n"/>
      <c r="C9" s="12" t="inlineStr">
        <is>
          <t>Preencher apenas após confirmação da regra aplicável.</t>
        </is>
      </c>
      <c r="D9" s="12" t="n"/>
      <c r="K9" s="13" t="inlineStr">
        <is>
          <t>Trabalhador independente — confirmar enquadramento</t>
        </is>
      </c>
      <c r="L9" s="14" t="n"/>
      <c r="M9" s="15" t="n"/>
      <c r="N9" s="15" t="n"/>
      <c r="P9" s="16" t="inlineStr">
        <is>
          <t>Sim</t>
        </is>
      </c>
    </row>
    <row r="10" ht="20" customHeight="1">
      <c r="A10" s="8" t="inlineStr">
        <is>
          <t>Coeficiente de relevância — outros rendimentos registados</t>
        </is>
      </c>
      <c r="B10" s="9" t="n"/>
      <c r="C10" s="8" t="inlineStr">
        <is>
          <t>Preencher apenas após confirmação da regra aplicável.</t>
        </is>
      </c>
      <c r="D10" s="8" t="n"/>
      <c r="K10" s="13" t="inlineStr">
        <is>
          <t>Contabilidade organizada — confirmar regra</t>
        </is>
      </c>
      <c r="L10" s="14" t="n"/>
      <c r="M10" s="15" t="n"/>
      <c r="N10" s="15" t="n"/>
      <c r="P10" s="16" t="inlineStr">
        <is>
          <t>Não</t>
        </is>
      </c>
    </row>
    <row r="11" ht="20" customHeight="1">
      <c r="A11" s="12" t="inlineStr">
        <is>
          <t>Base mensal mínima a aplicar, se confirmada</t>
        </is>
      </c>
      <c r="B11" s="17" t="n"/>
      <c r="C11" s="12" t="inlineStr">
        <is>
          <t>Utilizada apenas quando o enquadramento seleccionado indicar aplicação de base mínima.</t>
        </is>
      </c>
      <c r="D11" s="12" t="n"/>
      <c r="K11" s="13" t="inlineStr">
        <is>
          <t>Isenção — confirmar aplicação</t>
        </is>
      </c>
      <c r="L11" s="14" t="n"/>
      <c r="M11" s="15" t="n"/>
      <c r="N11" s="15" t="n"/>
      <c r="P11" s="16" t="inlineStr"/>
    </row>
    <row r="12" ht="20" customHeight="1">
      <c r="A12" s="8" t="inlineStr">
        <is>
          <t>Limite inferior da variação escolhida</t>
        </is>
      </c>
      <c r="B12" s="9" t="n"/>
      <c r="C12" s="8" t="inlineStr">
        <is>
          <t>Introduzir o limite confirmado para a opção de variação.</t>
        </is>
      </c>
      <c r="D12" s="8" t="n"/>
      <c r="K12" s="13" t="inlineStr">
        <is>
          <t>Outro enquadramento</t>
        </is>
      </c>
      <c r="L12" s="14" t="n"/>
      <c r="M12" s="15" t="n"/>
      <c r="N12" s="15" t="n"/>
      <c r="P12" s="16" t="n">
        <v>1</v>
      </c>
    </row>
    <row r="13" ht="20" customHeight="1">
      <c r="A13" s="12" t="inlineStr">
        <is>
          <t>Limite superior da variação escolhida</t>
        </is>
      </c>
      <c r="B13" s="9" t="n"/>
      <c r="C13" s="12" t="inlineStr">
        <is>
          <t>Introduzir o limite confirmado para a opção de variação.</t>
        </is>
      </c>
      <c r="D13" s="12" t="n"/>
      <c r="P13" s="16" t="n">
        <v>2</v>
      </c>
    </row>
    <row r="14" ht="20" customHeight="1">
      <c r="A14" s="8" t="inlineStr">
        <is>
          <t>Tolerância interna de controlo</t>
        </is>
      </c>
      <c r="B14" s="17" t="n">
        <v>0.01</v>
      </c>
      <c r="C14" s="8" t="inlineStr">
        <is>
          <t>Tolerância técnica de reconciliação. Não é um limite legal.</t>
        </is>
      </c>
      <c r="D14" s="8" t="n"/>
      <c r="P14" s="16" t="n">
        <v>3</v>
      </c>
    </row>
    <row r="15" ht="20" customHeight="1">
      <c r="A15" s="12" t="inlineStr">
        <is>
          <t>Meses de efeitos por declaração</t>
        </is>
      </c>
      <c r="B15" s="18" t="n">
        <v>3</v>
      </c>
      <c r="C15" s="12" t="inlineStr">
        <is>
          <t>Regra operacional: mês declarativo e dois meses seguintes.</t>
        </is>
      </c>
      <c r="D15" s="12" t="n"/>
      <c r="P15" s="16" t="n">
        <v>4</v>
      </c>
    </row>
    <row r="16" ht="20" customHeight="1">
      <c r="P16" s="16" t="inlineStr"/>
    </row>
    <row r="17" ht="20" customHeight="1">
      <c r="P17" s="16" t="inlineStr">
        <is>
          <t>Por registar</t>
        </is>
      </c>
    </row>
    <row r="18" ht="20" customHeight="1">
      <c r="P18" s="16" t="inlineStr">
        <is>
          <t>Pago</t>
        </is>
      </c>
    </row>
    <row r="19" ht="20" customHeight="1">
      <c r="A19" s="7" t="inlineStr">
        <is>
          <t>Resumo operacional</t>
        </is>
      </c>
      <c r="D19" s="7" t="inlineStr">
        <is>
          <t>Controlo final de geração</t>
        </is>
      </c>
      <c r="G19" s="7" t="inlineStr">
        <is>
          <t>Mês</t>
        </is>
      </c>
      <c r="H19" s="7" t="inlineStr">
        <is>
          <t>Prestação prevista</t>
        </is>
      </c>
      <c r="I19" s="7" t="inlineStr">
        <is>
          <t>Montante pago</t>
        </is>
      </c>
      <c r="P19" s="16" t="inlineStr">
        <is>
          <t>Pago parcialmente</t>
        </is>
      </c>
    </row>
    <row r="20" ht="20" customHeight="1">
      <c r="A20" s="8" t="inlineStr">
        <is>
          <t>Declarações registadas</t>
        </is>
      </c>
      <c r="B20" s="19">
        <f>IFERROR(COUNTIF('Registo trimestral'!$A$8:$A$107,"&lt;&gt;"),0)</f>
        <v/>
      </c>
      <c r="D20" s="8" t="inlineStr">
        <is>
          <t>Total esperado a partir das declarações</t>
        </is>
      </c>
      <c r="E20" s="20">
        <f>IFERROR(SUM('Registo trimestral'!$V$8:$V$107)*'Painel'!$B$15,0)</f>
        <v/>
      </c>
      <c r="G20" s="21">
        <f>DATE($B$5,ROW()-19,1)</f>
        <v/>
      </c>
      <c r="H20" s="22">
        <f>IFERROR(SUMIFS('Prestações mensais'!$G$8:$G$307,'Prestações mensais'!$D$8:$D$307,"&gt;="&amp;$G20,'Prestações mensais'!$D$8:$D$307,"&lt;"&amp;EDATE($G20,1)),0)</f>
        <v/>
      </c>
      <c r="I20" s="22">
        <f>IFERROR(SUMIFS('Prestações mensais'!$H$8:$H$307,'Prestações mensais'!$D$8:$D$307,"&gt;="&amp;$G20,'Prestações mensais'!$D$8:$D$307,"&lt;"&amp;EDATE($G20,1)),0)</f>
        <v/>
      </c>
      <c r="P20" s="16" t="inlineStr">
        <is>
          <t>Não aplicável</t>
        </is>
      </c>
    </row>
    <row r="21" ht="20" customHeight="1">
      <c r="A21" s="8" t="inlineStr">
        <is>
          <t>Total de rendimentos introduzidos</t>
        </is>
      </c>
      <c r="B21" s="20">
        <f>IFERROR(SUM('Registo trimestral'!$F$8:$I$107),0)</f>
        <v/>
      </c>
      <c r="D21" s="8" t="inlineStr">
        <is>
          <t>Total gerado em prestações mensais</t>
        </is>
      </c>
      <c r="E21" s="20">
        <f>IFERROR(SUM('Prestações mensais'!$G$8:$G$307),0)</f>
        <v/>
      </c>
      <c r="G21" s="23">
        <f>DATE($B$5,ROW()-19,1)</f>
        <v/>
      </c>
      <c r="H21" s="22">
        <f>IFERROR(SUMIFS('Prestações mensais'!$G$8:$G$307,'Prestações mensais'!$D$8:$D$307,"&gt;="&amp;$G21,'Prestações mensais'!$D$8:$D$307,"&lt;"&amp;EDATE($G21,1)),0)</f>
        <v/>
      </c>
      <c r="I21" s="22">
        <f>IFERROR(SUMIFS('Prestações mensais'!$H$8:$H$307,'Prestações mensais'!$D$8:$D$307,"&gt;="&amp;$G21,'Prestações mensais'!$D$8:$D$307,"&lt;"&amp;EDATE($G21,1)),0)</f>
        <v/>
      </c>
      <c r="P21" s="16" t="inlineStr">
        <is>
          <t>A confirmar</t>
        </is>
      </c>
    </row>
    <row r="22" ht="20" customHeight="1">
      <c r="A22" s="8" t="inlineStr">
        <is>
          <t>Rendimento relevante calculado</t>
        </is>
      </c>
      <c r="B22" s="20">
        <f>IFERROR(SUM('Registo trimestral'!$P$8:$P$107),0)</f>
        <v/>
      </c>
      <c r="D22" s="8" t="inlineStr">
        <is>
          <t>Diferença de geração</t>
        </is>
      </c>
      <c r="E22" s="20">
        <f>IFERROR(E20-E21,0)</f>
        <v/>
      </c>
      <c r="G22" s="21">
        <f>DATE($B$5,ROW()-19,1)</f>
        <v/>
      </c>
      <c r="H22" s="22">
        <f>IFERROR(SUMIFS('Prestações mensais'!$G$8:$G$307,'Prestações mensais'!$D$8:$D$307,"&gt;="&amp;$G22,'Prestações mensais'!$D$8:$D$307,"&lt;"&amp;EDATE($G22,1)),0)</f>
        <v/>
      </c>
      <c r="I22" s="22">
        <f>IFERROR(SUMIFS('Prestações mensais'!$H$8:$H$307,'Prestações mensais'!$D$8:$D$307,"&gt;="&amp;$G22,'Prestações mensais'!$D$8:$D$307,"&lt;"&amp;EDATE($G22,1)),0)</f>
        <v/>
      </c>
      <c r="P22" s="16" t="inlineStr"/>
    </row>
    <row r="23" ht="20" customHeight="1">
      <c r="A23" s="8" t="inlineStr">
        <is>
          <t>Prestações previstas no mapa mensal</t>
        </is>
      </c>
      <c r="B23" s="20">
        <f>IFERROR(SUM('Prestações mensais'!$G$8:$G$307),0)</f>
        <v/>
      </c>
      <c r="D23" s="8" t="inlineStr">
        <is>
          <t>Resultado do controlo</t>
        </is>
      </c>
      <c r="E23" s="24">
        <f>IF(COUNT('Registo trimestral'!$V$8:$V$107)=0,"A aguardar parâmetros",IF(ABS(E22)&lt;='Painel'!$B$14,"OK","Verificar"))</f>
        <v/>
      </c>
      <c r="G23" s="23">
        <f>DATE($B$5,ROW()-19,1)</f>
        <v/>
      </c>
      <c r="H23" s="22">
        <f>IFERROR(SUMIFS('Prestações mensais'!$G$8:$G$307,'Prestações mensais'!$D$8:$D$307,"&gt;="&amp;$G23,'Prestações mensais'!$D$8:$D$307,"&lt;"&amp;EDATE($G23,1)),0)</f>
        <v/>
      </c>
      <c r="I23" s="22">
        <f>IFERROR(SUMIFS('Prestações mensais'!$H$8:$H$307,'Prestações mensais'!$D$8:$D$307,"&gt;="&amp;$G23,'Prestações mensais'!$D$8:$D$307,"&lt;"&amp;EDATE($G23,1)),0)</f>
        <v/>
      </c>
    </row>
    <row r="24" ht="40" customHeight="1">
      <c r="A24" s="8" t="inlineStr">
        <is>
          <t>Montante pago registado</t>
        </is>
      </c>
      <c r="B24" s="20">
        <f>IFERROR(SUM('Prestações mensais'!$H$8:$H$307),0)</f>
        <v/>
      </c>
      <c r="D24" s="8" t="inlineStr">
        <is>
          <t>Nota</t>
        </is>
      </c>
      <c r="E24" s="13" t="inlineStr">
        <is>
          <t>O controlo só confirma a coerência interna entre folhas; não substitui a confirmação na Segurança Social.</t>
        </is>
      </c>
      <c r="F24" s="13" t="n"/>
      <c r="G24" s="21">
        <f>DATE($B$5,ROW()-19,1)</f>
        <v/>
      </c>
      <c r="H24" s="22">
        <f>IFERROR(SUMIFS('Prestações mensais'!$G$8:$G$307,'Prestações mensais'!$D$8:$D$307,"&gt;="&amp;$G24,'Prestações mensais'!$D$8:$D$307,"&lt;"&amp;EDATE($G24,1)),0)</f>
        <v/>
      </c>
      <c r="I24" s="22">
        <f>IFERROR(SUMIFS('Prestações mensais'!$H$8:$H$307,'Prestações mensais'!$D$8:$D$307,"&gt;="&amp;$G24,'Prestações mensais'!$D$8:$D$307,"&lt;"&amp;EDATE($G24,1)),0)</f>
        <v/>
      </c>
      <c r="J24" s="13" t="n"/>
      <c r="K24" s="13" t="n"/>
      <c r="L24" s="13" t="n"/>
      <c r="M24" s="13" t="n"/>
      <c r="N24" s="13" t="n"/>
    </row>
    <row r="25" ht="20" customHeight="1">
      <c r="A25" s="8" t="inlineStr">
        <is>
          <t>Diferença por regularizar</t>
        </is>
      </c>
      <c r="B25" s="20">
        <f>IFERROR(B23-B24,0)</f>
        <v/>
      </c>
      <c r="E25">
        <f>""</f>
        <v/>
      </c>
      <c r="G25" s="23">
        <f>DATE($B$5,ROW()-19,1)</f>
        <v/>
      </c>
      <c r="H25" s="22">
        <f>IFERROR(SUMIFS('Prestações mensais'!$G$8:$G$307,'Prestações mensais'!$D$8:$D$307,"&gt;="&amp;$G25,'Prestações mensais'!$D$8:$D$307,"&lt;"&amp;EDATE($G25,1)),0)</f>
        <v/>
      </c>
      <c r="I25" s="22">
        <f>IFERROR(SUMIFS('Prestações mensais'!$H$8:$H$307,'Prestações mensais'!$D$8:$D$307,"&gt;="&amp;$G25,'Prestações mensais'!$D$8:$D$307,"&lt;"&amp;EDATE($G25,1)),0)</f>
        <v/>
      </c>
    </row>
    <row r="26" ht="20" customHeight="1">
      <c r="A26" s="8" t="inlineStr">
        <is>
          <t>Linhas a conferir</t>
        </is>
      </c>
      <c r="B26" s="19">
        <f>IFERROR(COUNTIFS('Registo trimestral'!$X$8:$X$107,"&lt;&gt;",'Registo trimestral'!$X$8:$X$107,"&lt;&gt;OK")+COUNTIFS('Prestações mensais'!$L$8:$L$307,"&lt;&gt;",'Prestações mensais'!$L$8:$L$307,"&lt;&gt;Regularizado"),0)</f>
        <v/>
      </c>
      <c r="E26">
        <f>""</f>
        <v/>
      </c>
      <c r="G26" s="21">
        <f>DATE($B$5,ROW()-19,1)</f>
        <v/>
      </c>
      <c r="H26" s="22">
        <f>IFERROR(SUMIFS('Prestações mensais'!$G$8:$G$307,'Prestações mensais'!$D$8:$D$307,"&gt;="&amp;$G26,'Prestações mensais'!$D$8:$D$307,"&lt;"&amp;EDATE($G26,1)),0)</f>
        <v/>
      </c>
      <c r="I26" s="22">
        <f>IFERROR(SUMIFS('Prestações mensais'!$H$8:$H$307,'Prestações mensais'!$D$8:$D$307,"&gt;="&amp;$G26,'Prestações mensais'!$D$8:$D$307,"&lt;"&amp;EDATE($G26,1)),0)</f>
        <v/>
      </c>
    </row>
    <row r="27" ht="20" customHeight="1">
      <c r="B27">
        <f>""</f>
        <v/>
      </c>
      <c r="E27">
        <f>""</f>
        <v/>
      </c>
      <c r="G27" s="23">
        <f>DATE($B$5,ROW()-19,1)</f>
        <v/>
      </c>
      <c r="H27" s="22">
        <f>IFERROR(SUMIFS('Prestações mensais'!$G$8:$G$307,'Prestações mensais'!$D$8:$D$307,"&gt;="&amp;$G27,'Prestações mensais'!$D$8:$D$307,"&lt;"&amp;EDATE($G27,1)),0)</f>
        <v/>
      </c>
      <c r="I27" s="22">
        <f>IFERROR(SUMIFS('Prestações mensais'!$H$8:$H$307,'Prestações mensais'!$D$8:$D$307,"&gt;="&amp;$G27,'Prestações mensais'!$D$8:$D$307,"&lt;"&amp;EDATE($G27,1)),0)</f>
        <v/>
      </c>
    </row>
    <row r="28" ht="20" customHeight="1">
      <c r="B28">
        <f>""</f>
        <v/>
      </c>
      <c r="E28">
        <f>""</f>
        <v/>
      </c>
      <c r="G28" s="21">
        <f>DATE($B$5,ROW()-19,1)</f>
        <v/>
      </c>
      <c r="H28" s="22">
        <f>IFERROR(SUMIFS('Prestações mensais'!$G$8:$G$307,'Prestações mensais'!$D$8:$D$307,"&gt;="&amp;$G28,'Prestações mensais'!$D$8:$D$307,"&lt;"&amp;EDATE($G28,1)),0)</f>
        <v/>
      </c>
      <c r="I28" s="22">
        <f>IFERROR(SUMIFS('Prestações mensais'!$H$8:$H$307,'Prestações mensais'!$D$8:$D$307,"&gt;="&amp;$G28,'Prestações mensais'!$D$8:$D$307,"&lt;"&amp;EDATE($G28,1)),0)</f>
        <v/>
      </c>
    </row>
    <row r="29" ht="20" customHeight="1">
      <c r="B29">
        <f>""</f>
        <v/>
      </c>
      <c r="E29">
        <f>""</f>
        <v/>
      </c>
      <c r="G29" s="23">
        <f>DATE($B$5,ROW()-19,1)</f>
        <v/>
      </c>
      <c r="H29" s="22">
        <f>IFERROR(SUMIFS('Prestações mensais'!$G$8:$G$307,'Prestações mensais'!$D$8:$D$307,"&gt;="&amp;$G29,'Prestações mensais'!$D$8:$D$307,"&lt;"&amp;EDATE($G29,1)),0)</f>
        <v/>
      </c>
      <c r="I29" s="22">
        <f>IFERROR(SUMIFS('Prestações mensais'!$H$8:$H$307,'Prestações mensais'!$D$8:$D$307,"&gt;="&amp;$G29,'Prestações mensais'!$D$8:$D$307,"&lt;"&amp;EDATE($G29,1)),0)</f>
        <v/>
      </c>
    </row>
    <row r="30" ht="20" customHeight="1">
      <c r="B30">
        <f>""</f>
        <v/>
      </c>
      <c r="E30">
        <f>""</f>
        <v/>
      </c>
      <c r="G30" s="21">
        <f>DATE($B$5,ROW()-19,1)</f>
        <v/>
      </c>
      <c r="H30" s="22">
        <f>IFERROR(SUMIFS('Prestações mensais'!$G$8:$G$307,'Prestações mensais'!$D$8:$D$307,"&gt;="&amp;$G30,'Prestações mensais'!$D$8:$D$307,"&lt;"&amp;EDATE($G30,1)),0)</f>
        <v/>
      </c>
      <c r="I30" s="22">
        <f>IFERROR(SUMIFS('Prestações mensais'!$H$8:$H$307,'Prestações mensais'!$D$8:$D$307,"&gt;="&amp;$G30,'Prestações mensais'!$D$8:$D$307,"&lt;"&amp;EDATE($G30,1)),0)</f>
        <v/>
      </c>
    </row>
    <row r="31" ht="20" customHeight="1">
      <c r="B31">
        <f>""</f>
        <v/>
      </c>
      <c r="E31">
        <f>""</f>
        <v/>
      </c>
      <c r="G31" s="23">
        <f>DATE($B$5,ROW()-19,1)</f>
        <v/>
      </c>
      <c r="H31" s="22">
        <f>IFERROR(SUMIFS('Prestações mensais'!$G$8:$G$307,'Prestações mensais'!$D$8:$D$307,"&gt;="&amp;$G31,'Prestações mensais'!$D$8:$D$307,"&lt;"&amp;EDATE($G31,1)),0)</f>
        <v/>
      </c>
      <c r="I31" s="22">
        <f>IFERROR(SUMIFS('Prestações mensais'!$H$8:$H$307,'Prestações mensais'!$D$8:$D$307,"&gt;="&amp;$G31,'Prestações mensais'!$D$8:$D$307,"&lt;"&amp;EDATE($G31,1)),0)</f>
        <v/>
      </c>
    </row>
    <row r="32" ht="20" customHeight="1">
      <c r="B32">
        <f>""</f>
        <v/>
      </c>
      <c r="E32">
        <f>""</f>
        <v/>
      </c>
      <c r="G32">
        <f>""</f>
        <v/>
      </c>
      <c r="H32">
        <f>""</f>
        <v/>
      </c>
      <c r="I32">
        <f>""</f>
        <v/>
      </c>
    </row>
    <row r="33" ht="20" customHeight="1">
      <c r="B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</row>
    <row r="34" ht="20" customHeight="1">
      <c r="B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</row>
    <row r="35" ht="20" customHeight="1">
      <c r="B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</row>
    <row r="36" ht="20" customHeight="1">
      <c r="B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</row>
    <row r="37" ht="20" customHeight="1">
      <c r="B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</row>
    <row r="38" ht="20" customHeight="1">
      <c r="B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</row>
    <row r="39" ht="20" customHeight="1">
      <c r="B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</row>
    <row r="40" ht="20" customHeight="1">
      <c r="B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</row>
    <row r="41" ht="20" customHeight="1">
      <c r="B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</row>
    <row r="42" ht="20" customHeight="1">
      <c r="B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</row>
    <row r="43" ht="20" customHeight="1">
      <c r="B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</row>
    <row r="44" ht="20" customHeight="1">
      <c r="B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</row>
    <row r="45" ht="20" customHeight="1">
      <c r="B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</row>
    <row r="46" ht="20" customHeight="1">
      <c r="B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</row>
    <row r="47" ht="20" customHeight="1">
      <c r="B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</row>
    <row r="48" ht="20" customHeight="1">
      <c r="B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</row>
    <row r="49">
      <c r="B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</row>
    <row r="50">
      <c r="B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</row>
    <row r="51">
      <c r="B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</row>
    <row r="52">
      <c r="B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</row>
    <row r="53">
      <c r="B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</row>
    <row r="54">
      <c r="B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</row>
    <row r="55">
      <c r="B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</row>
    <row r="56">
      <c r="B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</row>
    <row r="57">
      <c r="B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</row>
    <row r="58">
      <c r="B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</row>
    <row r="59">
      <c r="B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</row>
    <row r="60">
      <c r="B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</row>
    <row r="61">
      <c r="B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</row>
    <row r="62">
      <c r="B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</row>
    <row r="63">
      <c r="B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</row>
    <row r="64">
      <c r="B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</row>
    <row r="65">
      <c r="B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</row>
    <row r="66">
      <c r="B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</row>
    <row r="67">
      <c r="B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</row>
    <row r="68">
      <c r="B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</row>
    <row r="69">
      <c r="B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</row>
    <row r="70">
      <c r="B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</row>
    <row r="71">
      <c r="B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</row>
    <row r="72">
      <c r="B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</row>
    <row r="73">
      <c r="B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</row>
    <row r="74">
      <c r="B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</row>
    <row r="75">
      <c r="B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</row>
    <row r="76">
      <c r="B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</row>
    <row r="77">
      <c r="B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</row>
    <row r="78">
      <c r="B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</row>
    <row r="79">
      <c r="B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</row>
    <row r="80">
      <c r="B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</row>
    <row r="81">
      <c r="B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</row>
    <row r="82">
      <c r="B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</row>
    <row r="83">
      <c r="B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</row>
    <row r="84">
      <c r="B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</row>
    <row r="85">
      <c r="B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</row>
    <row r="86">
      <c r="B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</row>
    <row r="87">
      <c r="B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</row>
    <row r="88">
      <c r="B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</row>
    <row r="89">
      <c r="B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</row>
    <row r="90">
      <c r="B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</row>
    <row r="91">
      <c r="B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</row>
    <row r="92">
      <c r="B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</row>
    <row r="93">
      <c r="B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</row>
    <row r="94">
      <c r="B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</row>
    <row r="95">
      <c r="B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</row>
    <row r="96">
      <c r="B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</row>
    <row r="97">
      <c r="B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</row>
    <row r="98">
      <c r="B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</row>
    <row r="99">
      <c r="B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</row>
    <row r="100">
      <c r="B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</row>
    <row r="101">
      <c r="B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</row>
  </sheetData>
  <mergeCells count="1">
    <mergeCell ref="A1:N1"/>
  </mergeCells>
  <conditionalFormatting sqref="E23">
    <cfRule type="expression" priority="1" dxfId="0">
      <formula>$E$23="OK"</formula>
    </cfRule>
    <cfRule type="expression" priority="2" dxfId="1">
      <formula>$E$23="A aguardar parâmetros"</formula>
    </cfRule>
    <cfRule type="expression" priority="3" dxfId="2">
      <formula>$E$23="Verificar"</formula>
    </cfRule>
  </conditionalFormatting>
  <dataValidations count="7">
    <dataValidation sqref="B5" showErrorMessage="1" showInputMessage="1" allowBlank="1" type="whole" operator="between">
      <formula1>2000</formula1>
      <formula2>2100</formula2>
    </dataValidation>
    <dataValidation sqref="B8:B10" showErrorMessage="1" showInputMessage="1" allowBlank="1" type="decimal" operator="greaterThanOrEqual">
      <formula1>0</formula1>
    </dataValidation>
    <dataValidation sqref="B11" showErrorMessage="1" showInputMessage="1" allowBlank="1" type="decimal" operator="greaterThanOrEqual">
      <formula1>0</formula1>
    </dataValidation>
    <dataValidation sqref="B14" showErrorMessage="1" showInputMessage="1" allowBlank="1" type="decimal" operator="greaterThanOrEqual">
      <formula1>0</formula1>
    </dataValidation>
    <dataValidation sqref="B12:B13" showErrorMessage="1" showInputMessage="1" allowBlank="1" type="custom">
      <formula1>=OR($B$12="",$B$13="",$B$12&lt;=$B$13)</formula1>
    </dataValidation>
    <dataValidation sqref="L9:L12" showErrorMessage="1" showInputMessage="1" allowBlank="1" type="decimal" operator="greaterThanOrEqual">
      <formula1>0</formula1>
    </dataValidation>
    <dataValidation sqref="M9:M12" showErrorMessage="1" showInputMessage="1" allowBlank="1" type="list">
      <formula1>='Painel'!$P$9:$P$10</formula1>
    </dataValidation>
  </dataValidations>
  <hyperlinks>
    <hyperlink xmlns:r="http://schemas.openxmlformats.org/officeDocument/2006/relationships" ref="B6" r:id="rId1"/>
  </hyperlinks>
  <pageMargins left="0.75" right="0.75" top="1" bottom="1" header="0.5" footer="0.5"/>
  <drawing xmlns:r="http://schemas.openxmlformats.org/officeDocument/2006/relationships" r:id="rId2"/>
  <tableParts count="1">
    <tablePart xmlns:r="http://schemas.openxmlformats.org/officeDocument/2006/relationships" r:id="rId3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7:X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11" customWidth="1" min="4" max="4"/>
    <col width="16" customWidth="1" min="5" max="5"/>
    <col width="19" customWidth="1" min="6" max="6"/>
    <col width="23" customWidth="1" min="7" max="7"/>
    <col width="23" customWidth="1" min="8" max="8"/>
    <col width="28" customWidth="1" min="9" max="9"/>
    <col width="17" customWidth="1" min="10" max="10"/>
    <col width="16" customWidth="1" min="11" max="11"/>
    <col width="17" customWidth="1" min="12" max="12"/>
    <col width="23" customWidth="1" min="13" max="13"/>
    <col width="20" customWidth="1" min="14" max="14"/>
    <col width="22" customWidth="1" min="15" max="15"/>
    <col width="23" customWidth="1" min="16" max="16"/>
    <col width="24" customWidth="1" min="17" max="17"/>
    <col width="25" customWidth="1" min="18" max="18"/>
    <col width="18" customWidth="1" min="19" max="19"/>
    <col width="21" customWidth="1" min="20" max="20"/>
    <col width="20" customWidth="1" min="21" max="21"/>
    <col width="21" customWidth="1" min="22" max="22"/>
    <col width="25" customWidth="1" min="23" max="23"/>
    <col width="27" customWidth="1" min="24" max="24"/>
  </cols>
  <sheetData>
    <row r="7" ht="42" customHeight="1">
      <c r="A7" s="10" t="inlineStr">
        <is>
          <t>ID da declaração</t>
        </is>
      </c>
      <c r="B7" s="10" t="inlineStr">
        <is>
          <t>Enquadramento / situação</t>
        </is>
      </c>
      <c r="C7" s="10" t="inlineStr">
        <is>
          <t>Ano</t>
        </is>
      </c>
      <c r="D7" s="10" t="inlineStr">
        <is>
          <t>Trimestre</t>
        </is>
      </c>
      <c r="E7" s="10" t="inlineStr">
        <is>
          <t>Mês declarativo</t>
        </is>
      </c>
      <c r="F7" s="10" t="inlineStr">
        <is>
          <t>Prestação de serviços</t>
        </is>
      </c>
      <c r="G7" s="10" t="inlineStr">
        <is>
          <t>Produção ou venda de bens</t>
        </is>
      </c>
      <c r="H7" s="10" t="inlineStr">
        <is>
          <t>Outros rendimentos registados</t>
        </is>
      </c>
      <c r="I7" s="10" t="inlineStr">
        <is>
          <t>Rendimentos não considerados no cálculo</t>
        </is>
      </c>
      <c r="J7" s="10" t="inlineStr">
        <is>
          <t>Coeficiente — serviços</t>
        </is>
      </c>
      <c r="K7" s="10" t="inlineStr">
        <is>
          <t>Coeficiente — bens</t>
        </is>
      </c>
      <c r="L7" s="10" t="inlineStr">
        <is>
          <t>Coeficiente — outros</t>
        </is>
      </c>
      <c r="M7" s="10" t="inlineStr">
        <is>
          <t>Rendimento relevante — serviços</t>
        </is>
      </c>
      <c r="N7" s="10" t="inlineStr">
        <is>
          <t>Rendimento relevante — bens</t>
        </is>
      </c>
      <c r="O7" s="10" t="inlineStr">
        <is>
          <t>Rendimento relevante — outros</t>
        </is>
      </c>
      <c r="P7" s="10" t="inlineStr">
        <is>
          <t>Rendimento relevante trimestral</t>
        </is>
      </c>
      <c r="Q7" s="10" t="inlineStr">
        <is>
          <t>Base mensal antes da variação</t>
        </is>
      </c>
      <c r="R7" s="10" t="inlineStr">
        <is>
          <t>Variação escolhida no período declarativo</t>
        </is>
      </c>
      <c r="S7" s="10" t="inlineStr">
        <is>
          <t>Aplicar base mínima?</t>
        </is>
      </c>
      <c r="T7" s="10" t="inlineStr">
        <is>
          <t>Base mensal ajustada</t>
        </is>
      </c>
      <c r="U7" s="10" t="inlineStr">
        <is>
          <t>Taxa contributiva aplicável</t>
        </is>
      </c>
      <c r="V7" s="10" t="inlineStr">
        <is>
          <t>Prestação mensal estimada</t>
        </is>
      </c>
      <c r="W7" s="10" t="inlineStr">
        <is>
          <t>Observações</t>
        </is>
      </c>
      <c r="X7" s="10" t="inlineStr">
        <is>
          <t>Controlo</t>
        </is>
      </c>
    </row>
    <row r="8" ht="30" customHeight="1">
      <c r="A8" s="25" t="inlineStr">
        <is>
          <t>DEC-2026-T1-01</t>
        </is>
      </c>
      <c r="B8" s="15" t="inlineStr">
        <is>
          <t>Trabalhador independente — confirmar enquadramento</t>
        </is>
      </c>
      <c r="C8" s="26" t="n">
        <v>2026</v>
      </c>
      <c r="D8" s="26" t="n">
        <v>1</v>
      </c>
      <c r="E8" s="27" t="n">
        <v>46023</v>
      </c>
      <c r="F8" s="17" t="n">
        <v>2850</v>
      </c>
      <c r="G8" s="17" t="n">
        <v>0</v>
      </c>
      <c r="H8" s="17" t="n">
        <v>0</v>
      </c>
      <c r="I8" s="17" t="n">
        <v>0</v>
      </c>
      <c r="J8" s="28">
        <f>IF($A8="","",'Painel'!$B$8)</f>
        <v/>
      </c>
      <c r="K8" s="28">
        <f>IF($A8="","",'Painel'!$B$9)</f>
        <v/>
      </c>
      <c r="L8" s="28">
        <f>IF($A8="","",'Painel'!$B$10)</f>
        <v/>
      </c>
      <c r="M8" s="22">
        <f>IF($A8="","",IF(OR($F8="",J8=""),"",IFERROR($F8*J8,"")))</f>
        <v/>
      </c>
      <c r="N8" s="22">
        <f>IF($A8="","",IF(OR($G8="",K8=""),"",IFERROR($G8*K8,"")))</f>
        <v/>
      </c>
      <c r="O8" s="22">
        <f>IF($A8="","",IF(OR($H8="",L8=""),"",IFERROR($H8*L8,"")))</f>
        <v/>
      </c>
      <c r="P8" s="22">
        <f>IF($A8="","",IF(COUNT($M8:$O8)=0,"",IFERROR(SUM($M8:$O8),"")))</f>
        <v/>
      </c>
      <c r="Q8" s="22">
        <f>IF($A8="","",IF(OR($P8="",'Painel'!$B$15=""),"",IFERROR($P8/'Painel'!$B$15,"")))</f>
        <v/>
      </c>
      <c r="R8" s="9" t="n"/>
      <c r="S8" s="16">
        <f>IF($A8="","",IFERROR(VLOOKUP($B8,'Painel'!$K$9:$N$12,3,FALSE),""))</f>
        <v/>
      </c>
      <c r="T8" s="22">
        <f>IF($A8="","",IF($Q8="","",IFERROR(IF($S8="Sim",MAX($Q8*(1+IF($R8="",0,$R8)),IF('Painel'!$B$11="",0,'Painel'!$B$11)),$Q8*(1+IF($R8="",0,$R8))),"")))</f>
        <v/>
      </c>
      <c r="U8" s="28">
        <f>IF($A8="","",IFERROR(VLOOKUP($B8,'Painel'!$K$9:$N$12,2,FALSE),""))</f>
        <v/>
      </c>
      <c r="V8" s="22">
        <f>IF($A8="","",IF(OR($T8="",U8=""),"",IFERROR($T8*$U8,"")))</f>
        <v/>
      </c>
      <c r="W8" s="15" t="inlineStr">
        <is>
          <t>Exemplo fictício</t>
        </is>
      </c>
      <c r="X8" s="13">
        <f>IF($A8="","",IF(COUNTIF($A$8:$A$107,$A8)&gt;1,"ID duplicado",IF($B8="","Falta enquadramento",IF($E8="","Falta mês declarativo",IF(COUNTA($F8:$I8)=0,"Faltam rendimentos",IF(COUNTA($J8:$L8)&lt;3,"Faltam coeficientes",IF($U8="","Falta taxa",IF($S8="","Falta regra de base mínima",IF(AND($S8="Sim",'Painel'!$B$11=""),"Falta base mínima",IF(AND($R8&lt;&gt;"",OR('Painel'!$B$12="",'Painel'!$B$13="")),"Definir limites de variação",IF(AND($R8&lt;&gt;"",OR($R8&lt;'Painel'!$B$12,$R8&gt;'Painel'!$B$13)),"Variação fora dos limites","OK")))))))))))</f>
        <v/>
      </c>
    </row>
    <row r="9" ht="30" customHeight="1">
      <c r="A9" s="25" t="inlineStr">
        <is>
          <t>DEC-2026-T2-01</t>
        </is>
      </c>
      <c r="B9" s="15" t="inlineStr">
        <is>
          <t>Trabalhador independente — confirmar enquadramento</t>
        </is>
      </c>
      <c r="C9" s="26" t="n">
        <v>2026</v>
      </c>
      <c r="D9" s="26" t="n">
        <v>2</v>
      </c>
      <c r="E9" s="27" t="n">
        <v>46113</v>
      </c>
      <c r="F9" s="17" t="n">
        <v>3150</v>
      </c>
      <c r="G9" s="17" t="n">
        <v>0</v>
      </c>
      <c r="H9" s="17" t="n">
        <v>0</v>
      </c>
      <c r="I9" s="17" t="n">
        <v>0</v>
      </c>
      <c r="J9" s="28">
        <f>IF($A9="","",'Painel'!$B$8)</f>
        <v/>
      </c>
      <c r="K9" s="28">
        <f>IF($A9="","",'Painel'!$B$9)</f>
        <v/>
      </c>
      <c r="L9" s="28">
        <f>IF($A9="","",'Painel'!$B$10)</f>
        <v/>
      </c>
      <c r="M9" s="22">
        <f>IF($A9="","",IF(OR($F9="",J9=""),"",IFERROR($F9*J9,"")))</f>
        <v/>
      </c>
      <c r="N9" s="22">
        <f>IF($A9="","",IF(OR($G9="",K9=""),"",IFERROR($G9*K9,"")))</f>
        <v/>
      </c>
      <c r="O9" s="22">
        <f>IF($A9="","",IF(OR($H9="",L9=""),"",IFERROR($H9*L9,"")))</f>
        <v/>
      </c>
      <c r="P9" s="22">
        <f>IF($A9="","",IF(COUNT($M9:$O9)=0,"",IFERROR(SUM($M9:$O9),"")))</f>
        <v/>
      </c>
      <c r="Q9" s="22">
        <f>IF($A9="","",IF(OR($P9="",'Painel'!$B$15=""),"",IFERROR($P9/'Painel'!$B$15,"")))</f>
        <v/>
      </c>
      <c r="R9" s="9" t="n"/>
      <c r="S9" s="16">
        <f>IF($A9="","",IFERROR(VLOOKUP($B9,'Painel'!$K$9:$N$12,3,FALSE),""))</f>
        <v/>
      </c>
      <c r="T9" s="22">
        <f>IF($A9="","",IF($Q9="","",IFERROR(IF($S9="Sim",MAX($Q9*(1+IF($R9="",0,$R9)),IF('Painel'!$B$11="",0,'Painel'!$B$11)),$Q9*(1+IF($R9="",0,$R9))),"")))</f>
        <v/>
      </c>
      <c r="U9" s="28">
        <f>IF($A9="","",IFERROR(VLOOKUP($B9,'Painel'!$K$9:$N$12,2,FALSE),""))</f>
        <v/>
      </c>
      <c r="V9" s="22">
        <f>IF($A9="","",IF(OR($T9="",U9=""),"",IFERROR($T9*$U9,"")))</f>
        <v/>
      </c>
      <c r="W9" s="15" t="inlineStr">
        <is>
          <t>Exemplo fictício</t>
        </is>
      </c>
      <c r="X9" s="13">
        <f>IF($A9="","",IF(COUNTIF($A$8:$A$107,$A9)&gt;1,"ID duplicado",IF($B9="","Falta enquadramento",IF($E9="","Falta mês declarativo",IF(COUNTA($F9:$I9)=0,"Faltam rendimentos",IF(COUNTA($J9:$L9)&lt;3,"Faltam coeficientes",IF($U9="","Falta taxa",IF($S9="","Falta regra de base mínima",IF(AND($S9="Sim",'Painel'!$B$11=""),"Falta base mínima",IF(AND($R9&lt;&gt;"",OR('Painel'!$B$12="",'Painel'!$B$13="")),"Definir limites de variação",IF(AND($R9&lt;&gt;"",OR($R9&lt;'Painel'!$B$12,$R9&gt;'Painel'!$B$13)),"Variação fora dos limites","OK")))))))))))</f>
        <v/>
      </c>
    </row>
    <row r="10" ht="30" customHeight="1">
      <c r="A10" s="25" t="inlineStr">
        <is>
          <t>DEC-2026-T3-01</t>
        </is>
      </c>
      <c r="B10" s="15" t="inlineStr">
        <is>
          <t>Trabalhador independente — confirmar enquadramento</t>
        </is>
      </c>
      <c r="C10" s="26" t="n">
        <v>2026</v>
      </c>
      <c r="D10" s="26" t="n">
        <v>3</v>
      </c>
      <c r="E10" s="27" t="n">
        <v>46204</v>
      </c>
      <c r="F10" s="17" t="n">
        <v>2900</v>
      </c>
      <c r="G10" s="17" t="n">
        <v>420</v>
      </c>
      <c r="H10" s="17" t="n">
        <v>0</v>
      </c>
      <c r="I10" s="17" t="n">
        <v>0</v>
      </c>
      <c r="J10" s="28">
        <f>IF($A10="","",'Painel'!$B$8)</f>
        <v/>
      </c>
      <c r="K10" s="28">
        <f>IF($A10="","",'Painel'!$B$9)</f>
        <v/>
      </c>
      <c r="L10" s="28">
        <f>IF($A10="","",'Painel'!$B$10)</f>
        <v/>
      </c>
      <c r="M10" s="22">
        <f>IF($A10="","",IF(OR($F10="",J10=""),"",IFERROR($F10*J10,"")))</f>
        <v/>
      </c>
      <c r="N10" s="22">
        <f>IF($A10="","",IF(OR($G10="",K10=""),"",IFERROR($G10*K10,"")))</f>
        <v/>
      </c>
      <c r="O10" s="22">
        <f>IF($A10="","",IF(OR($H10="",L10=""),"",IFERROR($H10*L10,"")))</f>
        <v/>
      </c>
      <c r="P10" s="22">
        <f>IF($A10="","",IF(COUNT($M10:$O10)=0,"",IFERROR(SUM($M10:$O10),"")))</f>
        <v/>
      </c>
      <c r="Q10" s="22">
        <f>IF($A10="","",IF(OR($P10="",'Painel'!$B$15=""),"",IFERROR($P10/'Painel'!$B$15,"")))</f>
        <v/>
      </c>
      <c r="R10" s="9" t="n"/>
      <c r="S10" s="16">
        <f>IF($A10="","",IFERROR(VLOOKUP($B10,'Painel'!$K$9:$N$12,3,FALSE),""))</f>
        <v/>
      </c>
      <c r="T10" s="22">
        <f>IF($A10="","",IF($Q10="","",IFERROR(IF($S10="Sim",MAX($Q10*(1+IF($R10="",0,$R10)),IF('Painel'!$B$11="",0,'Painel'!$B$11)),$Q10*(1+IF($R10="",0,$R10))),"")))</f>
        <v/>
      </c>
      <c r="U10" s="28">
        <f>IF($A10="","",IFERROR(VLOOKUP($B10,'Painel'!$K$9:$N$12,2,FALSE),""))</f>
        <v/>
      </c>
      <c r="V10" s="22">
        <f>IF($A10="","",IF(OR($T10="",U10=""),"",IFERROR($T10*$U10,"")))</f>
        <v/>
      </c>
      <c r="W10" s="15" t="inlineStr">
        <is>
          <t>Exemplo fictício</t>
        </is>
      </c>
      <c r="X10" s="13">
        <f>IF($A10="","",IF(COUNTIF($A$8:$A$107,$A10)&gt;1,"ID duplicado",IF($B10="","Falta enquadramento",IF($E10="","Falta mês declarativo",IF(COUNTA($F10:$I10)=0,"Faltam rendimentos",IF(COUNTA($J10:$L10)&lt;3,"Faltam coeficientes",IF($U10="","Falta taxa",IF($S10="","Falta regra de base mínima",IF(AND($S10="Sim",'Painel'!$B$11=""),"Falta base mínima",IF(AND($R10&lt;&gt;"",OR('Painel'!$B$12="",'Painel'!$B$13="")),"Definir limites de variação",IF(AND($R10&lt;&gt;"",OR($R10&lt;'Painel'!$B$12,$R10&gt;'Painel'!$B$13)),"Variação fora dos limites","OK")))))))))))</f>
        <v/>
      </c>
    </row>
    <row r="11" ht="30" customHeight="1">
      <c r="A11" s="25" t="inlineStr">
        <is>
          <t>DEC-2026-T4-01</t>
        </is>
      </c>
      <c r="B11" s="15" t="inlineStr">
        <is>
          <t>Trabalhador independente — confirmar enquadramento</t>
        </is>
      </c>
      <c r="C11" s="26" t="n">
        <v>2026</v>
      </c>
      <c r="D11" s="26" t="n">
        <v>4</v>
      </c>
      <c r="E11" s="27" t="n">
        <v>46296</v>
      </c>
      <c r="F11" s="17" t="n">
        <v>3500</v>
      </c>
      <c r="G11" s="17" t="n">
        <v>0</v>
      </c>
      <c r="H11" s="17" t="n">
        <v>150</v>
      </c>
      <c r="I11" s="17" t="n">
        <v>0</v>
      </c>
      <c r="J11" s="28">
        <f>IF($A11="","",'Painel'!$B$8)</f>
        <v/>
      </c>
      <c r="K11" s="28">
        <f>IF($A11="","",'Painel'!$B$9)</f>
        <v/>
      </c>
      <c r="L11" s="28">
        <f>IF($A11="","",'Painel'!$B$10)</f>
        <v/>
      </c>
      <c r="M11" s="22">
        <f>IF($A11="","",IF(OR($F11="",J11=""),"",IFERROR($F11*J11,"")))</f>
        <v/>
      </c>
      <c r="N11" s="22">
        <f>IF($A11="","",IF(OR($G11="",K11=""),"",IFERROR($G11*K11,"")))</f>
        <v/>
      </c>
      <c r="O11" s="22">
        <f>IF($A11="","",IF(OR($H11="",L11=""),"",IFERROR($H11*L11,"")))</f>
        <v/>
      </c>
      <c r="P11" s="22">
        <f>IF($A11="","",IF(COUNT($M11:$O11)=0,"",IFERROR(SUM($M11:$O11),"")))</f>
        <v/>
      </c>
      <c r="Q11" s="22">
        <f>IF($A11="","",IF(OR($P11="",'Painel'!$B$15=""),"",IFERROR($P11/'Painel'!$B$15,"")))</f>
        <v/>
      </c>
      <c r="R11" s="9" t="n"/>
      <c r="S11" s="16">
        <f>IF($A11="","",IFERROR(VLOOKUP($B11,'Painel'!$K$9:$N$12,3,FALSE),""))</f>
        <v/>
      </c>
      <c r="T11" s="22">
        <f>IF($A11="","",IF($Q11="","",IFERROR(IF($S11="Sim",MAX($Q11*(1+IF($R11="",0,$R11)),IF('Painel'!$B$11="",0,'Painel'!$B$11)),$Q11*(1+IF($R11="",0,$R11))),"")))</f>
        <v/>
      </c>
      <c r="U11" s="28">
        <f>IF($A11="","",IFERROR(VLOOKUP($B11,'Painel'!$K$9:$N$12,2,FALSE),""))</f>
        <v/>
      </c>
      <c r="V11" s="22">
        <f>IF($A11="","",IF(OR($T11="",U11=""),"",IFERROR($T11*$U11,"")))</f>
        <v/>
      </c>
      <c r="W11" s="15" t="inlineStr">
        <is>
          <t>Exemplo fictício</t>
        </is>
      </c>
      <c r="X11" s="13">
        <f>IF($A11="","",IF(COUNTIF($A$8:$A$107,$A11)&gt;1,"ID duplicado",IF($B11="","Falta enquadramento",IF($E11="","Falta mês declarativo",IF(COUNTA($F11:$I11)=0,"Faltam rendimentos",IF(COUNTA($J11:$L11)&lt;3,"Faltam coeficientes",IF($U11="","Falta taxa",IF($S11="","Falta regra de base mínima",IF(AND($S11="Sim",'Painel'!$B$11=""),"Falta base mínima",IF(AND($R11&lt;&gt;"",OR('Painel'!$B$12="",'Painel'!$B$13="")),"Definir limites de variação",IF(AND($R11&lt;&gt;"",OR($R11&lt;'Painel'!$B$12,$R11&gt;'Painel'!$B$13)),"Variação fora dos limites","OK")))))))))))</f>
        <v/>
      </c>
    </row>
    <row r="12" ht="30" customHeight="1">
      <c r="A12" s="25" t="inlineStr">
        <is>
          <t>DEC-2026-T1-02</t>
        </is>
      </c>
      <c r="B12" s="15" t="inlineStr">
        <is>
          <t>Trabalhador independente — confirmar enquadramento</t>
        </is>
      </c>
      <c r="C12" s="26" t="n">
        <v>2026</v>
      </c>
      <c r="D12" s="26" t="n">
        <v>1</v>
      </c>
      <c r="E12" s="27" t="n">
        <v>46023</v>
      </c>
      <c r="F12" s="17" t="n">
        <v>3300</v>
      </c>
      <c r="G12" s="17" t="n">
        <v>0</v>
      </c>
      <c r="H12" s="17" t="n">
        <v>0</v>
      </c>
      <c r="I12" s="17" t="n">
        <v>0</v>
      </c>
      <c r="J12" s="28">
        <f>IF($A12="","",'Painel'!$B$8)</f>
        <v/>
      </c>
      <c r="K12" s="28">
        <f>IF($A12="","",'Painel'!$B$9)</f>
        <v/>
      </c>
      <c r="L12" s="28">
        <f>IF($A12="","",'Painel'!$B$10)</f>
        <v/>
      </c>
      <c r="M12" s="22">
        <f>IF($A12="","",IF(OR($F12="",J12=""),"",IFERROR($F12*J12,"")))</f>
        <v/>
      </c>
      <c r="N12" s="22">
        <f>IF($A12="","",IF(OR($G12="",K12=""),"",IFERROR($G12*K12,"")))</f>
        <v/>
      </c>
      <c r="O12" s="22">
        <f>IF($A12="","",IF(OR($H12="",L12=""),"",IFERROR($H12*L12,"")))</f>
        <v/>
      </c>
      <c r="P12" s="22">
        <f>IF($A12="","",IF(COUNT($M12:$O12)=0,"",IFERROR(SUM($M12:$O12),"")))</f>
        <v/>
      </c>
      <c r="Q12" s="22">
        <f>IF($A12="","",IF(OR($P12="",'Painel'!$B$15=""),"",IFERROR($P12/'Painel'!$B$15,"")))</f>
        <v/>
      </c>
      <c r="R12" s="9" t="n"/>
      <c r="S12" s="16">
        <f>IF($A12="","",IFERROR(VLOOKUP($B12,'Painel'!$K$9:$N$12,3,FALSE),""))</f>
        <v/>
      </c>
      <c r="T12" s="22">
        <f>IF($A12="","",IF($Q12="","",IFERROR(IF($S12="Sim",MAX($Q12*(1+IF($R12="",0,$R12)),IF('Painel'!$B$11="",0,'Painel'!$B$11)),$Q12*(1+IF($R12="",0,$R12))),"")))</f>
        <v/>
      </c>
      <c r="U12" s="28">
        <f>IF($A12="","",IFERROR(VLOOKUP($B12,'Painel'!$K$9:$N$12,2,FALSE),""))</f>
        <v/>
      </c>
      <c r="V12" s="22">
        <f>IF($A12="","",IF(OR($T12="",U12=""),"",IFERROR($T12*$U12,"")))</f>
        <v/>
      </c>
      <c r="W12" s="15" t="inlineStr">
        <is>
          <t>Exemplo fictício</t>
        </is>
      </c>
      <c r="X12" s="13">
        <f>IF($A12="","",IF(COUNTIF($A$8:$A$107,$A12)&gt;1,"ID duplicado",IF($B12="","Falta enquadramento",IF($E12="","Falta mês declarativo",IF(COUNTA($F12:$I12)=0,"Faltam rendimentos",IF(COUNTA($J12:$L12)&lt;3,"Faltam coeficientes",IF($U12="","Falta taxa",IF($S12="","Falta regra de base mínima",IF(AND($S12="Sim",'Painel'!$B$11=""),"Falta base mínima",IF(AND($R12&lt;&gt;"",OR('Painel'!$B$12="",'Painel'!$B$13="")),"Definir limites de variação",IF(AND($R12&lt;&gt;"",OR($R12&lt;'Painel'!$B$12,$R12&gt;'Painel'!$B$13)),"Variação fora dos limites","OK")))))))))))</f>
        <v/>
      </c>
    </row>
    <row r="13" ht="30" customHeight="1">
      <c r="A13" s="25" t="inlineStr">
        <is>
          <t>DEC-2026-T2-02</t>
        </is>
      </c>
      <c r="B13" s="15" t="inlineStr">
        <is>
          <t>Trabalhador independente — confirmar enquadramento</t>
        </is>
      </c>
      <c r="C13" s="26" t="n">
        <v>2026</v>
      </c>
      <c r="D13" s="26" t="n">
        <v>2</v>
      </c>
      <c r="E13" s="27" t="n">
        <v>46113</v>
      </c>
      <c r="F13" s="17" t="n">
        <v>3750</v>
      </c>
      <c r="G13" s="17" t="n">
        <v>280</v>
      </c>
      <c r="H13" s="17" t="n">
        <v>0</v>
      </c>
      <c r="I13" s="17" t="n">
        <v>0</v>
      </c>
      <c r="J13" s="28">
        <f>IF($A13="","",'Painel'!$B$8)</f>
        <v/>
      </c>
      <c r="K13" s="28">
        <f>IF($A13="","",'Painel'!$B$9)</f>
        <v/>
      </c>
      <c r="L13" s="28">
        <f>IF($A13="","",'Painel'!$B$10)</f>
        <v/>
      </c>
      <c r="M13" s="22">
        <f>IF($A13="","",IF(OR($F13="",J13=""),"",IFERROR($F13*J13,"")))</f>
        <v/>
      </c>
      <c r="N13" s="22">
        <f>IF($A13="","",IF(OR($G13="",K13=""),"",IFERROR($G13*K13,"")))</f>
        <v/>
      </c>
      <c r="O13" s="22">
        <f>IF($A13="","",IF(OR($H13="",L13=""),"",IFERROR($H13*L13,"")))</f>
        <v/>
      </c>
      <c r="P13" s="22">
        <f>IF($A13="","",IF(COUNT($M13:$O13)=0,"",IFERROR(SUM($M13:$O13),"")))</f>
        <v/>
      </c>
      <c r="Q13" s="22">
        <f>IF($A13="","",IF(OR($P13="",'Painel'!$B$15=""),"",IFERROR($P13/'Painel'!$B$15,"")))</f>
        <v/>
      </c>
      <c r="R13" s="9" t="n"/>
      <c r="S13" s="16">
        <f>IF($A13="","",IFERROR(VLOOKUP($B13,'Painel'!$K$9:$N$12,3,FALSE),""))</f>
        <v/>
      </c>
      <c r="T13" s="22">
        <f>IF($A13="","",IF($Q13="","",IFERROR(IF($S13="Sim",MAX($Q13*(1+IF($R13="",0,$R13)),IF('Painel'!$B$11="",0,'Painel'!$B$11)),$Q13*(1+IF($R13="",0,$R13))),"")))</f>
        <v/>
      </c>
      <c r="U13" s="28">
        <f>IF($A13="","",IFERROR(VLOOKUP($B13,'Painel'!$K$9:$N$12,2,FALSE),""))</f>
        <v/>
      </c>
      <c r="V13" s="22">
        <f>IF($A13="","",IF(OR($T13="",U13=""),"",IFERROR($T13*$U13,"")))</f>
        <v/>
      </c>
      <c r="W13" s="15" t="inlineStr">
        <is>
          <t>Exemplo fictício</t>
        </is>
      </c>
      <c r="X13" s="13">
        <f>IF($A13="","",IF(COUNTIF($A$8:$A$107,$A13)&gt;1,"ID duplicado",IF($B13="","Falta enquadramento",IF($E13="","Falta mês declarativo",IF(COUNTA($F13:$I13)=0,"Faltam rendimentos",IF(COUNTA($J13:$L13)&lt;3,"Faltam coeficientes",IF($U13="","Falta taxa",IF($S13="","Falta regra de base mínima",IF(AND($S13="Sim",'Painel'!$B$11=""),"Falta base mínima",IF(AND($R13&lt;&gt;"",OR('Painel'!$B$12="",'Painel'!$B$13="")),"Definir limites de variação",IF(AND($R13&lt;&gt;"",OR($R13&lt;'Painel'!$B$12,$R13&gt;'Painel'!$B$13)),"Variação fora dos limites","OK")))))))))))</f>
        <v/>
      </c>
    </row>
    <row r="14" ht="30" customHeight="1">
      <c r="A14" s="25" t="inlineStr">
        <is>
          <t>DEC-2026-T3-02</t>
        </is>
      </c>
      <c r="B14" s="15" t="inlineStr">
        <is>
          <t>Trabalhador independente — confirmar enquadramento</t>
        </is>
      </c>
      <c r="C14" s="26" t="n">
        <v>2026</v>
      </c>
      <c r="D14" s="26" t="n">
        <v>3</v>
      </c>
      <c r="E14" s="27" t="n">
        <v>46204</v>
      </c>
      <c r="F14" s="17" t="n">
        <v>3100</v>
      </c>
      <c r="G14" s="17" t="n">
        <v>0</v>
      </c>
      <c r="H14" s="17" t="n">
        <v>220</v>
      </c>
      <c r="I14" s="17" t="n">
        <v>0</v>
      </c>
      <c r="J14" s="28">
        <f>IF($A14="","",'Painel'!$B$8)</f>
        <v/>
      </c>
      <c r="K14" s="28">
        <f>IF($A14="","",'Painel'!$B$9)</f>
        <v/>
      </c>
      <c r="L14" s="28">
        <f>IF($A14="","",'Painel'!$B$10)</f>
        <v/>
      </c>
      <c r="M14" s="22">
        <f>IF($A14="","",IF(OR($F14="",J14=""),"",IFERROR($F14*J14,"")))</f>
        <v/>
      </c>
      <c r="N14" s="22">
        <f>IF($A14="","",IF(OR($G14="",K14=""),"",IFERROR($G14*K14,"")))</f>
        <v/>
      </c>
      <c r="O14" s="22">
        <f>IF($A14="","",IF(OR($H14="",L14=""),"",IFERROR($H14*L14,"")))</f>
        <v/>
      </c>
      <c r="P14" s="22">
        <f>IF($A14="","",IF(COUNT($M14:$O14)=0,"",IFERROR(SUM($M14:$O14),"")))</f>
        <v/>
      </c>
      <c r="Q14" s="22">
        <f>IF($A14="","",IF(OR($P14="",'Painel'!$B$15=""),"",IFERROR($P14/'Painel'!$B$15,"")))</f>
        <v/>
      </c>
      <c r="R14" s="9" t="n"/>
      <c r="S14" s="16">
        <f>IF($A14="","",IFERROR(VLOOKUP($B14,'Painel'!$K$9:$N$12,3,FALSE),""))</f>
        <v/>
      </c>
      <c r="T14" s="22">
        <f>IF($A14="","",IF($Q14="","",IFERROR(IF($S14="Sim",MAX($Q14*(1+IF($R14="",0,$R14)),IF('Painel'!$B$11="",0,'Painel'!$B$11)),$Q14*(1+IF($R14="",0,$R14))),"")))</f>
        <v/>
      </c>
      <c r="U14" s="28">
        <f>IF($A14="","",IFERROR(VLOOKUP($B14,'Painel'!$K$9:$N$12,2,FALSE),""))</f>
        <v/>
      </c>
      <c r="V14" s="22">
        <f>IF($A14="","",IF(OR($T14="",U14=""),"",IFERROR($T14*$U14,"")))</f>
        <v/>
      </c>
      <c r="W14" s="15" t="inlineStr">
        <is>
          <t>Exemplo fictício</t>
        </is>
      </c>
      <c r="X14" s="13">
        <f>IF($A14="","",IF(COUNTIF($A$8:$A$107,$A14)&gt;1,"ID duplicado",IF($B14="","Falta enquadramento",IF($E14="","Falta mês declarativo",IF(COUNTA($F14:$I14)=0,"Faltam rendimentos",IF(COUNTA($J14:$L14)&lt;3,"Faltam coeficientes",IF($U14="","Falta taxa",IF($S14="","Falta regra de base mínima",IF(AND($S14="Sim",'Painel'!$B$11=""),"Falta base mínima",IF(AND($R14&lt;&gt;"",OR('Painel'!$B$12="",'Painel'!$B$13="")),"Definir limites de variação",IF(AND($R14&lt;&gt;"",OR($R14&lt;'Painel'!$B$12,$R14&gt;'Painel'!$B$13)),"Variação fora dos limites","OK")))))))))))</f>
        <v/>
      </c>
    </row>
    <row r="15" ht="30" customHeight="1">
      <c r="A15" s="25" t="inlineStr">
        <is>
          <t>DEC-2026-T4-02</t>
        </is>
      </c>
      <c r="B15" s="15" t="inlineStr">
        <is>
          <t>Trabalhador independente — confirmar enquadramento</t>
        </is>
      </c>
      <c r="C15" s="26" t="n">
        <v>2026</v>
      </c>
      <c r="D15" s="26" t="n">
        <v>4</v>
      </c>
      <c r="E15" s="27" t="n">
        <v>46296</v>
      </c>
      <c r="F15" s="17" t="n">
        <v>4050</v>
      </c>
      <c r="G15" s="17" t="n">
        <v>0</v>
      </c>
      <c r="H15" s="17" t="n">
        <v>0</v>
      </c>
      <c r="I15" s="17" t="n">
        <v>0</v>
      </c>
      <c r="J15" s="28">
        <f>IF($A15="","",'Painel'!$B$8)</f>
        <v/>
      </c>
      <c r="K15" s="28">
        <f>IF($A15="","",'Painel'!$B$9)</f>
        <v/>
      </c>
      <c r="L15" s="28">
        <f>IF($A15="","",'Painel'!$B$10)</f>
        <v/>
      </c>
      <c r="M15" s="22">
        <f>IF($A15="","",IF(OR($F15="",J15=""),"",IFERROR($F15*J15,"")))</f>
        <v/>
      </c>
      <c r="N15" s="22">
        <f>IF($A15="","",IF(OR($G15="",K15=""),"",IFERROR($G15*K15,"")))</f>
        <v/>
      </c>
      <c r="O15" s="22">
        <f>IF($A15="","",IF(OR($H15="",L15=""),"",IFERROR($H15*L15,"")))</f>
        <v/>
      </c>
      <c r="P15" s="22">
        <f>IF($A15="","",IF(COUNT($M15:$O15)=0,"",IFERROR(SUM($M15:$O15),"")))</f>
        <v/>
      </c>
      <c r="Q15" s="22">
        <f>IF($A15="","",IF(OR($P15="",'Painel'!$B$15=""),"",IFERROR($P15/'Painel'!$B$15,"")))</f>
        <v/>
      </c>
      <c r="R15" s="9" t="n"/>
      <c r="S15" s="16">
        <f>IF($A15="","",IFERROR(VLOOKUP($B15,'Painel'!$K$9:$N$12,3,FALSE),""))</f>
        <v/>
      </c>
      <c r="T15" s="22">
        <f>IF($A15="","",IF($Q15="","",IFERROR(IF($S15="Sim",MAX($Q15*(1+IF($R15="",0,$R15)),IF('Painel'!$B$11="",0,'Painel'!$B$11)),$Q15*(1+IF($R15="",0,$R15))),"")))</f>
        <v/>
      </c>
      <c r="U15" s="28">
        <f>IF($A15="","",IFERROR(VLOOKUP($B15,'Painel'!$K$9:$N$12,2,FALSE),""))</f>
        <v/>
      </c>
      <c r="V15" s="22">
        <f>IF($A15="","",IF(OR($T15="",U15=""),"",IFERROR($T15*$U15,"")))</f>
        <v/>
      </c>
      <c r="W15" s="15" t="inlineStr">
        <is>
          <t>Exemplo fictício</t>
        </is>
      </c>
      <c r="X15" s="13">
        <f>IF($A15="","",IF(COUNTIF($A$8:$A$107,$A15)&gt;1,"ID duplicado",IF($B15="","Falta enquadramento",IF($E15="","Falta mês declarativo",IF(COUNTA($F15:$I15)=0,"Faltam rendimentos",IF(COUNTA($J15:$L15)&lt;3,"Faltam coeficientes",IF($U15="","Falta taxa",IF($S15="","Falta regra de base mínima",IF(AND($S15="Sim",'Painel'!$B$11=""),"Falta base mínima",IF(AND($R15&lt;&gt;"",OR('Painel'!$B$12="",'Painel'!$B$13="")),"Definir limites de variação",IF(AND($R15&lt;&gt;"",OR($R15&lt;'Painel'!$B$12,$R15&gt;'Painel'!$B$13)),"Variação fora dos limites","OK")))))))))))</f>
        <v/>
      </c>
    </row>
    <row r="16" ht="30" customHeight="1">
      <c r="A16" s="25" t="inlineStr">
        <is>
          <t>DEC-2026-T1-03</t>
        </is>
      </c>
      <c r="B16" s="15" t="inlineStr">
        <is>
          <t>Trabalhador independente — confirmar enquadramento</t>
        </is>
      </c>
      <c r="C16" s="26" t="n">
        <v>2026</v>
      </c>
      <c r="D16" s="26" t="n">
        <v>1</v>
      </c>
      <c r="E16" s="27" t="n">
        <v>46023</v>
      </c>
      <c r="F16" s="17" t="n">
        <v>3600</v>
      </c>
      <c r="G16" s="17" t="n">
        <v>175</v>
      </c>
      <c r="H16" s="17" t="n">
        <v>0</v>
      </c>
      <c r="I16" s="17" t="n">
        <v>0</v>
      </c>
      <c r="J16" s="28">
        <f>IF($A16="","",'Painel'!$B$8)</f>
        <v/>
      </c>
      <c r="K16" s="28">
        <f>IF($A16="","",'Painel'!$B$9)</f>
        <v/>
      </c>
      <c r="L16" s="28">
        <f>IF($A16="","",'Painel'!$B$10)</f>
        <v/>
      </c>
      <c r="M16" s="22">
        <f>IF($A16="","",IF(OR($F16="",J16=""),"",IFERROR($F16*J16,"")))</f>
        <v/>
      </c>
      <c r="N16" s="22">
        <f>IF($A16="","",IF(OR($G16="",K16=""),"",IFERROR($G16*K16,"")))</f>
        <v/>
      </c>
      <c r="O16" s="22">
        <f>IF($A16="","",IF(OR($H16="",L16=""),"",IFERROR($H16*L16,"")))</f>
        <v/>
      </c>
      <c r="P16" s="22">
        <f>IF($A16="","",IF(COUNT($M16:$O16)=0,"",IFERROR(SUM($M16:$O16),"")))</f>
        <v/>
      </c>
      <c r="Q16" s="22">
        <f>IF($A16="","",IF(OR($P16="",'Painel'!$B$15=""),"",IFERROR($P16/'Painel'!$B$15,"")))</f>
        <v/>
      </c>
      <c r="R16" s="9" t="n"/>
      <c r="S16" s="16">
        <f>IF($A16="","",IFERROR(VLOOKUP($B16,'Painel'!$K$9:$N$12,3,FALSE),""))</f>
        <v/>
      </c>
      <c r="T16" s="22">
        <f>IF($A16="","",IF($Q16="","",IFERROR(IF($S16="Sim",MAX($Q16*(1+IF($R16="",0,$R16)),IF('Painel'!$B$11="",0,'Painel'!$B$11)),$Q16*(1+IF($R16="",0,$R16))),"")))</f>
        <v/>
      </c>
      <c r="U16" s="28">
        <f>IF($A16="","",IFERROR(VLOOKUP($B16,'Painel'!$K$9:$N$12,2,FALSE),""))</f>
        <v/>
      </c>
      <c r="V16" s="22">
        <f>IF($A16="","",IF(OR($T16="",U16=""),"",IFERROR($T16*$U16,"")))</f>
        <v/>
      </c>
      <c r="W16" s="15" t="inlineStr">
        <is>
          <t>Exemplo fictício</t>
        </is>
      </c>
      <c r="X16" s="13">
        <f>IF($A16="","",IF(COUNTIF($A$8:$A$107,$A16)&gt;1,"ID duplicado",IF($B16="","Falta enquadramento",IF($E16="","Falta mês declarativo",IF(COUNTA($F16:$I16)=0,"Faltam rendimentos",IF(COUNTA($J16:$L16)&lt;3,"Faltam coeficientes",IF($U16="","Falta taxa",IF($S16="","Falta regra de base mínima",IF(AND($S16="Sim",'Painel'!$B$11=""),"Falta base mínima",IF(AND($R16&lt;&gt;"",OR('Painel'!$B$12="",'Painel'!$B$13="")),"Definir limites de variação",IF(AND($R16&lt;&gt;"",OR($R16&lt;'Painel'!$B$12,$R16&gt;'Painel'!$B$13)),"Variação fora dos limites","OK")))))))))))</f>
        <v/>
      </c>
    </row>
    <row r="17" ht="30" customHeight="1">
      <c r="A17" s="25" t="n"/>
      <c r="B17" s="15" t="n"/>
      <c r="C17" s="26" t="n"/>
      <c r="D17" s="26" t="n"/>
      <c r="E17" s="27" t="n"/>
      <c r="F17" s="17" t="n"/>
      <c r="G17" s="17" t="n"/>
      <c r="H17" s="17" t="n"/>
      <c r="I17" s="17" t="n"/>
      <c r="J17" s="28">
        <f>IF($A17="","",'Painel'!$B$8)</f>
        <v/>
      </c>
      <c r="K17" s="28">
        <f>IF($A17="","",'Painel'!$B$9)</f>
        <v/>
      </c>
      <c r="L17" s="28">
        <f>IF($A17="","",'Painel'!$B$10)</f>
        <v/>
      </c>
      <c r="M17" s="22">
        <f>IF($A17="","",IF(OR($F17="",J17=""),"",IFERROR($F17*J17,"")))</f>
        <v/>
      </c>
      <c r="N17" s="22">
        <f>IF($A17="","",IF(OR($G17="",K17=""),"",IFERROR($G17*K17,"")))</f>
        <v/>
      </c>
      <c r="O17" s="22">
        <f>IF($A17="","",IF(OR($H17="",L17=""),"",IFERROR($H17*L17,"")))</f>
        <v/>
      </c>
      <c r="P17" s="22">
        <f>IF($A17="","",IF(COUNT($M17:$O17)=0,"",IFERROR(SUM($M17:$O17),"")))</f>
        <v/>
      </c>
      <c r="Q17" s="22">
        <f>IF($A17="","",IF(OR($P17="",'Painel'!$B$15=""),"",IFERROR($P17/'Painel'!$B$15,"")))</f>
        <v/>
      </c>
      <c r="R17" s="9" t="n"/>
      <c r="S17" s="16">
        <f>IF($A17="","",IFERROR(VLOOKUP($B17,'Painel'!$K$9:$N$12,3,FALSE),""))</f>
        <v/>
      </c>
      <c r="T17" s="22">
        <f>IF($A17="","",IF($Q17="","",IFERROR(IF($S17="Sim",MAX($Q17*(1+IF($R17="",0,$R17)),IF('Painel'!$B$11="",0,'Painel'!$B$11)),$Q17*(1+IF($R17="",0,$R17))),"")))</f>
        <v/>
      </c>
      <c r="U17" s="28">
        <f>IF($A17="","",IFERROR(VLOOKUP($B17,'Painel'!$K$9:$N$12,2,FALSE),""))</f>
        <v/>
      </c>
      <c r="V17" s="22">
        <f>IF($A17="","",IF(OR($T17="",U17=""),"",IFERROR($T17*$U17,"")))</f>
        <v/>
      </c>
      <c r="W17" s="15" t="n"/>
      <c r="X17" s="13">
        <f>IF($A17="","",IF(COUNTIF($A$8:$A$107,$A17)&gt;1,"ID duplicado",IF($B17="","Falta enquadramento",IF($E17="","Falta mês declarativo",IF(COUNTA($F17:$I17)=0,"Faltam rendimentos",IF(COUNTA($J17:$L17)&lt;3,"Faltam coeficientes",IF($U17="","Falta taxa",IF($S17="","Falta regra de base mínima",IF(AND($S17="Sim",'Painel'!$B$11=""),"Falta base mínima",IF(AND($R17&lt;&gt;"",OR('Painel'!$B$12="",'Painel'!$B$13="")),"Definir limites de variação",IF(AND($R17&lt;&gt;"",OR($R17&lt;'Painel'!$B$12,$R17&gt;'Painel'!$B$13)),"Variação fora dos limites","OK")))))))))))</f>
        <v/>
      </c>
    </row>
    <row r="18" ht="30" customHeight="1">
      <c r="A18" s="25" t="n"/>
      <c r="B18" s="15" t="n"/>
      <c r="C18" s="26" t="n"/>
      <c r="D18" s="26" t="n"/>
      <c r="E18" s="27" t="n"/>
      <c r="F18" s="17" t="n"/>
      <c r="G18" s="17" t="n"/>
      <c r="H18" s="17" t="n"/>
      <c r="I18" s="17" t="n"/>
      <c r="J18" s="28">
        <f>IF($A18="","",'Painel'!$B$8)</f>
        <v/>
      </c>
      <c r="K18" s="28">
        <f>IF($A18="","",'Painel'!$B$9)</f>
        <v/>
      </c>
      <c r="L18" s="28">
        <f>IF($A18="","",'Painel'!$B$10)</f>
        <v/>
      </c>
      <c r="M18" s="22">
        <f>IF($A18="","",IF(OR($F18="",J18=""),"",IFERROR($F18*J18,"")))</f>
        <v/>
      </c>
      <c r="N18" s="22">
        <f>IF($A18="","",IF(OR($G18="",K18=""),"",IFERROR($G18*K18,"")))</f>
        <v/>
      </c>
      <c r="O18" s="22">
        <f>IF($A18="","",IF(OR($H18="",L18=""),"",IFERROR($H18*L18,"")))</f>
        <v/>
      </c>
      <c r="P18" s="22">
        <f>IF($A18="","",IF(COUNT($M18:$O18)=0,"",IFERROR(SUM($M18:$O18),"")))</f>
        <v/>
      </c>
      <c r="Q18" s="22">
        <f>IF($A18="","",IF(OR($P18="",'Painel'!$B$15=""),"",IFERROR($P18/'Painel'!$B$15,"")))</f>
        <v/>
      </c>
      <c r="R18" s="9" t="n"/>
      <c r="S18" s="16">
        <f>IF($A18="","",IFERROR(VLOOKUP($B18,'Painel'!$K$9:$N$12,3,FALSE),""))</f>
        <v/>
      </c>
      <c r="T18" s="22">
        <f>IF($A18="","",IF($Q18="","",IFERROR(IF($S18="Sim",MAX($Q18*(1+IF($R18="",0,$R18)),IF('Painel'!$B$11="",0,'Painel'!$B$11)),$Q18*(1+IF($R18="",0,$R18))),"")))</f>
        <v/>
      </c>
      <c r="U18" s="28">
        <f>IF($A18="","",IFERROR(VLOOKUP($B18,'Painel'!$K$9:$N$12,2,FALSE),""))</f>
        <v/>
      </c>
      <c r="V18" s="22">
        <f>IF($A18="","",IF(OR($T18="",U18=""),"",IFERROR($T18*$U18,"")))</f>
        <v/>
      </c>
      <c r="W18" s="15" t="n"/>
      <c r="X18" s="13">
        <f>IF($A18="","",IF(COUNTIF($A$8:$A$107,$A18)&gt;1,"ID duplicado",IF($B18="","Falta enquadramento",IF($E18="","Falta mês declarativo",IF(COUNTA($F18:$I18)=0,"Faltam rendimentos",IF(COUNTA($J18:$L18)&lt;3,"Faltam coeficientes",IF($U18="","Falta taxa",IF($S18="","Falta regra de base mínima",IF(AND($S18="Sim",'Painel'!$B$11=""),"Falta base mínima",IF(AND($R18&lt;&gt;"",OR('Painel'!$B$12="",'Painel'!$B$13="")),"Definir limites de variação",IF(AND($R18&lt;&gt;"",OR($R18&lt;'Painel'!$B$12,$R18&gt;'Painel'!$B$13)),"Variação fora dos limites","OK")))))))))))</f>
        <v/>
      </c>
    </row>
    <row r="19" ht="30" customHeight="1">
      <c r="A19" s="25" t="n"/>
      <c r="B19" s="15" t="n"/>
      <c r="C19" s="26" t="n"/>
      <c r="D19" s="26" t="n"/>
      <c r="E19" s="27" t="n"/>
      <c r="F19" s="17" t="n"/>
      <c r="G19" s="17" t="n"/>
      <c r="H19" s="17" t="n"/>
      <c r="I19" s="17" t="n"/>
      <c r="J19" s="28">
        <f>IF($A19="","",'Painel'!$B$8)</f>
        <v/>
      </c>
      <c r="K19" s="28">
        <f>IF($A19="","",'Painel'!$B$9)</f>
        <v/>
      </c>
      <c r="L19" s="28">
        <f>IF($A19="","",'Painel'!$B$10)</f>
        <v/>
      </c>
      <c r="M19" s="22">
        <f>IF($A19="","",IF(OR($F19="",J19=""),"",IFERROR($F19*J19,"")))</f>
        <v/>
      </c>
      <c r="N19" s="22">
        <f>IF($A19="","",IF(OR($G19="",K19=""),"",IFERROR($G19*K19,"")))</f>
        <v/>
      </c>
      <c r="O19" s="22">
        <f>IF($A19="","",IF(OR($H19="",L19=""),"",IFERROR($H19*L19,"")))</f>
        <v/>
      </c>
      <c r="P19" s="22">
        <f>IF($A19="","",IF(COUNT($M19:$O19)=0,"",IFERROR(SUM($M19:$O19),"")))</f>
        <v/>
      </c>
      <c r="Q19" s="22">
        <f>IF($A19="","",IF(OR($P19="",'Painel'!$B$15=""),"",IFERROR($P19/'Painel'!$B$15,"")))</f>
        <v/>
      </c>
      <c r="R19" s="9" t="n"/>
      <c r="S19" s="16">
        <f>IF($A19="","",IFERROR(VLOOKUP($B19,'Painel'!$K$9:$N$12,3,FALSE),""))</f>
        <v/>
      </c>
      <c r="T19" s="22">
        <f>IF($A19="","",IF($Q19="","",IFERROR(IF($S19="Sim",MAX($Q19*(1+IF($R19="",0,$R19)),IF('Painel'!$B$11="",0,'Painel'!$B$11)),$Q19*(1+IF($R19="",0,$R19))),"")))</f>
        <v/>
      </c>
      <c r="U19" s="28">
        <f>IF($A19="","",IFERROR(VLOOKUP($B19,'Painel'!$K$9:$N$12,2,FALSE),""))</f>
        <v/>
      </c>
      <c r="V19" s="22">
        <f>IF($A19="","",IF(OR($T19="",U19=""),"",IFERROR($T19*$U19,"")))</f>
        <v/>
      </c>
      <c r="W19" s="15" t="n"/>
      <c r="X19" s="13">
        <f>IF($A19="","",IF(COUNTIF($A$8:$A$107,$A19)&gt;1,"ID duplicado",IF($B19="","Falta enquadramento",IF($E19="","Falta mês declarativo",IF(COUNTA($F19:$I19)=0,"Faltam rendimentos",IF(COUNTA($J19:$L19)&lt;3,"Faltam coeficientes",IF($U19="","Falta taxa",IF($S19="","Falta regra de base mínima",IF(AND($S19="Sim",'Painel'!$B$11=""),"Falta base mínima",IF(AND($R19&lt;&gt;"",OR('Painel'!$B$12="",'Painel'!$B$13="")),"Definir limites de variação",IF(AND($R19&lt;&gt;"",OR($R19&lt;'Painel'!$B$12,$R19&gt;'Painel'!$B$13)),"Variação fora dos limites","OK")))))))))))</f>
        <v/>
      </c>
    </row>
    <row r="20" ht="30" customHeight="1">
      <c r="A20" s="25" t="n"/>
      <c r="B20" s="15" t="n"/>
      <c r="C20" s="26" t="n"/>
      <c r="D20" s="26" t="n"/>
      <c r="E20" s="27" t="n"/>
      <c r="F20" s="17" t="n"/>
      <c r="G20" s="17" t="n"/>
      <c r="H20" s="17" t="n"/>
      <c r="I20" s="17" t="n"/>
      <c r="J20" s="28">
        <f>IF($A20="","",'Painel'!$B$8)</f>
        <v/>
      </c>
      <c r="K20" s="28">
        <f>IF($A20="","",'Painel'!$B$9)</f>
        <v/>
      </c>
      <c r="L20" s="28">
        <f>IF($A20="","",'Painel'!$B$10)</f>
        <v/>
      </c>
      <c r="M20" s="22">
        <f>IF($A20="","",IF(OR($F20="",J20=""),"",IFERROR($F20*J20,"")))</f>
        <v/>
      </c>
      <c r="N20" s="22">
        <f>IF($A20="","",IF(OR($G20="",K20=""),"",IFERROR($G20*K20,"")))</f>
        <v/>
      </c>
      <c r="O20" s="22">
        <f>IF($A20="","",IF(OR($H20="",L20=""),"",IFERROR($H20*L20,"")))</f>
        <v/>
      </c>
      <c r="P20" s="22">
        <f>IF($A20="","",IF(COUNT($M20:$O20)=0,"",IFERROR(SUM($M20:$O20),"")))</f>
        <v/>
      </c>
      <c r="Q20" s="22">
        <f>IF($A20="","",IF(OR($P20="",'Painel'!$B$15=""),"",IFERROR($P20/'Painel'!$B$15,"")))</f>
        <v/>
      </c>
      <c r="R20" s="9" t="n"/>
      <c r="S20" s="16">
        <f>IF($A20="","",IFERROR(VLOOKUP($B20,'Painel'!$K$9:$N$12,3,FALSE),""))</f>
        <v/>
      </c>
      <c r="T20" s="22">
        <f>IF($A20="","",IF($Q20="","",IFERROR(IF($S20="Sim",MAX($Q20*(1+IF($R20="",0,$R20)),IF('Painel'!$B$11="",0,'Painel'!$B$11)),$Q20*(1+IF($R20="",0,$R20))),"")))</f>
        <v/>
      </c>
      <c r="U20" s="28">
        <f>IF($A20="","",IFERROR(VLOOKUP($B20,'Painel'!$K$9:$N$12,2,FALSE),""))</f>
        <v/>
      </c>
      <c r="V20" s="22">
        <f>IF($A20="","",IF(OR($T20="",U20=""),"",IFERROR($T20*$U20,"")))</f>
        <v/>
      </c>
      <c r="W20" s="15" t="n"/>
      <c r="X20" s="13">
        <f>IF($A20="","",IF(COUNTIF($A$8:$A$107,$A20)&gt;1,"ID duplicado",IF($B20="","Falta enquadramento",IF($E20="","Falta mês declarativo",IF(COUNTA($F20:$I20)=0,"Faltam rendimentos",IF(COUNTA($J20:$L20)&lt;3,"Faltam coeficientes",IF($U20="","Falta taxa",IF($S20="","Falta regra de base mínima",IF(AND($S20="Sim",'Painel'!$B$11=""),"Falta base mínima",IF(AND($R20&lt;&gt;"",OR('Painel'!$B$12="",'Painel'!$B$13="")),"Definir limites de variação",IF(AND($R20&lt;&gt;"",OR($R20&lt;'Painel'!$B$12,$R20&gt;'Painel'!$B$13)),"Variação fora dos limites","OK")))))))))))</f>
        <v/>
      </c>
    </row>
    <row r="21" ht="30" customHeight="1">
      <c r="A21" s="25" t="n"/>
      <c r="B21" s="15" t="n"/>
      <c r="C21" s="26" t="n"/>
      <c r="D21" s="26" t="n"/>
      <c r="E21" s="27" t="n"/>
      <c r="F21" s="17" t="n"/>
      <c r="G21" s="17" t="n"/>
      <c r="H21" s="17" t="n"/>
      <c r="I21" s="17" t="n"/>
      <c r="J21" s="28">
        <f>IF($A21="","",'Painel'!$B$8)</f>
        <v/>
      </c>
      <c r="K21" s="28">
        <f>IF($A21="","",'Painel'!$B$9)</f>
        <v/>
      </c>
      <c r="L21" s="28">
        <f>IF($A21="","",'Painel'!$B$10)</f>
        <v/>
      </c>
      <c r="M21" s="22">
        <f>IF($A21="","",IF(OR($F21="",J21=""),"",IFERROR($F21*J21,"")))</f>
        <v/>
      </c>
      <c r="N21" s="22">
        <f>IF($A21="","",IF(OR($G21="",K21=""),"",IFERROR($G21*K21,"")))</f>
        <v/>
      </c>
      <c r="O21" s="22">
        <f>IF($A21="","",IF(OR($H21="",L21=""),"",IFERROR($H21*L21,"")))</f>
        <v/>
      </c>
      <c r="P21" s="22">
        <f>IF($A21="","",IF(COUNT($M21:$O21)=0,"",IFERROR(SUM($M21:$O21),"")))</f>
        <v/>
      </c>
      <c r="Q21" s="22">
        <f>IF($A21="","",IF(OR($P21="",'Painel'!$B$15=""),"",IFERROR($P21/'Painel'!$B$15,"")))</f>
        <v/>
      </c>
      <c r="R21" s="9" t="n"/>
      <c r="S21" s="16">
        <f>IF($A21="","",IFERROR(VLOOKUP($B21,'Painel'!$K$9:$N$12,3,FALSE),""))</f>
        <v/>
      </c>
      <c r="T21" s="22">
        <f>IF($A21="","",IF($Q21="","",IFERROR(IF($S21="Sim",MAX($Q21*(1+IF($R21="",0,$R21)),IF('Painel'!$B$11="",0,'Painel'!$B$11)),$Q21*(1+IF($R21="",0,$R21))),"")))</f>
        <v/>
      </c>
      <c r="U21" s="28">
        <f>IF($A21="","",IFERROR(VLOOKUP($B21,'Painel'!$K$9:$N$12,2,FALSE),""))</f>
        <v/>
      </c>
      <c r="V21" s="22">
        <f>IF($A21="","",IF(OR($T21="",U21=""),"",IFERROR($T21*$U21,"")))</f>
        <v/>
      </c>
      <c r="W21" s="15" t="n"/>
      <c r="X21" s="13">
        <f>IF($A21="","",IF(COUNTIF($A$8:$A$107,$A21)&gt;1,"ID duplicado",IF($B21="","Falta enquadramento",IF($E21="","Falta mês declarativo",IF(COUNTA($F21:$I21)=0,"Faltam rendimentos",IF(COUNTA($J21:$L21)&lt;3,"Faltam coeficientes",IF($U21="","Falta taxa",IF($S21="","Falta regra de base mínima",IF(AND($S21="Sim",'Painel'!$B$11=""),"Falta base mínima",IF(AND($R21&lt;&gt;"",OR('Painel'!$B$12="",'Painel'!$B$13="")),"Definir limites de variação",IF(AND($R21&lt;&gt;"",OR($R21&lt;'Painel'!$B$12,$R21&gt;'Painel'!$B$13)),"Variação fora dos limites","OK")))))))))))</f>
        <v/>
      </c>
    </row>
    <row r="22" ht="30" customHeight="1">
      <c r="A22" s="25" t="n"/>
      <c r="B22" s="15" t="n"/>
      <c r="C22" s="26" t="n"/>
      <c r="D22" s="26" t="n"/>
      <c r="E22" s="27" t="n"/>
      <c r="F22" s="17" t="n"/>
      <c r="G22" s="17" t="n"/>
      <c r="H22" s="17" t="n"/>
      <c r="I22" s="17" t="n"/>
      <c r="J22" s="28">
        <f>IF($A22="","",'Painel'!$B$8)</f>
        <v/>
      </c>
      <c r="K22" s="28">
        <f>IF($A22="","",'Painel'!$B$9)</f>
        <v/>
      </c>
      <c r="L22" s="28">
        <f>IF($A22="","",'Painel'!$B$10)</f>
        <v/>
      </c>
      <c r="M22" s="22">
        <f>IF($A22="","",IF(OR($F22="",J22=""),"",IFERROR($F22*J22,"")))</f>
        <v/>
      </c>
      <c r="N22" s="22">
        <f>IF($A22="","",IF(OR($G22="",K22=""),"",IFERROR($G22*K22,"")))</f>
        <v/>
      </c>
      <c r="O22" s="22">
        <f>IF($A22="","",IF(OR($H22="",L22=""),"",IFERROR($H22*L22,"")))</f>
        <v/>
      </c>
      <c r="P22" s="22">
        <f>IF($A22="","",IF(COUNT($M22:$O22)=0,"",IFERROR(SUM($M22:$O22),"")))</f>
        <v/>
      </c>
      <c r="Q22" s="22">
        <f>IF($A22="","",IF(OR($P22="",'Painel'!$B$15=""),"",IFERROR($P22/'Painel'!$B$15,"")))</f>
        <v/>
      </c>
      <c r="R22" s="9" t="n"/>
      <c r="S22" s="16">
        <f>IF($A22="","",IFERROR(VLOOKUP($B22,'Painel'!$K$9:$N$12,3,FALSE),""))</f>
        <v/>
      </c>
      <c r="T22" s="22">
        <f>IF($A22="","",IF($Q22="","",IFERROR(IF($S22="Sim",MAX($Q22*(1+IF($R22="",0,$R22)),IF('Painel'!$B$11="",0,'Painel'!$B$11)),$Q22*(1+IF($R22="",0,$R22))),"")))</f>
        <v/>
      </c>
      <c r="U22" s="28">
        <f>IF($A22="","",IFERROR(VLOOKUP($B22,'Painel'!$K$9:$N$12,2,FALSE),""))</f>
        <v/>
      </c>
      <c r="V22" s="22">
        <f>IF($A22="","",IF(OR($T22="",U22=""),"",IFERROR($T22*$U22,"")))</f>
        <v/>
      </c>
      <c r="W22" s="15" t="n"/>
      <c r="X22" s="13">
        <f>IF($A22="","",IF(COUNTIF($A$8:$A$107,$A22)&gt;1,"ID duplicado",IF($B22="","Falta enquadramento",IF($E22="","Falta mês declarativo",IF(COUNTA($F22:$I22)=0,"Faltam rendimentos",IF(COUNTA($J22:$L22)&lt;3,"Faltam coeficientes",IF($U22="","Falta taxa",IF($S22="","Falta regra de base mínima",IF(AND($S22="Sim",'Painel'!$B$11=""),"Falta base mínima",IF(AND($R22&lt;&gt;"",OR('Painel'!$B$12="",'Painel'!$B$13="")),"Definir limites de variação",IF(AND($R22&lt;&gt;"",OR($R22&lt;'Painel'!$B$12,$R22&gt;'Painel'!$B$13)),"Variação fora dos limites","OK")))))))))))</f>
        <v/>
      </c>
    </row>
    <row r="23" ht="30" customHeight="1">
      <c r="A23" s="25" t="n"/>
      <c r="B23" s="15" t="n"/>
      <c r="C23" s="26" t="n"/>
      <c r="D23" s="26" t="n"/>
      <c r="E23" s="27" t="n"/>
      <c r="F23" s="17" t="n"/>
      <c r="G23" s="17" t="n"/>
      <c r="H23" s="17" t="n"/>
      <c r="I23" s="17" t="n"/>
      <c r="J23" s="28">
        <f>IF($A23="","",'Painel'!$B$8)</f>
        <v/>
      </c>
      <c r="K23" s="28">
        <f>IF($A23="","",'Painel'!$B$9)</f>
        <v/>
      </c>
      <c r="L23" s="28">
        <f>IF($A23="","",'Painel'!$B$10)</f>
        <v/>
      </c>
      <c r="M23" s="22">
        <f>IF($A23="","",IF(OR($F23="",J23=""),"",IFERROR($F23*J23,"")))</f>
        <v/>
      </c>
      <c r="N23" s="22">
        <f>IF($A23="","",IF(OR($G23="",K23=""),"",IFERROR($G23*K23,"")))</f>
        <v/>
      </c>
      <c r="O23" s="22">
        <f>IF($A23="","",IF(OR($H23="",L23=""),"",IFERROR($H23*L23,"")))</f>
        <v/>
      </c>
      <c r="P23" s="22">
        <f>IF($A23="","",IF(COUNT($M23:$O23)=0,"",IFERROR(SUM($M23:$O23),"")))</f>
        <v/>
      </c>
      <c r="Q23" s="22">
        <f>IF($A23="","",IF(OR($P23="",'Painel'!$B$15=""),"",IFERROR($P23/'Painel'!$B$15,"")))</f>
        <v/>
      </c>
      <c r="R23" s="9" t="n"/>
      <c r="S23" s="16">
        <f>IF($A23="","",IFERROR(VLOOKUP($B23,'Painel'!$K$9:$N$12,3,FALSE),""))</f>
        <v/>
      </c>
      <c r="T23" s="22">
        <f>IF($A23="","",IF($Q23="","",IFERROR(IF($S23="Sim",MAX($Q23*(1+IF($R23="",0,$R23)),IF('Painel'!$B$11="",0,'Painel'!$B$11)),$Q23*(1+IF($R23="",0,$R23))),"")))</f>
        <v/>
      </c>
      <c r="U23" s="28">
        <f>IF($A23="","",IFERROR(VLOOKUP($B23,'Painel'!$K$9:$N$12,2,FALSE),""))</f>
        <v/>
      </c>
      <c r="V23" s="22">
        <f>IF($A23="","",IF(OR($T23="",U23=""),"",IFERROR($T23*$U23,"")))</f>
        <v/>
      </c>
      <c r="W23" s="15" t="n"/>
      <c r="X23" s="13">
        <f>IF($A23="","",IF(COUNTIF($A$8:$A$107,$A23)&gt;1,"ID duplicado",IF($B23="","Falta enquadramento",IF($E23="","Falta mês declarativo",IF(COUNTA($F23:$I23)=0,"Faltam rendimentos",IF(COUNTA($J23:$L23)&lt;3,"Faltam coeficientes",IF($U23="","Falta taxa",IF($S23="","Falta regra de base mínima",IF(AND($S23="Sim",'Painel'!$B$11=""),"Falta base mínima",IF(AND($R23&lt;&gt;"",OR('Painel'!$B$12="",'Painel'!$B$13="")),"Definir limites de variação",IF(AND($R23&lt;&gt;"",OR($R23&lt;'Painel'!$B$12,$R23&gt;'Painel'!$B$13)),"Variação fora dos limites","OK")))))))))))</f>
        <v/>
      </c>
    </row>
    <row r="24" ht="30" customHeight="1">
      <c r="A24" s="25" t="n"/>
      <c r="B24" s="15" t="n"/>
      <c r="C24" s="26" t="n"/>
      <c r="D24" s="26" t="n"/>
      <c r="E24" s="27" t="n"/>
      <c r="F24" s="17" t="n"/>
      <c r="G24" s="17" t="n"/>
      <c r="H24" s="17" t="n"/>
      <c r="I24" s="17" t="n"/>
      <c r="J24" s="28">
        <f>IF($A24="","",'Painel'!$B$8)</f>
        <v/>
      </c>
      <c r="K24" s="28">
        <f>IF($A24="","",'Painel'!$B$9)</f>
        <v/>
      </c>
      <c r="L24" s="28">
        <f>IF($A24="","",'Painel'!$B$10)</f>
        <v/>
      </c>
      <c r="M24" s="22">
        <f>IF($A24="","",IF(OR($F24="",J24=""),"",IFERROR($F24*J24,"")))</f>
        <v/>
      </c>
      <c r="N24" s="22">
        <f>IF($A24="","",IF(OR($G24="",K24=""),"",IFERROR($G24*K24,"")))</f>
        <v/>
      </c>
      <c r="O24" s="22">
        <f>IF($A24="","",IF(OR($H24="",L24=""),"",IFERROR($H24*L24,"")))</f>
        <v/>
      </c>
      <c r="P24" s="22">
        <f>IF($A24="","",IF(COUNT($M24:$O24)=0,"",IFERROR(SUM($M24:$O24),"")))</f>
        <v/>
      </c>
      <c r="Q24" s="22">
        <f>IF($A24="","",IF(OR($P24="",'Painel'!$B$15=""),"",IFERROR($P24/'Painel'!$B$15,"")))</f>
        <v/>
      </c>
      <c r="R24" s="9" t="n"/>
      <c r="S24" s="16">
        <f>IF($A24="","",IFERROR(VLOOKUP($B24,'Painel'!$K$9:$N$12,3,FALSE),""))</f>
        <v/>
      </c>
      <c r="T24" s="22">
        <f>IF($A24="","",IF($Q24="","",IFERROR(IF($S24="Sim",MAX($Q24*(1+IF($R24="",0,$R24)),IF('Painel'!$B$11="",0,'Painel'!$B$11)),$Q24*(1+IF($R24="",0,$R24))),"")))</f>
        <v/>
      </c>
      <c r="U24" s="28">
        <f>IF($A24="","",IFERROR(VLOOKUP($B24,'Painel'!$K$9:$N$12,2,FALSE),""))</f>
        <v/>
      </c>
      <c r="V24" s="22">
        <f>IF($A24="","",IF(OR($T24="",U24=""),"",IFERROR($T24*$U24,"")))</f>
        <v/>
      </c>
      <c r="W24" s="15" t="n"/>
      <c r="X24" s="13">
        <f>IF($A24="","",IF(COUNTIF($A$8:$A$107,$A24)&gt;1,"ID duplicado",IF($B24="","Falta enquadramento",IF($E24="","Falta mês declarativo",IF(COUNTA($F24:$I24)=0,"Faltam rendimentos",IF(COUNTA($J24:$L24)&lt;3,"Faltam coeficientes",IF($U24="","Falta taxa",IF($S24="","Falta regra de base mínima",IF(AND($S24="Sim",'Painel'!$B$11=""),"Falta base mínima",IF(AND($R24&lt;&gt;"",OR('Painel'!$B$12="",'Painel'!$B$13="")),"Definir limites de variação",IF(AND($R24&lt;&gt;"",OR($R24&lt;'Painel'!$B$12,$R24&gt;'Painel'!$B$13)),"Variação fora dos limites","OK")))))))))))</f>
        <v/>
      </c>
    </row>
    <row r="25" ht="30" customHeight="1">
      <c r="A25" s="25" t="n"/>
      <c r="B25" s="15" t="n"/>
      <c r="C25" s="26" t="n"/>
      <c r="D25" s="26" t="n"/>
      <c r="E25" s="27" t="n"/>
      <c r="F25" s="17" t="n"/>
      <c r="G25" s="17" t="n"/>
      <c r="H25" s="17" t="n"/>
      <c r="I25" s="17" t="n"/>
      <c r="J25" s="28">
        <f>IF($A25="","",'Painel'!$B$8)</f>
        <v/>
      </c>
      <c r="K25" s="28">
        <f>IF($A25="","",'Painel'!$B$9)</f>
        <v/>
      </c>
      <c r="L25" s="28">
        <f>IF($A25="","",'Painel'!$B$10)</f>
        <v/>
      </c>
      <c r="M25" s="22">
        <f>IF($A25="","",IF(OR($F25="",J25=""),"",IFERROR($F25*J25,"")))</f>
        <v/>
      </c>
      <c r="N25" s="22">
        <f>IF($A25="","",IF(OR($G25="",K25=""),"",IFERROR($G25*K25,"")))</f>
        <v/>
      </c>
      <c r="O25" s="22">
        <f>IF($A25="","",IF(OR($H25="",L25=""),"",IFERROR($H25*L25,"")))</f>
        <v/>
      </c>
      <c r="P25" s="22">
        <f>IF($A25="","",IF(COUNT($M25:$O25)=0,"",IFERROR(SUM($M25:$O25),"")))</f>
        <v/>
      </c>
      <c r="Q25" s="22">
        <f>IF($A25="","",IF(OR($P25="",'Painel'!$B$15=""),"",IFERROR($P25/'Painel'!$B$15,"")))</f>
        <v/>
      </c>
      <c r="R25" s="9" t="n"/>
      <c r="S25" s="16">
        <f>IF($A25="","",IFERROR(VLOOKUP($B25,'Painel'!$K$9:$N$12,3,FALSE),""))</f>
        <v/>
      </c>
      <c r="T25" s="22">
        <f>IF($A25="","",IF($Q25="","",IFERROR(IF($S25="Sim",MAX($Q25*(1+IF($R25="",0,$R25)),IF('Painel'!$B$11="",0,'Painel'!$B$11)),$Q25*(1+IF($R25="",0,$R25))),"")))</f>
        <v/>
      </c>
      <c r="U25" s="28">
        <f>IF($A25="","",IFERROR(VLOOKUP($B25,'Painel'!$K$9:$N$12,2,FALSE),""))</f>
        <v/>
      </c>
      <c r="V25" s="22">
        <f>IF($A25="","",IF(OR($T25="",U25=""),"",IFERROR($T25*$U25,"")))</f>
        <v/>
      </c>
      <c r="W25" s="15" t="n"/>
      <c r="X25" s="13">
        <f>IF($A25="","",IF(COUNTIF($A$8:$A$107,$A25)&gt;1,"ID duplicado",IF($B25="","Falta enquadramento",IF($E25="","Falta mês declarativo",IF(COUNTA($F25:$I25)=0,"Faltam rendimentos",IF(COUNTA($J25:$L25)&lt;3,"Faltam coeficientes",IF($U25="","Falta taxa",IF($S25="","Falta regra de base mínima",IF(AND($S25="Sim",'Painel'!$B$11=""),"Falta base mínima",IF(AND($R25&lt;&gt;"",OR('Painel'!$B$12="",'Painel'!$B$13="")),"Definir limites de variação",IF(AND($R25&lt;&gt;"",OR($R25&lt;'Painel'!$B$12,$R25&gt;'Painel'!$B$13)),"Variação fora dos limites","OK")))))))))))</f>
        <v/>
      </c>
    </row>
    <row r="26" ht="30" customHeight="1">
      <c r="A26" s="25" t="n"/>
      <c r="B26" s="15" t="n"/>
      <c r="C26" s="26" t="n"/>
      <c r="D26" s="26" t="n"/>
      <c r="E26" s="27" t="n"/>
      <c r="F26" s="17" t="n"/>
      <c r="G26" s="17" t="n"/>
      <c r="H26" s="17" t="n"/>
      <c r="I26" s="17" t="n"/>
      <c r="J26" s="28">
        <f>IF($A26="","",'Painel'!$B$8)</f>
        <v/>
      </c>
      <c r="K26" s="28">
        <f>IF($A26="","",'Painel'!$B$9)</f>
        <v/>
      </c>
      <c r="L26" s="28">
        <f>IF($A26="","",'Painel'!$B$10)</f>
        <v/>
      </c>
      <c r="M26" s="22">
        <f>IF($A26="","",IF(OR($F26="",J26=""),"",IFERROR($F26*J26,"")))</f>
        <v/>
      </c>
      <c r="N26" s="22">
        <f>IF($A26="","",IF(OR($G26="",K26=""),"",IFERROR($G26*K26,"")))</f>
        <v/>
      </c>
      <c r="O26" s="22">
        <f>IF($A26="","",IF(OR($H26="",L26=""),"",IFERROR($H26*L26,"")))</f>
        <v/>
      </c>
      <c r="P26" s="22">
        <f>IF($A26="","",IF(COUNT($M26:$O26)=0,"",IFERROR(SUM($M26:$O26),"")))</f>
        <v/>
      </c>
      <c r="Q26" s="22">
        <f>IF($A26="","",IF(OR($P26="",'Painel'!$B$15=""),"",IFERROR($P26/'Painel'!$B$15,"")))</f>
        <v/>
      </c>
      <c r="R26" s="9" t="n"/>
      <c r="S26" s="16">
        <f>IF($A26="","",IFERROR(VLOOKUP($B26,'Painel'!$K$9:$N$12,3,FALSE),""))</f>
        <v/>
      </c>
      <c r="T26" s="22">
        <f>IF($A26="","",IF($Q26="","",IFERROR(IF($S26="Sim",MAX($Q26*(1+IF($R26="",0,$R26)),IF('Painel'!$B$11="",0,'Painel'!$B$11)),$Q26*(1+IF($R26="",0,$R26))),"")))</f>
        <v/>
      </c>
      <c r="U26" s="28">
        <f>IF($A26="","",IFERROR(VLOOKUP($B26,'Painel'!$K$9:$N$12,2,FALSE),""))</f>
        <v/>
      </c>
      <c r="V26" s="22">
        <f>IF($A26="","",IF(OR($T26="",U26=""),"",IFERROR($T26*$U26,"")))</f>
        <v/>
      </c>
      <c r="W26" s="15" t="n"/>
      <c r="X26" s="13">
        <f>IF($A26="","",IF(COUNTIF($A$8:$A$107,$A26)&gt;1,"ID duplicado",IF($B26="","Falta enquadramento",IF($E26="","Falta mês declarativo",IF(COUNTA($F26:$I26)=0,"Faltam rendimentos",IF(COUNTA($J26:$L26)&lt;3,"Faltam coeficientes",IF($U26="","Falta taxa",IF($S26="","Falta regra de base mínima",IF(AND($S26="Sim",'Painel'!$B$11=""),"Falta base mínima",IF(AND($R26&lt;&gt;"",OR('Painel'!$B$12="",'Painel'!$B$13="")),"Definir limites de variação",IF(AND($R26&lt;&gt;"",OR($R26&lt;'Painel'!$B$12,$R26&gt;'Painel'!$B$13)),"Variação fora dos limites","OK")))))))))))</f>
        <v/>
      </c>
    </row>
    <row r="27" ht="30" customHeight="1">
      <c r="A27" s="25" t="n"/>
      <c r="B27" s="15" t="n"/>
      <c r="C27" s="26" t="n"/>
      <c r="D27" s="26" t="n"/>
      <c r="E27" s="27" t="n"/>
      <c r="F27" s="17" t="n"/>
      <c r="G27" s="17" t="n"/>
      <c r="H27" s="17" t="n"/>
      <c r="I27" s="17" t="n"/>
      <c r="J27" s="28">
        <f>IF($A27="","",'Painel'!$B$8)</f>
        <v/>
      </c>
      <c r="K27" s="28">
        <f>IF($A27="","",'Painel'!$B$9)</f>
        <v/>
      </c>
      <c r="L27" s="28">
        <f>IF($A27="","",'Painel'!$B$10)</f>
        <v/>
      </c>
      <c r="M27" s="22">
        <f>IF($A27="","",IF(OR($F27="",J27=""),"",IFERROR($F27*J27,"")))</f>
        <v/>
      </c>
      <c r="N27" s="22">
        <f>IF($A27="","",IF(OR($G27="",K27=""),"",IFERROR($G27*K27,"")))</f>
        <v/>
      </c>
      <c r="O27" s="22">
        <f>IF($A27="","",IF(OR($H27="",L27=""),"",IFERROR($H27*L27,"")))</f>
        <v/>
      </c>
      <c r="P27" s="22">
        <f>IF($A27="","",IF(COUNT($M27:$O27)=0,"",IFERROR(SUM($M27:$O27),"")))</f>
        <v/>
      </c>
      <c r="Q27" s="22">
        <f>IF($A27="","",IF(OR($P27="",'Painel'!$B$15=""),"",IFERROR($P27/'Painel'!$B$15,"")))</f>
        <v/>
      </c>
      <c r="R27" s="9" t="n"/>
      <c r="S27" s="16">
        <f>IF($A27="","",IFERROR(VLOOKUP($B27,'Painel'!$K$9:$N$12,3,FALSE),""))</f>
        <v/>
      </c>
      <c r="T27" s="22">
        <f>IF($A27="","",IF($Q27="","",IFERROR(IF($S27="Sim",MAX($Q27*(1+IF($R27="",0,$R27)),IF('Painel'!$B$11="",0,'Painel'!$B$11)),$Q27*(1+IF($R27="",0,$R27))),"")))</f>
        <v/>
      </c>
      <c r="U27" s="28">
        <f>IF($A27="","",IFERROR(VLOOKUP($B27,'Painel'!$K$9:$N$12,2,FALSE),""))</f>
        <v/>
      </c>
      <c r="V27" s="22">
        <f>IF($A27="","",IF(OR($T27="",U27=""),"",IFERROR($T27*$U27,"")))</f>
        <v/>
      </c>
      <c r="W27" s="15" t="n"/>
      <c r="X27" s="13">
        <f>IF($A27="","",IF(COUNTIF($A$8:$A$107,$A27)&gt;1,"ID duplicado",IF($B27="","Falta enquadramento",IF($E27="","Falta mês declarativo",IF(COUNTA($F27:$I27)=0,"Faltam rendimentos",IF(COUNTA($J27:$L27)&lt;3,"Faltam coeficientes",IF($U27="","Falta taxa",IF($S27="","Falta regra de base mínima",IF(AND($S27="Sim",'Painel'!$B$11=""),"Falta base mínima",IF(AND($R27&lt;&gt;"",OR('Painel'!$B$12="",'Painel'!$B$13="")),"Definir limites de variação",IF(AND($R27&lt;&gt;"",OR($R27&lt;'Painel'!$B$12,$R27&gt;'Painel'!$B$13)),"Variação fora dos limites","OK")))))))))))</f>
        <v/>
      </c>
    </row>
    <row r="28" ht="30" customHeight="1">
      <c r="A28" s="25" t="n"/>
      <c r="B28" s="15" t="n"/>
      <c r="C28" s="26" t="n"/>
      <c r="D28" s="26" t="n"/>
      <c r="E28" s="27" t="n"/>
      <c r="F28" s="17" t="n"/>
      <c r="G28" s="17" t="n"/>
      <c r="H28" s="17" t="n"/>
      <c r="I28" s="17" t="n"/>
      <c r="J28" s="28">
        <f>IF($A28="","",'Painel'!$B$8)</f>
        <v/>
      </c>
      <c r="K28" s="28">
        <f>IF($A28="","",'Painel'!$B$9)</f>
        <v/>
      </c>
      <c r="L28" s="28">
        <f>IF($A28="","",'Painel'!$B$10)</f>
        <v/>
      </c>
      <c r="M28" s="22">
        <f>IF($A28="","",IF(OR($F28="",J28=""),"",IFERROR($F28*J28,"")))</f>
        <v/>
      </c>
      <c r="N28" s="22">
        <f>IF($A28="","",IF(OR($G28="",K28=""),"",IFERROR($G28*K28,"")))</f>
        <v/>
      </c>
      <c r="O28" s="22">
        <f>IF($A28="","",IF(OR($H28="",L28=""),"",IFERROR($H28*L28,"")))</f>
        <v/>
      </c>
      <c r="P28" s="22">
        <f>IF($A28="","",IF(COUNT($M28:$O28)=0,"",IFERROR(SUM($M28:$O28),"")))</f>
        <v/>
      </c>
      <c r="Q28" s="22">
        <f>IF($A28="","",IF(OR($P28="",'Painel'!$B$15=""),"",IFERROR($P28/'Painel'!$B$15,"")))</f>
        <v/>
      </c>
      <c r="R28" s="9" t="n"/>
      <c r="S28" s="16">
        <f>IF($A28="","",IFERROR(VLOOKUP($B28,'Painel'!$K$9:$N$12,3,FALSE),""))</f>
        <v/>
      </c>
      <c r="T28" s="22">
        <f>IF($A28="","",IF($Q28="","",IFERROR(IF($S28="Sim",MAX($Q28*(1+IF($R28="",0,$R28)),IF('Painel'!$B$11="",0,'Painel'!$B$11)),$Q28*(1+IF($R28="",0,$R28))),"")))</f>
        <v/>
      </c>
      <c r="U28" s="28">
        <f>IF($A28="","",IFERROR(VLOOKUP($B28,'Painel'!$K$9:$N$12,2,FALSE),""))</f>
        <v/>
      </c>
      <c r="V28" s="22">
        <f>IF($A28="","",IF(OR($T28="",U28=""),"",IFERROR($T28*$U28,"")))</f>
        <v/>
      </c>
      <c r="W28" s="15" t="n"/>
      <c r="X28" s="13">
        <f>IF($A28="","",IF(COUNTIF($A$8:$A$107,$A28)&gt;1,"ID duplicado",IF($B28="","Falta enquadramento",IF($E28="","Falta mês declarativo",IF(COUNTA($F28:$I28)=0,"Faltam rendimentos",IF(COUNTA($J28:$L28)&lt;3,"Faltam coeficientes",IF($U28="","Falta taxa",IF($S28="","Falta regra de base mínima",IF(AND($S28="Sim",'Painel'!$B$11=""),"Falta base mínima",IF(AND($R28&lt;&gt;"",OR('Painel'!$B$12="",'Painel'!$B$13="")),"Definir limites de variação",IF(AND($R28&lt;&gt;"",OR($R28&lt;'Painel'!$B$12,$R28&gt;'Painel'!$B$13)),"Variação fora dos limites","OK")))))))))))</f>
        <v/>
      </c>
    </row>
    <row r="29" ht="30" customHeight="1">
      <c r="A29" s="25" t="n"/>
      <c r="B29" s="15" t="n"/>
      <c r="C29" s="26" t="n"/>
      <c r="D29" s="26" t="n"/>
      <c r="E29" s="27" t="n"/>
      <c r="F29" s="17" t="n"/>
      <c r="G29" s="17" t="n"/>
      <c r="H29" s="17" t="n"/>
      <c r="I29" s="17" t="n"/>
      <c r="J29" s="28">
        <f>IF($A29="","",'Painel'!$B$8)</f>
        <v/>
      </c>
      <c r="K29" s="28">
        <f>IF($A29="","",'Painel'!$B$9)</f>
        <v/>
      </c>
      <c r="L29" s="28">
        <f>IF($A29="","",'Painel'!$B$10)</f>
        <v/>
      </c>
      <c r="M29" s="22">
        <f>IF($A29="","",IF(OR($F29="",J29=""),"",IFERROR($F29*J29,"")))</f>
        <v/>
      </c>
      <c r="N29" s="22">
        <f>IF($A29="","",IF(OR($G29="",K29=""),"",IFERROR($G29*K29,"")))</f>
        <v/>
      </c>
      <c r="O29" s="22">
        <f>IF($A29="","",IF(OR($H29="",L29=""),"",IFERROR($H29*L29,"")))</f>
        <v/>
      </c>
      <c r="P29" s="22">
        <f>IF($A29="","",IF(COUNT($M29:$O29)=0,"",IFERROR(SUM($M29:$O29),"")))</f>
        <v/>
      </c>
      <c r="Q29" s="22">
        <f>IF($A29="","",IF(OR($P29="",'Painel'!$B$15=""),"",IFERROR($P29/'Painel'!$B$15,"")))</f>
        <v/>
      </c>
      <c r="R29" s="9" t="n"/>
      <c r="S29" s="16">
        <f>IF($A29="","",IFERROR(VLOOKUP($B29,'Painel'!$K$9:$N$12,3,FALSE),""))</f>
        <v/>
      </c>
      <c r="T29" s="22">
        <f>IF($A29="","",IF($Q29="","",IFERROR(IF($S29="Sim",MAX($Q29*(1+IF($R29="",0,$R29)),IF('Painel'!$B$11="",0,'Painel'!$B$11)),$Q29*(1+IF($R29="",0,$R29))),"")))</f>
        <v/>
      </c>
      <c r="U29" s="28">
        <f>IF($A29="","",IFERROR(VLOOKUP($B29,'Painel'!$K$9:$N$12,2,FALSE),""))</f>
        <v/>
      </c>
      <c r="V29" s="22">
        <f>IF($A29="","",IF(OR($T29="",U29=""),"",IFERROR($T29*$U29,"")))</f>
        <v/>
      </c>
      <c r="W29" s="15" t="n"/>
      <c r="X29" s="13">
        <f>IF($A29="","",IF(COUNTIF($A$8:$A$107,$A29)&gt;1,"ID duplicado",IF($B29="","Falta enquadramento",IF($E29="","Falta mês declarativo",IF(COUNTA($F29:$I29)=0,"Faltam rendimentos",IF(COUNTA($J29:$L29)&lt;3,"Faltam coeficientes",IF($U29="","Falta taxa",IF($S29="","Falta regra de base mínima",IF(AND($S29="Sim",'Painel'!$B$11=""),"Falta base mínima",IF(AND($R29&lt;&gt;"",OR('Painel'!$B$12="",'Painel'!$B$13="")),"Definir limites de variação",IF(AND($R29&lt;&gt;"",OR($R29&lt;'Painel'!$B$12,$R29&gt;'Painel'!$B$13)),"Variação fora dos limites","OK")))))))))))</f>
        <v/>
      </c>
    </row>
    <row r="30" ht="30" customHeight="1">
      <c r="A30" s="25" t="n"/>
      <c r="B30" s="15" t="n"/>
      <c r="C30" s="26" t="n"/>
      <c r="D30" s="26" t="n"/>
      <c r="E30" s="27" t="n"/>
      <c r="F30" s="17" t="n"/>
      <c r="G30" s="17" t="n"/>
      <c r="H30" s="17" t="n"/>
      <c r="I30" s="17" t="n"/>
      <c r="J30" s="28">
        <f>IF($A30="","",'Painel'!$B$8)</f>
        <v/>
      </c>
      <c r="K30" s="28">
        <f>IF($A30="","",'Painel'!$B$9)</f>
        <v/>
      </c>
      <c r="L30" s="28">
        <f>IF($A30="","",'Painel'!$B$10)</f>
        <v/>
      </c>
      <c r="M30" s="22">
        <f>IF($A30="","",IF(OR($F30="",J30=""),"",IFERROR($F30*J30,"")))</f>
        <v/>
      </c>
      <c r="N30" s="22">
        <f>IF($A30="","",IF(OR($G30="",K30=""),"",IFERROR($G30*K30,"")))</f>
        <v/>
      </c>
      <c r="O30" s="22">
        <f>IF($A30="","",IF(OR($H30="",L30=""),"",IFERROR($H30*L30,"")))</f>
        <v/>
      </c>
      <c r="P30" s="22">
        <f>IF($A30="","",IF(COUNT($M30:$O30)=0,"",IFERROR(SUM($M30:$O30),"")))</f>
        <v/>
      </c>
      <c r="Q30" s="22">
        <f>IF($A30="","",IF(OR($P30="",'Painel'!$B$15=""),"",IFERROR($P30/'Painel'!$B$15,"")))</f>
        <v/>
      </c>
      <c r="R30" s="9" t="n"/>
      <c r="S30" s="16">
        <f>IF($A30="","",IFERROR(VLOOKUP($B30,'Painel'!$K$9:$N$12,3,FALSE),""))</f>
        <v/>
      </c>
      <c r="T30" s="22">
        <f>IF($A30="","",IF($Q30="","",IFERROR(IF($S30="Sim",MAX($Q30*(1+IF($R30="",0,$R30)),IF('Painel'!$B$11="",0,'Painel'!$B$11)),$Q30*(1+IF($R30="",0,$R30))),"")))</f>
        <v/>
      </c>
      <c r="U30" s="28">
        <f>IF($A30="","",IFERROR(VLOOKUP($B30,'Painel'!$K$9:$N$12,2,FALSE),""))</f>
        <v/>
      </c>
      <c r="V30" s="22">
        <f>IF($A30="","",IF(OR($T30="",U30=""),"",IFERROR($T30*$U30,"")))</f>
        <v/>
      </c>
      <c r="W30" s="15" t="n"/>
      <c r="X30" s="13">
        <f>IF($A30="","",IF(COUNTIF($A$8:$A$107,$A30)&gt;1,"ID duplicado",IF($B30="","Falta enquadramento",IF($E30="","Falta mês declarativo",IF(COUNTA($F30:$I30)=0,"Faltam rendimentos",IF(COUNTA($J30:$L30)&lt;3,"Faltam coeficientes",IF($U30="","Falta taxa",IF($S30="","Falta regra de base mínima",IF(AND($S30="Sim",'Painel'!$B$11=""),"Falta base mínima",IF(AND($R30&lt;&gt;"",OR('Painel'!$B$12="",'Painel'!$B$13="")),"Definir limites de variação",IF(AND($R30&lt;&gt;"",OR($R30&lt;'Painel'!$B$12,$R30&gt;'Painel'!$B$13)),"Variação fora dos limites","OK")))))))))))</f>
        <v/>
      </c>
    </row>
    <row r="31" ht="30" customHeight="1">
      <c r="A31" s="25" t="n"/>
      <c r="B31" s="15" t="n"/>
      <c r="C31" s="26" t="n"/>
      <c r="D31" s="26" t="n"/>
      <c r="E31" s="27" t="n"/>
      <c r="F31" s="17" t="n"/>
      <c r="G31" s="17" t="n"/>
      <c r="H31" s="17" t="n"/>
      <c r="I31" s="17" t="n"/>
      <c r="J31" s="28">
        <f>IF($A31="","",'Painel'!$B$8)</f>
        <v/>
      </c>
      <c r="K31" s="28">
        <f>IF($A31="","",'Painel'!$B$9)</f>
        <v/>
      </c>
      <c r="L31" s="28">
        <f>IF($A31="","",'Painel'!$B$10)</f>
        <v/>
      </c>
      <c r="M31" s="22">
        <f>IF($A31="","",IF(OR($F31="",J31=""),"",IFERROR($F31*J31,"")))</f>
        <v/>
      </c>
      <c r="N31" s="22">
        <f>IF($A31="","",IF(OR($G31="",K31=""),"",IFERROR($G31*K31,"")))</f>
        <v/>
      </c>
      <c r="O31" s="22">
        <f>IF($A31="","",IF(OR($H31="",L31=""),"",IFERROR($H31*L31,"")))</f>
        <v/>
      </c>
      <c r="P31" s="22">
        <f>IF($A31="","",IF(COUNT($M31:$O31)=0,"",IFERROR(SUM($M31:$O31),"")))</f>
        <v/>
      </c>
      <c r="Q31" s="22">
        <f>IF($A31="","",IF(OR($P31="",'Painel'!$B$15=""),"",IFERROR($P31/'Painel'!$B$15,"")))</f>
        <v/>
      </c>
      <c r="R31" s="9" t="n"/>
      <c r="S31" s="16">
        <f>IF($A31="","",IFERROR(VLOOKUP($B31,'Painel'!$K$9:$N$12,3,FALSE),""))</f>
        <v/>
      </c>
      <c r="T31" s="22">
        <f>IF($A31="","",IF($Q31="","",IFERROR(IF($S31="Sim",MAX($Q31*(1+IF($R31="",0,$R31)),IF('Painel'!$B$11="",0,'Painel'!$B$11)),$Q31*(1+IF($R31="",0,$R31))),"")))</f>
        <v/>
      </c>
      <c r="U31" s="28">
        <f>IF($A31="","",IFERROR(VLOOKUP($B31,'Painel'!$K$9:$N$12,2,FALSE),""))</f>
        <v/>
      </c>
      <c r="V31" s="22">
        <f>IF($A31="","",IF(OR($T31="",U31=""),"",IFERROR($T31*$U31,"")))</f>
        <v/>
      </c>
      <c r="W31" s="15" t="n"/>
      <c r="X31" s="13">
        <f>IF($A31="","",IF(COUNTIF($A$8:$A$107,$A31)&gt;1,"ID duplicado",IF($B31="","Falta enquadramento",IF($E31="","Falta mês declarativo",IF(COUNTA($F31:$I31)=0,"Faltam rendimentos",IF(COUNTA($J31:$L31)&lt;3,"Faltam coeficientes",IF($U31="","Falta taxa",IF($S31="","Falta regra de base mínima",IF(AND($S31="Sim",'Painel'!$B$11=""),"Falta base mínima",IF(AND($R31&lt;&gt;"",OR('Painel'!$B$12="",'Painel'!$B$13="")),"Definir limites de variação",IF(AND($R31&lt;&gt;"",OR($R31&lt;'Painel'!$B$12,$R31&gt;'Painel'!$B$13)),"Variação fora dos limites","OK")))))))))))</f>
        <v/>
      </c>
    </row>
    <row r="32" ht="30" customHeight="1">
      <c r="A32" s="25" t="n"/>
      <c r="B32" s="15" t="n"/>
      <c r="C32" s="26" t="n"/>
      <c r="D32" s="26" t="n"/>
      <c r="E32" s="27" t="n"/>
      <c r="F32" s="17" t="n"/>
      <c r="G32" s="17" t="n"/>
      <c r="H32" s="17" t="n"/>
      <c r="I32" s="17" t="n"/>
      <c r="J32" s="28">
        <f>IF($A32="","",'Painel'!$B$8)</f>
        <v/>
      </c>
      <c r="K32" s="28">
        <f>IF($A32="","",'Painel'!$B$9)</f>
        <v/>
      </c>
      <c r="L32" s="28">
        <f>IF($A32="","",'Painel'!$B$10)</f>
        <v/>
      </c>
      <c r="M32" s="22">
        <f>IF($A32="","",IF(OR($F32="",J32=""),"",IFERROR($F32*J32,"")))</f>
        <v/>
      </c>
      <c r="N32" s="22">
        <f>IF($A32="","",IF(OR($G32="",K32=""),"",IFERROR($G32*K32,"")))</f>
        <v/>
      </c>
      <c r="O32" s="22">
        <f>IF($A32="","",IF(OR($H32="",L32=""),"",IFERROR($H32*L32,"")))</f>
        <v/>
      </c>
      <c r="P32" s="22">
        <f>IF($A32="","",IF(COUNT($M32:$O32)=0,"",IFERROR(SUM($M32:$O32),"")))</f>
        <v/>
      </c>
      <c r="Q32" s="22">
        <f>IF($A32="","",IF(OR($P32="",'Painel'!$B$15=""),"",IFERROR($P32/'Painel'!$B$15,"")))</f>
        <v/>
      </c>
      <c r="R32" s="9" t="n"/>
      <c r="S32" s="16">
        <f>IF($A32="","",IFERROR(VLOOKUP($B32,'Painel'!$K$9:$N$12,3,FALSE),""))</f>
        <v/>
      </c>
      <c r="T32" s="22">
        <f>IF($A32="","",IF($Q32="","",IFERROR(IF($S32="Sim",MAX($Q32*(1+IF($R32="",0,$R32)),IF('Painel'!$B$11="",0,'Painel'!$B$11)),$Q32*(1+IF($R32="",0,$R32))),"")))</f>
        <v/>
      </c>
      <c r="U32" s="28">
        <f>IF($A32="","",IFERROR(VLOOKUP($B32,'Painel'!$K$9:$N$12,2,FALSE),""))</f>
        <v/>
      </c>
      <c r="V32" s="22">
        <f>IF($A32="","",IF(OR($T32="",U32=""),"",IFERROR($T32*$U32,"")))</f>
        <v/>
      </c>
      <c r="W32" s="15" t="n"/>
      <c r="X32" s="13">
        <f>IF($A32="","",IF(COUNTIF($A$8:$A$107,$A32)&gt;1,"ID duplicado",IF($B32="","Falta enquadramento",IF($E32="","Falta mês declarativo",IF(COUNTA($F32:$I32)=0,"Faltam rendimentos",IF(COUNTA($J32:$L32)&lt;3,"Faltam coeficientes",IF($U32="","Falta taxa",IF($S32="","Falta regra de base mínima",IF(AND($S32="Sim",'Painel'!$B$11=""),"Falta base mínima",IF(AND($R32&lt;&gt;"",OR('Painel'!$B$12="",'Painel'!$B$13="")),"Definir limites de variação",IF(AND($R32&lt;&gt;"",OR($R32&lt;'Painel'!$B$12,$R32&gt;'Painel'!$B$13)),"Variação fora dos limites","OK")))))))))))</f>
        <v/>
      </c>
    </row>
    <row r="33" ht="30" customHeight="1">
      <c r="A33" s="25" t="n"/>
      <c r="B33" s="15" t="n"/>
      <c r="C33" s="26" t="n"/>
      <c r="D33" s="26" t="n"/>
      <c r="E33" s="27" t="n"/>
      <c r="F33" s="17" t="n"/>
      <c r="G33" s="17" t="n"/>
      <c r="H33" s="17" t="n"/>
      <c r="I33" s="17" t="n"/>
      <c r="J33" s="28">
        <f>IF($A33="","",'Painel'!$B$8)</f>
        <v/>
      </c>
      <c r="K33" s="28">
        <f>IF($A33="","",'Painel'!$B$9)</f>
        <v/>
      </c>
      <c r="L33" s="28">
        <f>IF($A33="","",'Painel'!$B$10)</f>
        <v/>
      </c>
      <c r="M33" s="22">
        <f>IF($A33="","",IF(OR($F33="",J33=""),"",IFERROR($F33*J33,"")))</f>
        <v/>
      </c>
      <c r="N33" s="22">
        <f>IF($A33="","",IF(OR($G33="",K33=""),"",IFERROR($G33*K33,"")))</f>
        <v/>
      </c>
      <c r="O33" s="22">
        <f>IF($A33="","",IF(OR($H33="",L33=""),"",IFERROR($H33*L33,"")))</f>
        <v/>
      </c>
      <c r="P33" s="22">
        <f>IF($A33="","",IF(COUNT($M33:$O33)=0,"",IFERROR(SUM($M33:$O33),"")))</f>
        <v/>
      </c>
      <c r="Q33" s="22">
        <f>IF($A33="","",IF(OR($P33="",'Painel'!$B$15=""),"",IFERROR($P33/'Painel'!$B$15,"")))</f>
        <v/>
      </c>
      <c r="R33" s="9" t="n"/>
      <c r="S33" s="16">
        <f>IF($A33="","",IFERROR(VLOOKUP($B33,'Painel'!$K$9:$N$12,3,FALSE),""))</f>
        <v/>
      </c>
      <c r="T33" s="22">
        <f>IF($A33="","",IF($Q33="","",IFERROR(IF($S33="Sim",MAX($Q33*(1+IF($R33="",0,$R33)),IF('Painel'!$B$11="",0,'Painel'!$B$11)),$Q33*(1+IF($R33="",0,$R33))),"")))</f>
        <v/>
      </c>
      <c r="U33" s="28">
        <f>IF($A33="","",IFERROR(VLOOKUP($B33,'Painel'!$K$9:$N$12,2,FALSE),""))</f>
        <v/>
      </c>
      <c r="V33" s="22">
        <f>IF($A33="","",IF(OR($T33="",U33=""),"",IFERROR($T33*$U33,"")))</f>
        <v/>
      </c>
      <c r="W33" s="15" t="n"/>
      <c r="X33" s="13">
        <f>IF($A33="","",IF(COUNTIF($A$8:$A$107,$A33)&gt;1,"ID duplicado",IF($B33="","Falta enquadramento",IF($E33="","Falta mês declarativo",IF(COUNTA($F33:$I33)=0,"Faltam rendimentos",IF(COUNTA($J33:$L33)&lt;3,"Faltam coeficientes",IF($U33="","Falta taxa",IF($S33="","Falta regra de base mínima",IF(AND($S33="Sim",'Painel'!$B$11=""),"Falta base mínima",IF(AND($R33&lt;&gt;"",OR('Painel'!$B$12="",'Painel'!$B$13="")),"Definir limites de variação",IF(AND($R33&lt;&gt;"",OR($R33&lt;'Painel'!$B$12,$R33&gt;'Painel'!$B$13)),"Variação fora dos limites","OK")))))))))))</f>
        <v/>
      </c>
    </row>
    <row r="34" ht="30" customHeight="1">
      <c r="A34" s="25" t="n"/>
      <c r="B34" s="15" t="n"/>
      <c r="C34" s="26" t="n"/>
      <c r="D34" s="26" t="n"/>
      <c r="E34" s="27" t="n"/>
      <c r="F34" s="17" t="n"/>
      <c r="G34" s="17" t="n"/>
      <c r="H34" s="17" t="n"/>
      <c r="I34" s="17" t="n"/>
      <c r="J34" s="28">
        <f>IF($A34="","",'Painel'!$B$8)</f>
        <v/>
      </c>
      <c r="K34" s="28">
        <f>IF($A34="","",'Painel'!$B$9)</f>
        <v/>
      </c>
      <c r="L34" s="28">
        <f>IF($A34="","",'Painel'!$B$10)</f>
        <v/>
      </c>
      <c r="M34" s="22">
        <f>IF($A34="","",IF(OR($F34="",J34=""),"",IFERROR($F34*J34,"")))</f>
        <v/>
      </c>
      <c r="N34" s="22">
        <f>IF($A34="","",IF(OR($G34="",K34=""),"",IFERROR($G34*K34,"")))</f>
        <v/>
      </c>
      <c r="O34" s="22">
        <f>IF($A34="","",IF(OR($H34="",L34=""),"",IFERROR($H34*L34,"")))</f>
        <v/>
      </c>
      <c r="P34" s="22">
        <f>IF($A34="","",IF(COUNT($M34:$O34)=0,"",IFERROR(SUM($M34:$O34),"")))</f>
        <v/>
      </c>
      <c r="Q34" s="22">
        <f>IF($A34="","",IF(OR($P34="",'Painel'!$B$15=""),"",IFERROR($P34/'Painel'!$B$15,"")))</f>
        <v/>
      </c>
      <c r="R34" s="9" t="n"/>
      <c r="S34" s="16">
        <f>IF($A34="","",IFERROR(VLOOKUP($B34,'Painel'!$K$9:$N$12,3,FALSE),""))</f>
        <v/>
      </c>
      <c r="T34" s="22">
        <f>IF($A34="","",IF($Q34="","",IFERROR(IF($S34="Sim",MAX($Q34*(1+IF($R34="",0,$R34)),IF('Painel'!$B$11="",0,'Painel'!$B$11)),$Q34*(1+IF($R34="",0,$R34))),"")))</f>
        <v/>
      </c>
      <c r="U34" s="28">
        <f>IF($A34="","",IFERROR(VLOOKUP($B34,'Painel'!$K$9:$N$12,2,FALSE),""))</f>
        <v/>
      </c>
      <c r="V34" s="22">
        <f>IF($A34="","",IF(OR($T34="",U34=""),"",IFERROR($T34*$U34,"")))</f>
        <v/>
      </c>
      <c r="W34" s="15" t="n"/>
      <c r="X34" s="13">
        <f>IF($A34="","",IF(COUNTIF($A$8:$A$107,$A34)&gt;1,"ID duplicado",IF($B34="","Falta enquadramento",IF($E34="","Falta mês declarativo",IF(COUNTA($F34:$I34)=0,"Faltam rendimentos",IF(COUNTA($J34:$L34)&lt;3,"Faltam coeficientes",IF($U34="","Falta taxa",IF($S34="","Falta regra de base mínima",IF(AND($S34="Sim",'Painel'!$B$11=""),"Falta base mínima",IF(AND($R34&lt;&gt;"",OR('Painel'!$B$12="",'Painel'!$B$13="")),"Definir limites de variação",IF(AND($R34&lt;&gt;"",OR($R34&lt;'Painel'!$B$12,$R34&gt;'Painel'!$B$13)),"Variação fora dos limites","OK")))))))))))</f>
        <v/>
      </c>
    </row>
    <row r="35" ht="30" customHeight="1">
      <c r="A35" s="25" t="n"/>
      <c r="B35" s="15" t="n"/>
      <c r="C35" s="26" t="n"/>
      <c r="D35" s="26" t="n"/>
      <c r="E35" s="27" t="n"/>
      <c r="F35" s="17" t="n"/>
      <c r="G35" s="17" t="n"/>
      <c r="H35" s="17" t="n"/>
      <c r="I35" s="17" t="n"/>
      <c r="J35" s="28">
        <f>IF($A35="","",'Painel'!$B$8)</f>
        <v/>
      </c>
      <c r="K35" s="28">
        <f>IF($A35="","",'Painel'!$B$9)</f>
        <v/>
      </c>
      <c r="L35" s="28">
        <f>IF($A35="","",'Painel'!$B$10)</f>
        <v/>
      </c>
      <c r="M35" s="22">
        <f>IF($A35="","",IF(OR($F35="",J35=""),"",IFERROR($F35*J35,"")))</f>
        <v/>
      </c>
      <c r="N35" s="22">
        <f>IF($A35="","",IF(OR($G35="",K35=""),"",IFERROR($G35*K35,"")))</f>
        <v/>
      </c>
      <c r="O35" s="22">
        <f>IF($A35="","",IF(OR($H35="",L35=""),"",IFERROR($H35*L35,"")))</f>
        <v/>
      </c>
      <c r="P35" s="22">
        <f>IF($A35="","",IF(COUNT($M35:$O35)=0,"",IFERROR(SUM($M35:$O35),"")))</f>
        <v/>
      </c>
      <c r="Q35" s="22">
        <f>IF($A35="","",IF(OR($P35="",'Painel'!$B$15=""),"",IFERROR($P35/'Painel'!$B$15,"")))</f>
        <v/>
      </c>
      <c r="R35" s="9" t="n"/>
      <c r="S35" s="16">
        <f>IF($A35="","",IFERROR(VLOOKUP($B35,'Painel'!$K$9:$N$12,3,FALSE),""))</f>
        <v/>
      </c>
      <c r="T35" s="22">
        <f>IF($A35="","",IF($Q35="","",IFERROR(IF($S35="Sim",MAX($Q35*(1+IF($R35="",0,$R35)),IF('Painel'!$B$11="",0,'Painel'!$B$11)),$Q35*(1+IF($R35="",0,$R35))),"")))</f>
        <v/>
      </c>
      <c r="U35" s="28">
        <f>IF($A35="","",IFERROR(VLOOKUP($B35,'Painel'!$K$9:$N$12,2,FALSE),""))</f>
        <v/>
      </c>
      <c r="V35" s="22">
        <f>IF($A35="","",IF(OR($T35="",U35=""),"",IFERROR($T35*$U35,"")))</f>
        <v/>
      </c>
      <c r="W35" s="15" t="n"/>
      <c r="X35" s="13">
        <f>IF($A35="","",IF(COUNTIF($A$8:$A$107,$A35)&gt;1,"ID duplicado",IF($B35="","Falta enquadramento",IF($E35="","Falta mês declarativo",IF(COUNTA($F35:$I35)=0,"Faltam rendimentos",IF(COUNTA($J35:$L35)&lt;3,"Faltam coeficientes",IF($U35="","Falta taxa",IF($S35="","Falta regra de base mínima",IF(AND($S35="Sim",'Painel'!$B$11=""),"Falta base mínima",IF(AND($R35&lt;&gt;"",OR('Painel'!$B$12="",'Painel'!$B$13="")),"Definir limites de variação",IF(AND($R35&lt;&gt;"",OR($R35&lt;'Painel'!$B$12,$R35&gt;'Painel'!$B$13)),"Variação fora dos limites","OK")))))))))))</f>
        <v/>
      </c>
    </row>
    <row r="36" ht="30" customHeight="1">
      <c r="A36" s="25" t="n"/>
      <c r="B36" s="15" t="n"/>
      <c r="C36" s="26" t="n"/>
      <c r="D36" s="26" t="n"/>
      <c r="E36" s="27" t="n"/>
      <c r="F36" s="17" t="n"/>
      <c r="G36" s="17" t="n"/>
      <c r="H36" s="17" t="n"/>
      <c r="I36" s="17" t="n"/>
      <c r="J36" s="28">
        <f>IF($A36="","",'Painel'!$B$8)</f>
        <v/>
      </c>
      <c r="K36" s="28">
        <f>IF($A36="","",'Painel'!$B$9)</f>
        <v/>
      </c>
      <c r="L36" s="28">
        <f>IF($A36="","",'Painel'!$B$10)</f>
        <v/>
      </c>
      <c r="M36" s="22">
        <f>IF($A36="","",IF(OR($F36="",J36=""),"",IFERROR($F36*J36,"")))</f>
        <v/>
      </c>
      <c r="N36" s="22">
        <f>IF($A36="","",IF(OR($G36="",K36=""),"",IFERROR($G36*K36,"")))</f>
        <v/>
      </c>
      <c r="O36" s="22">
        <f>IF($A36="","",IF(OR($H36="",L36=""),"",IFERROR($H36*L36,"")))</f>
        <v/>
      </c>
      <c r="P36" s="22">
        <f>IF($A36="","",IF(COUNT($M36:$O36)=0,"",IFERROR(SUM($M36:$O36),"")))</f>
        <v/>
      </c>
      <c r="Q36" s="22">
        <f>IF($A36="","",IF(OR($P36="",'Painel'!$B$15=""),"",IFERROR($P36/'Painel'!$B$15,"")))</f>
        <v/>
      </c>
      <c r="R36" s="9" t="n"/>
      <c r="S36" s="16">
        <f>IF($A36="","",IFERROR(VLOOKUP($B36,'Painel'!$K$9:$N$12,3,FALSE),""))</f>
        <v/>
      </c>
      <c r="T36" s="22">
        <f>IF($A36="","",IF($Q36="","",IFERROR(IF($S36="Sim",MAX($Q36*(1+IF($R36="",0,$R36)),IF('Painel'!$B$11="",0,'Painel'!$B$11)),$Q36*(1+IF($R36="",0,$R36))),"")))</f>
        <v/>
      </c>
      <c r="U36" s="28">
        <f>IF($A36="","",IFERROR(VLOOKUP($B36,'Painel'!$K$9:$N$12,2,FALSE),""))</f>
        <v/>
      </c>
      <c r="V36" s="22">
        <f>IF($A36="","",IF(OR($T36="",U36=""),"",IFERROR($T36*$U36,"")))</f>
        <v/>
      </c>
      <c r="W36" s="15" t="n"/>
      <c r="X36" s="13">
        <f>IF($A36="","",IF(COUNTIF($A$8:$A$107,$A36)&gt;1,"ID duplicado",IF($B36="","Falta enquadramento",IF($E36="","Falta mês declarativo",IF(COUNTA($F36:$I36)=0,"Faltam rendimentos",IF(COUNTA($J36:$L36)&lt;3,"Faltam coeficientes",IF($U36="","Falta taxa",IF($S36="","Falta regra de base mínima",IF(AND($S36="Sim",'Painel'!$B$11=""),"Falta base mínima",IF(AND($R36&lt;&gt;"",OR('Painel'!$B$12="",'Painel'!$B$13="")),"Definir limites de variação",IF(AND($R36&lt;&gt;"",OR($R36&lt;'Painel'!$B$12,$R36&gt;'Painel'!$B$13)),"Variação fora dos limites","OK")))))))))))</f>
        <v/>
      </c>
    </row>
    <row r="37" ht="30" customHeight="1">
      <c r="A37" s="25" t="n"/>
      <c r="B37" s="15" t="n"/>
      <c r="C37" s="26" t="n"/>
      <c r="D37" s="26" t="n"/>
      <c r="E37" s="27" t="n"/>
      <c r="F37" s="17" t="n"/>
      <c r="G37" s="17" t="n"/>
      <c r="H37" s="17" t="n"/>
      <c r="I37" s="17" t="n"/>
      <c r="J37" s="28">
        <f>IF($A37="","",'Painel'!$B$8)</f>
        <v/>
      </c>
      <c r="K37" s="28">
        <f>IF($A37="","",'Painel'!$B$9)</f>
        <v/>
      </c>
      <c r="L37" s="28">
        <f>IF($A37="","",'Painel'!$B$10)</f>
        <v/>
      </c>
      <c r="M37" s="22">
        <f>IF($A37="","",IF(OR($F37="",J37=""),"",IFERROR($F37*J37,"")))</f>
        <v/>
      </c>
      <c r="N37" s="22">
        <f>IF($A37="","",IF(OR($G37="",K37=""),"",IFERROR($G37*K37,"")))</f>
        <v/>
      </c>
      <c r="O37" s="22">
        <f>IF($A37="","",IF(OR($H37="",L37=""),"",IFERROR($H37*L37,"")))</f>
        <v/>
      </c>
      <c r="P37" s="22">
        <f>IF($A37="","",IF(COUNT($M37:$O37)=0,"",IFERROR(SUM($M37:$O37),"")))</f>
        <v/>
      </c>
      <c r="Q37" s="22">
        <f>IF($A37="","",IF(OR($P37="",'Painel'!$B$15=""),"",IFERROR($P37/'Painel'!$B$15,"")))</f>
        <v/>
      </c>
      <c r="R37" s="9" t="n"/>
      <c r="S37" s="16">
        <f>IF($A37="","",IFERROR(VLOOKUP($B37,'Painel'!$K$9:$N$12,3,FALSE),""))</f>
        <v/>
      </c>
      <c r="T37" s="22">
        <f>IF($A37="","",IF($Q37="","",IFERROR(IF($S37="Sim",MAX($Q37*(1+IF($R37="",0,$R37)),IF('Painel'!$B$11="",0,'Painel'!$B$11)),$Q37*(1+IF($R37="",0,$R37))),"")))</f>
        <v/>
      </c>
      <c r="U37" s="28">
        <f>IF($A37="","",IFERROR(VLOOKUP($B37,'Painel'!$K$9:$N$12,2,FALSE),""))</f>
        <v/>
      </c>
      <c r="V37" s="22">
        <f>IF($A37="","",IF(OR($T37="",U37=""),"",IFERROR($T37*$U37,"")))</f>
        <v/>
      </c>
      <c r="W37" s="15" t="n"/>
      <c r="X37" s="13">
        <f>IF($A37="","",IF(COUNTIF($A$8:$A$107,$A37)&gt;1,"ID duplicado",IF($B37="","Falta enquadramento",IF($E37="","Falta mês declarativo",IF(COUNTA($F37:$I37)=0,"Faltam rendimentos",IF(COUNTA($J37:$L37)&lt;3,"Faltam coeficientes",IF($U37="","Falta taxa",IF($S37="","Falta regra de base mínima",IF(AND($S37="Sim",'Painel'!$B$11=""),"Falta base mínima",IF(AND($R37&lt;&gt;"",OR('Painel'!$B$12="",'Painel'!$B$13="")),"Definir limites de variação",IF(AND($R37&lt;&gt;"",OR($R37&lt;'Painel'!$B$12,$R37&gt;'Painel'!$B$13)),"Variação fora dos limites","OK")))))))))))</f>
        <v/>
      </c>
    </row>
    <row r="38" ht="30" customHeight="1">
      <c r="A38" s="25" t="n"/>
      <c r="B38" s="15" t="n"/>
      <c r="C38" s="26" t="n"/>
      <c r="D38" s="26" t="n"/>
      <c r="E38" s="27" t="n"/>
      <c r="F38" s="17" t="n"/>
      <c r="G38" s="17" t="n"/>
      <c r="H38" s="17" t="n"/>
      <c r="I38" s="17" t="n"/>
      <c r="J38" s="28">
        <f>IF($A38="","",'Painel'!$B$8)</f>
        <v/>
      </c>
      <c r="K38" s="28">
        <f>IF($A38="","",'Painel'!$B$9)</f>
        <v/>
      </c>
      <c r="L38" s="28">
        <f>IF($A38="","",'Painel'!$B$10)</f>
        <v/>
      </c>
      <c r="M38" s="22">
        <f>IF($A38="","",IF(OR($F38="",J38=""),"",IFERROR($F38*J38,"")))</f>
        <v/>
      </c>
      <c r="N38" s="22">
        <f>IF($A38="","",IF(OR($G38="",K38=""),"",IFERROR($G38*K38,"")))</f>
        <v/>
      </c>
      <c r="O38" s="22">
        <f>IF($A38="","",IF(OR($H38="",L38=""),"",IFERROR($H38*L38,"")))</f>
        <v/>
      </c>
      <c r="P38" s="22">
        <f>IF($A38="","",IF(COUNT($M38:$O38)=0,"",IFERROR(SUM($M38:$O38),"")))</f>
        <v/>
      </c>
      <c r="Q38" s="22">
        <f>IF($A38="","",IF(OR($P38="",'Painel'!$B$15=""),"",IFERROR($P38/'Painel'!$B$15,"")))</f>
        <v/>
      </c>
      <c r="R38" s="9" t="n"/>
      <c r="S38" s="16">
        <f>IF($A38="","",IFERROR(VLOOKUP($B38,'Painel'!$K$9:$N$12,3,FALSE),""))</f>
        <v/>
      </c>
      <c r="T38" s="22">
        <f>IF($A38="","",IF($Q38="","",IFERROR(IF($S38="Sim",MAX($Q38*(1+IF($R38="",0,$R38)),IF('Painel'!$B$11="",0,'Painel'!$B$11)),$Q38*(1+IF($R38="",0,$R38))),"")))</f>
        <v/>
      </c>
      <c r="U38" s="28">
        <f>IF($A38="","",IFERROR(VLOOKUP($B38,'Painel'!$K$9:$N$12,2,FALSE),""))</f>
        <v/>
      </c>
      <c r="V38" s="22">
        <f>IF($A38="","",IF(OR($T38="",U38=""),"",IFERROR($T38*$U38,"")))</f>
        <v/>
      </c>
      <c r="W38" s="15" t="n"/>
      <c r="X38" s="13">
        <f>IF($A38="","",IF(COUNTIF($A$8:$A$107,$A38)&gt;1,"ID duplicado",IF($B38="","Falta enquadramento",IF($E38="","Falta mês declarativo",IF(COUNTA($F38:$I38)=0,"Faltam rendimentos",IF(COUNTA($J38:$L38)&lt;3,"Faltam coeficientes",IF($U38="","Falta taxa",IF($S38="","Falta regra de base mínima",IF(AND($S38="Sim",'Painel'!$B$11=""),"Falta base mínima",IF(AND($R38&lt;&gt;"",OR('Painel'!$B$12="",'Painel'!$B$13="")),"Definir limites de variação",IF(AND($R38&lt;&gt;"",OR($R38&lt;'Painel'!$B$12,$R38&gt;'Painel'!$B$13)),"Variação fora dos limites","OK")))))))))))</f>
        <v/>
      </c>
    </row>
    <row r="39" ht="30" customHeight="1">
      <c r="A39" s="25" t="n"/>
      <c r="B39" s="15" t="n"/>
      <c r="C39" s="26" t="n"/>
      <c r="D39" s="26" t="n"/>
      <c r="E39" s="27" t="n"/>
      <c r="F39" s="17" t="n"/>
      <c r="G39" s="17" t="n"/>
      <c r="H39" s="17" t="n"/>
      <c r="I39" s="17" t="n"/>
      <c r="J39" s="28">
        <f>IF($A39="","",'Painel'!$B$8)</f>
        <v/>
      </c>
      <c r="K39" s="28">
        <f>IF($A39="","",'Painel'!$B$9)</f>
        <v/>
      </c>
      <c r="L39" s="28">
        <f>IF($A39="","",'Painel'!$B$10)</f>
        <v/>
      </c>
      <c r="M39" s="22">
        <f>IF($A39="","",IF(OR($F39="",J39=""),"",IFERROR($F39*J39,"")))</f>
        <v/>
      </c>
      <c r="N39" s="22">
        <f>IF($A39="","",IF(OR($G39="",K39=""),"",IFERROR($G39*K39,"")))</f>
        <v/>
      </c>
      <c r="O39" s="22">
        <f>IF($A39="","",IF(OR($H39="",L39=""),"",IFERROR($H39*L39,"")))</f>
        <v/>
      </c>
      <c r="P39" s="22">
        <f>IF($A39="","",IF(COUNT($M39:$O39)=0,"",IFERROR(SUM($M39:$O39),"")))</f>
        <v/>
      </c>
      <c r="Q39" s="22">
        <f>IF($A39="","",IF(OR($P39="",'Painel'!$B$15=""),"",IFERROR($P39/'Painel'!$B$15,"")))</f>
        <v/>
      </c>
      <c r="R39" s="9" t="n"/>
      <c r="S39" s="16">
        <f>IF($A39="","",IFERROR(VLOOKUP($B39,'Painel'!$K$9:$N$12,3,FALSE),""))</f>
        <v/>
      </c>
      <c r="T39" s="22">
        <f>IF($A39="","",IF($Q39="","",IFERROR(IF($S39="Sim",MAX($Q39*(1+IF($R39="",0,$R39)),IF('Painel'!$B$11="",0,'Painel'!$B$11)),$Q39*(1+IF($R39="",0,$R39))),"")))</f>
        <v/>
      </c>
      <c r="U39" s="28">
        <f>IF($A39="","",IFERROR(VLOOKUP($B39,'Painel'!$K$9:$N$12,2,FALSE),""))</f>
        <v/>
      </c>
      <c r="V39" s="22">
        <f>IF($A39="","",IF(OR($T39="",U39=""),"",IFERROR($T39*$U39,"")))</f>
        <v/>
      </c>
      <c r="W39" s="15" t="n"/>
      <c r="X39" s="13">
        <f>IF($A39="","",IF(COUNTIF($A$8:$A$107,$A39)&gt;1,"ID duplicado",IF($B39="","Falta enquadramento",IF($E39="","Falta mês declarativo",IF(COUNTA($F39:$I39)=0,"Faltam rendimentos",IF(COUNTA($J39:$L39)&lt;3,"Faltam coeficientes",IF($U39="","Falta taxa",IF($S39="","Falta regra de base mínima",IF(AND($S39="Sim",'Painel'!$B$11=""),"Falta base mínima",IF(AND($R39&lt;&gt;"",OR('Painel'!$B$12="",'Painel'!$B$13="")),"Definir limites de variação",IF(AND($R39&lt;&gt;"",OR($R39&lt;'Painel'!$B$12,$R39&gt;'Painel'!$B$13)),"Variação fora dos limites","OK")))))))))))</f>
        <v/>
      </c>
    </row>
    <row r="40" ht="30" customHeight="1">
      <c r="A40" s="25" t="n"/>
      <c r="B40" s="15" t="n"/>
      <c r="C40" s="26" t="n"/>
      <c r="D40" s="26" t="n"/>
      <c r="E40" s="27" t="n"/>
      <c r="F40" s="17" t="n"/>
      <c r="G40" s="17" t="n"/>
      <c r="H40" s="17" t="n"/>
      <c r="I40" s="17" t="n"/>
      <c r="J40" s="28">
        <f>IF($A40="","",'Painel'!$B$8)</f>
        <v/>
      </c>
      <c r="K40" s="28">
        <f>IF($A40="","",'Painel'!$B$9)</f>
        <v/>
      </c>
      <c r="L40" s="28">
        <f>IF($A40="","",'Painel'!$B$10)</f>
        <v/>
      </c>
      <c r="M40" s="22">
        <f>IF($A40="","",IF(OR($F40="",J40=""),"",IFERROR($F40*J40,"")))</f>
        <v/>
      </c>
      <c r="N40" s="22">
        <f>IF($A40="","",IF(OR($G40="",K40=""),"",IFERROR($G40*K40,"")))</f>
        <v/>
      </c>
      <c r="O40" s="22">
        <f>IF($A40="","",IF(OR($H40="",L40=""),"",IFERROR($H40*L40,"")))</f>
        <v/>
      </c>
      <c r="P40" s="22">
        <f>IF($A40="","",IF(COUNT($M40:$O40)=0,"",IFERROR(SUM($M40:$O40),"")))</f>
        <v/>
      </c>
      <c r="Q40" s="22">
        <f>IF($A40="","",IF(OR($P40="",'Painel'!$B$15=""),"",IFERROR($P40/'Painel'!$B$15,"")))</f>
        <v/>
      </c>
      <c r="R40" s="9" t="n"/>
      <c r="S40" s="16">
        <f>IF($A40="","",IFERROR(VLOOKUP($B40,'Painel'!$K$9:$N$12,3,FALSE),""))</f>
        <v/>
      </c>
      <c r="T40" s="22">
        <f>IF($A40="","",IF($Q40="","",IFERROR(IF($S40="Sim",MAX($Q40*(1+IF($R40="",0,$R40)),IF('Painel'!$B$11="",0,'Painel'!$B$11)),$Q40*(1+IF($R40="",0,$R40))),"")))</f>
        <v/>
      </c>
      <c r="U40" s="28">
        <f>IF($A40="","",IFERROR(VLOOKUP($B40,'Painel'!$K$9:$N$12,2,FALSE),""))</f>
        <v/>
      </c>
      <c r="V40" s="22">
        <f>IF($A40="","",IF(OR($T40="",U40=""),"",IFERROR($T40*$U40,"")))</f>
        <v/>
      </c>
      <c r="W40" s="15" t="n"/>
      <c r="X40" s="13">
        <f>IF($A40="","",IF(COUNTIF($A$8:$A$107,$A40)&gt;1,"ID duplicado",IF($B40="","Falta enquadramento",IF($E40="","Falta mês declarativo",IF(COUNTA($F40:$I40)=0,"Faltam rendimentos",IF(COUNTA($J40:$L40)&lt;3,"Faltam coeficientes",IF($U40="","Falta taxa",IF($S40="","Falta regra de base mínima",IF(AND($S40="Sim",'Painel'!$B$11=""),"Falta base mínima",IF(AND($R40&lt;&gt;"",OR('Painel'!$B$12="",'Painel'!$B$13="")),"Definir limites de variação",IF(AND($R40&lt;&gt;"",OR($R40&lt;'Painel'!$B$12,$R40&gt;'Painel'!$B$13)),"Variação fora dos limites","OK")))))))))))</f>
        <v/>
      </c>
    </row>
    <row r="41" ht="30" customHeight="1">
      <c r="A41" s="25" t="n"/>
      <c r="B41" s="15" t="n"/>
      <c r="C41" s="26" t="n"/>
      <c r="D41" s="26" t="n"/>
      <c r="E41" s="27" t="n"/>
      <c r="F41" s="17" t="n"/>
      <c r="G41" s="17" t="n"/>
      <c r="H41" s="17" t="n"/>
      <c r="I41" s="17" t="n"/>
      <c r="J41" s="28">
        <f>IF($A41="","",'Painel'!$B$8)</f>
        <v/>
      </c>
      <c r="K41" s="28">
        <f>IF($A41="","",'Painel'!$B$9)</f>
        <v/>
      </c>
      <c r="L41" s="28">
        <f>IF($A41="","",'Painel'!$B$10)</f>
        <v/>
      </c>
      <c r="M41" s="22">
        <f>IF($A41="","",IF(OR($F41="",J41=""),"",IFERROR($F41*J41,"")))</f>
        <v/>
      </c>
      <c r="N41" s="22">
        <f>IF($A41="","",IF(OR($G41="",K41=""),"",IFERROR($G41*K41,"")))</f>
        <v/>
      </c>
      <c r="O41" s="22">
        <f>IF($A41="","",IF(OR($H41="",L41=""),"",IFERROR($H41*L41,"")))</f>
        <v/>
      </c>
      <c r="P41" s="22">
        <f>IF($A41="","",IF(COUNT($M41:$O41)=0,"",IFERROR(SUM($M41:$O41),"")))</f>
        <v/>
      </c>
      <c r="Q41" s="22">
        <f>IF($A41="","",IF(OR($P41="",'Painel'!$B$15=""),"",IFERROR($P41/'Painel'!$B$15,"")))</f>
        <v/>
      </c>
      <c r="R41" s="9" t="n"/>
      <c r="S41" s="16">
        <f>IF($A41="","",IFERROR(VLOOKUP($B41,'Painel'!$K$9:$N$12,3,FALSE),""))</f>
        <v/>
      </c>
      <c r="T41" s="22">
        <f>IF($A41="","",IF($Q41="","",IFERROR(IF($S41="Sim",MAX($Q41*(1+IF($R41="",0,$R41)),IF('Painel'!$B$11="",0,'Painel'!$B$11)),$Q41*(1+IF($R41="",0,$R41))),"")))</f>
        <v/>
      </c>
      <c r="U41" s="28">
        <f>IF($A41="","",IFERROR(VLOOKUP($B41,'Painel'!$K$9:$N$12,2,FALSE),""))</f>
        <v/>
      </c>
      <c r="V41" s="22">
        <f>IF($A41="","",IF(OR($T41="",U41=""),"",IFERROR($T41*$U41,"")))</f>
        <v/>
      </c>
      <c r="W41" s="15" t="n"/>
      <c r="X41" s="13">
        <f>IF($A41="","",IF(COUNTIF($A$8:$A$107,$A41)&gt;1,"ID duplicado",IF($B41="","Falta enquadramento",IF($E41="","Falta mês declarativo",IF(COUNTA($F41:$I41)=0,"Faltam rendimentos",IF(COUNTA($J41:$L41)&lt;3,"Faltam coeficientes",IF($U41="","Falta taxa",IF($S41="","Falta regra de base mínima",IF(AND($S41="Sim",'Painel'!$B$11=""),"Falta base mínima",IF(AND($R41&lt;&gt;"",OR('Painel'!$B$12="",'Painel'!$B$13="")),"Definir limites de variação",IF(AND($R41&lt;&gt;"",OR($R41&lt;'Painel'!$B$12,$R41&gt;'Painel'!$B$13)),"Variação fora dos limites","OK")))))))))))</f>
        <v/>
      </c>
    </row>
    <row r="42" ht="30" customHeight="1">
      <c r="A42" s="25" t="n"/>
      <c r="B42" s="15" t="n"/>
      <c r="C42" s="26" t="n"/>
      <c r="D42" s="26" t="n"/>
      <c r="E42" s="27" t="n"/>
      <c r="F42" s="17" t="n"/>
      <c r="G42" s="17" t="n"/>
      <c r="H42" s="17" t="n"/>
      <c r="I42" s="17" t="n"/>
      <c r="J42" s="28">
        <f>IF($A42="","",'Painel'!$B$8)</f>
        <v/>
      </c>
      <c r="K42" s="28">
        <f>IF($A42="","",'Painel'!$B$9)</f>
        <v/>
      </c>
      <c r="L42" s="28">
        <f>IF($A42="","",'Painel'!$B$10)</f>
        <v/>
      </c>
      <c r="M42" s="22">
        <f>IF($A42="","",IF(OR($F42="",J42=""),"",IFERROR($F42*J42,"")))</f>
        <v/>
      </c>
      <c r="N42" s="22">
        <f>IF($A42="","",IF(OR($G42="",K42=""),"",IFERROR($G42*K42,"")))</f>
        <v/>
      </c>
      <c r="O42" s="22">
        <f>IF($A42="","",IF(OR($H42="",L42=""),"",IFERROR($H42*L42,"")))</f>
        <v/>
      </c>
      <c r="P42" s="22">
        <f>IF($A42="","",IF(COUNT($M42:$O42)=0,"",IFERROR(SUM($M42:$O42),"")))</f>
        <v/>
      </c>
      <c r="Q42" s="22">
        <f>IF($A42="","",IF(OR($P42="",'Painel'!$B$15=""),"",IFERROR($P42/'Painel'!$B$15,"")))</f>
        <v/>
      </c>
      <c r="R42" s="9" t="n"/>
      <c r="S42" s="16">
        <f>IF($A42="","",IFERROR(VLOOKUP($B42,'Painel'!$K$9:$N$12,3,FALSE),""))</f>
        <v/>
      </c>
      <c r="T42" s="22">
        <f>IF($A42="","",IF($Q42="","",IFERROR(IF($S42="Sim",MAX($Q42*(1+IF($R42="",0,$R42)),IF('Painel'!$B$11="",0,'Painel'!$B$11)),$Q42*(1+IF($R42="",0,$R42))),"")))</f>
        <v/>
      </c>
      <c r="U42" s="28">
        <f>IF($A42="","",IFERROR(VLOOKUP($B42,'Painel'!$K$9:$N$12,2,FALSE),""))</f>
        <v/>
      </c>
      <c r="V42" s="22">
        <f>IF($A42="","",IF(OR($T42="",U42=""),"",IFERROR($T42*$U42,"")))</f>
        <v/>
      </c>
      <c r="W42" s="15" t="n"/>
      <c r="X42" s="13">
        <f>IF($A42="","",IF(COUNTIF($A$8:$A$107,$A42)&gt;1,"ID duplicado",IF($B42="","Falta enquadramento",IF($E42="","Falta mês declarativo",IF(COUNTA($F42:$I42)=0,"Faltam rendimentos",IF(COUNTA($J42:$L42)&lt;3,"Faltam coeficientes",IF($U42="","Falta taxa",IF($S42="","Falta regra de base mínima",IF(AND($S42="Sim",'Painel'!$B$11=""),"Falta base mínima",IF(AND($R42&lt;&gt;"",OR('Painel'!$B$12="",'Painel'!$B$13="")),"Definir limites de variação",IF(AND($R42&lt;&gt;"",OR($R42&lt;'Painel'!$B$12,$R42&gt;'Painel'!$B$13)),"Variação fora dos limites","OK")))))))))))</f>
        <v/>
      </c>
    </row>
    <row r="43" ht="30" customHeight="1">
      <c r="A43" s="25" t="n"/>
      <c r="B43" s="15" t="n"/>
      <c r="C43" s="26" t="n"/>
      <c r="D43" s="26" t="n"/>
      <c r="E43" s="27" t="n"/>
      <c r="F43" s="17" t="n"/>
      <c r="G43" s="17" t="n"/>
      <c r="H43" s="17" t="n"/>
      <c r="I43" s="17" t="n"/>
      <c r="J43" s="28">
        <f>IF($A43="","",'Painel'!$B$8)</f>
        <v/>
      </c>
      <c r="K43" s="28">
        <f>IF($A43="","",'Painel'!$B$9)</f>
        <v/>
      </c>
      <c r="L43" s="28">
        <f>IF($A43="","",'Painel'!$B$10)</f>
        <v/>
      </c>
      <c r="M43" s="22">
        <f>IF($A43="","",IF(OR($F43="",J43=""),"",IFERROR($F43*J43,"")))</f>
        <v/>
      </c>
      <c r="N43" s="22">
        <f>IF($A43="","",IF(OR($G43="",K43=""),"",IFERROR($G43*K43,"")))</f>
        <v/>
      </c>
      <c r="O43" s="22">
        <f>IF($A43="","",IF(OR($H43="",L43=""),"",IFERROR($H43*L43,"")))</f>
        <v/>
      </c>
      <c r="P43" s="22">
        <f>IF($A43="","",IF(COUNT($M43:$O43)=0,"",IFERROR(SUM($M43:$O43),"")))</f>
        <v/>
      </c>
      <c r="Q43" s="22">
        <f>IF($A43="","",IF(OR($P43="",'Painel'!$B$15=""),"",IFERROR($P43/'Painel'!$B$15,"")))</f>
        <v/>
      </c>
      <c r="R43" s="9" t="n"/>
      <c r="S43" s="16">
        <f>IF($A43="","",IFERROR(VLOOKUP($B43,'Painel'!$K$9:$N$12,3,FALSE),""))</f>
        <v/>
      </c>
      <c r="T43" s="22">
        <f>IF($A43="","",IF($Q43="","",IFERROR(IF($S43="Sim",MAX($Q43*(1+IF($R43="",0,$R43)),IF('Painel'!$B$11="",0,'Painel'!$B$11)),$Q43*(1+IF($R43="",0,$R43))),"")))</f>
        <v/>
      </c>
      <c r="U43" s="28">
        <f>IF($A43="","",IFERROR(VLOOKUP($B43,'Painel'!$K$9:$N$12,2,FALSE),""))</f>
        <v/>
      </c>
      <c r="V43" s="22">
        <f>IF($A43="","",IF(OR($T43="",U43=""),"",IFERROR($T43*$U43,"")))</f>
        <v/>
      </c>
      <c r="W43" s="15" t="n"/>
      <c r="X43" s="13">
        <f>IF($A43="","",IF(COUNTIF($A$8:$A$107,$A43)&gt;1,"ID duplicado",IF($B43="","Falta enquadramento",IF($E43="","Falta mês declarativo",IF(COUNTA($F43:$I43)=0,"Faltam rendimentos",IF(COUNTA($J43:$L43)&lt;3,"Faltam coeficientes",IF($U43="","Falta taxa",IF($S43="","Falta regra de base mínima",IF(AND($S43="Sim",'Painel'!$B$11=""),"Falta base mínima",IF(AND($R43&lt;&gt;"",OR('Painel'!$B$12="",'Painel'!$B$13="")),"Definir limites de variação",IF(AND($R43&lt;&gt;"",OR($R43&lt;'Painel'!$B$12,$R43&gt;'Painel'!$B$13)),"Variação fora dos limites","OK")))))))))))</f>
        <v/>
      </c>
    </row>
    <row r="44" ht="30" customHeight="1">
      <c r="A44" s="25" t="n"/>
      <c r="B44" s="15" t="n"/>
      <c r="C44" s="26" t="n"/>
      <c r="D44" s="26" t="n"/>
      <c r="E44" s="27" t="n"/>
      <c r="F44" s="17" t="n"/>
      <c r="G44" s="17" t="n"/>
      <c r="H44" s="17" t="n"/>
      <c r="I44" s="17" t="n"/>
      <c r="J44" s="28">
        <f>IF($A44="","",'Painel'!$B$8)</f>
        <v/>
      </c>
      <c r="K44" s="28">
        <f>IF($A44="","",'Painel'!$B$9)</f>
        <v/>
      </c>
      <c r="L44" s="28">
        <f>IF($A44="","",'Painel'!$B$10)</f>
        <v/>
      </c>
      <c r="M44" s="22">
        <f>IF($A44="","",IF(OR($F44="",J44=""),"",IFERROR($F44*J44,"")))</f>
        <v/>
      </c>
      <c r="N44" s="22">
        <f>IF($A44="","",IF(OR($G44="",K44=""),"",IFERROR($G44*K44,"")))</f>
        <v/>
      </c>
      <c r="O44" s="22">
        <f>IF($A44="","",IF(OR($H44="",L44=""),"",IFERROR($H44*L44,"")))</f>
        <v/>
      </c>
      <c r="P44" s="22">
        <f>IF($A44="","",IF(COUNT($M44:$O44)=0,"",IFERROR(SUM($M44:$O44),"")))</f>
        <v/>
      </c>
      <c r="Q44" s="22">
        <f>IF($A44="","",IF(OR($P44="",'Painel'!$B$15=""),"",IFERROR($P44/'Painel'!$B$15,"")))</f>
        <v/>
      </c>
      <c r="R44" s="9" t="n"/>
      <c r="S44" s="16">
        <f>IF($A44="","",IFERROR(VLOOKUP($B44,'Painel'!$K$9:$N$12,3,FALSE),""))</f>
        <v/>
      </c>
      <c r="T44" s="22">
        <f>IF($A44="","",IF($Q44="","",IFERROR(IF($S44="Sim",MAX($Q44*(1+IF($R44="",0,$R44)),IF('Painel'!$B$11="",0,'Painel'!$B$11)),$Q44*(1+IF($R44="",0,$R44))),"")))</f>
        <v/>
      </c>
      <c r="U44" s="28">
        <f>IF($A44="","",IFERROR(VLOOKUP($B44,'Painel'!$K$9:$N$12,2,FALSE),""))</f>
        <v/>
      </c>
      <c r="V44" s="22">
        <f>IF($A44="","",IF(OR($T44="",U44=""),"",IFERROR($T44*$U44,"")))</f>
        <v/>
      </c>
      <c r="W44" s="15" t="n"/>
      <c r="X44" s="13">
        <f>IF($A44="","",IF(COUNTIF($A$8:$A$107,$A44)&gt;1,"ID duplicado",IF($B44="","Falta enquadramento",IF($E44="","Falta mês declarativo",IF(COUNTA($F44:$I44)=0,"Faltam rendimentos",IF(COUNTA($J44:$L44)&lt;3,"Faltam coeficientes",IF($U44="","Falta taxa",IF($S44="","Falta regra de base mínima",IF(AND($S44="Sim",'Painel'!$B$11=""),"Falta base mínima",IF(AND($R44&lt;&gt;"",OR('Painel'!$B$12="",'Painel'!$B$13="")),"Definir limites de variação",IF(AND($R44&lt;&gt;"",OR($R44&lt;'Painel'!$B$12,$R44&gt;'Painel'!$B$13)),"Variação fora dos limites","OK")))))))))))</f>
        <v/>
      </c>
    </row>
    <row r="45" ht="30" customHeight="1">
      <c r="A45" s="25" t="n"/>
      <c r="B45" s="15" t="n"/>
      <c r="C45" s="26" t="n"/>
      <c r="D45" s="26" t="n"/>
      <c r="E45" s="27" t="n"/>
      <c r="F45" s="17" t="n"/>
      <c r="G45" s="17" t="n"/>
      <c r="H45" s="17" t="n"/>
      <c r="I45" s="17" t="n"/>
      <c r="J45" s="28">
        <f>IF($A45="","",'Painel'!$B$8)</f>
        <v/>
      </c>
      <c r="K45" s="28">
        <f>IF($A45="","",'Painel'!$B$9)</f>
        <v/>
      </c>
      <c r="L45" s="28">
        <f>IF($A45="","",'Painel'!$B$10)</f>
        <v/>
      </c>
      <c r="M45" s="22">
        <f>IF($A45="","",IF(OR($F45="",J45=""),"",IFERROR($F45*J45,"")))</f>
        <v/>
      </c>
      <c r="N45" s="22">
        <f>IF($A45="","",IF(OR($G45="",K45=""),"",IFERROR($G45*K45,"")))</f>
        <v/>
      </c>
      <c r="O45" s="22">
        <f>IF($A45="","",IF(OR($H45="",L45=""),"",IFERROR($H45*L45,"")))</f>
        <v/>
      </c>
      <c r="P45" s="22">
        <f>IF($A45="","",IF(COUNT($M45:$O45)=0,"",IFERROR(SUM($M45:$O45),"")))</f>
        <v/>
      </c>
      <c r="Q45" s="22">
        <f>IF($A45="","",IF(OR($P45="",'Painel'!$B$15=""),"",IFERROR($P45/'Painel'!$B$15,"")))</f>
        <v/>
      </c>
      <c r="R45" s="9" t="n"/>
      <c r="S45" s="16">
        <f>IF($A45="","",IFERROR(VLOOKUP($B45,'Painel'!$K$9:$N$12,3,FALSE),""))</f>
        <v/>
      </c>
      <c r="T45" s="22">
        <f>IF($A45="","",IF($Q45="","",IFERROR(IF($S45="Sim",MAX($Q45*(1+IF($R45="",0,$R45)),IF('Painel'!$B$11="",0,'Painel'!$B$11)),$Q45*(1+IF($R45="",0,$R45))),"")))</f>
        <v/>
      </c>
      <c r="U45" s="28">
        <f>IF($A45="","",IFERROR(VLOOKUP($B45,'Painel'!$K$9:$N$12,2,FALSE),""))</f>
        <v/>
      </c>
      <c r="V45" s="22">
        <f>IF($A45="","",IF(OR($T45="",U45=""),"",IFERROR($T45*$U45,"")))</f>
        <v/>
      </c>
      <c r="W45" s="15" t="n"/>
      <c r="X45" s="13">
        <f>IF($A45="","",IF(COUNTIF($A$8:$A$107,$A45)&gt;1,"ID duplicado",IF($B45="","Falta enquadramento",IF($E45="","Falta mês declarativo",IF(COUNTA($F45:$I45)=0,"Faltam rendimentos",IF(COUNTA($J45:$L45)&lt;3,"Faltam coeficientes",IF($U45="","Falta taxa",IF($S45="","Falta regra de base mínima",IF(AND($S45="Sim",'Painel'!$B$11=""),"Falta base mínima",IF(AND($R45&lt;&gt;"",OR('Painel'!$B$12="",'Painel'!$B$13="")),"Definir limites de variação",IF(AND($R45&lt;&gt;"",OR($R45&lt;'Painel'!$B$12,$R45&gt;'Painel'!$B$13)),"Variação fora dos limites","OK")))))))))))</f>
        <v/>
      </c>
    </row>
    <row r="46" ht="30" customHeight="1">
      <c r="A46" s="25" t="n"/>
      <c r="B46" s="15" t="n"/>
      <c r="C46" s="26" t="n"/>
      <c r="D46" s="26" t="n"/>
      <c r="E46" s="27" t="n"/>
      <c r="F46" s="17" t="n"/>
      <c r="G46" s="17" t="n"/>
      <c r="H46" s="17" t="n"/>
      <c r="I46" s="17" t="n"/>
      <c r="J46" s="28">
        <f>IF($A46="","",'Painel'!$B$8)</f>
        <v/>
      </c>
      <c r="K46" s="28">
        <f>IF($A46="","",'Painel'!$B$9)</f>
        <v/>
      </c>
      <c r="L46" s="28">
        <f>IF($A46="","",'Painel'!$B$10)</f>
        <v/>
      </c>
      <c r="M46" s="22">
        <f>IF($A46="","",IF(OR($F46="",J46=""),"",IFERROR($F46*J46,"")))</f>
        <v/>
      </c>
      <c r="N46" s="22">
        <f>IF($A46="","",IF(OR($G46="",K46=""),"",IFERROR($G46*K46,"")))</f>
        <v/>
      </c>
      <c r="O46" s="22">
        <f>IF($A46="","",IF(OR($H46="",L46=""),"",IFERROR($H46*L46,"")))</f>
        <v/>
      </c>
      <c r="P46" s="22">
        <f>IF($A46="","",IF(COUNT($M46:$O46)=0,"",IFERROR(SUM($M46:$O46),"")))</f>
        <v/>
      </c>
      <c r="Q46" s="22">
        <f>IF($A46="","",IF(OR($P46="",'Painel'!$B$15=""),"",IFERROR($P46/'Painel'!$B$15,"")))</f>
        <v/>
      </c>
      <c r="R46" s="9" t="n"/>
      <c r="S46" s="16">
        <f>IF($A46="","",IFERROR(VLOOKUP($B46,'Painel'!$K$9:$N$12,3,FALSE),""))</f>
        <v/>
      </c>
      <c r="T46" s="22">
        <f>IF($A46="","",IF($Q46="","",IFERROR(IF($S46="Sim",MAX($Q46*(1+IF($R46="",0,$R46)),IF('Painel'!$B$11="",0,'Painel'!$B$11)),$Q46*(1+IF($R46="",0,$R46))),"")))</f>
        <v/>
      </c>
      <c r="U46" s="28">
        <f>IF($A46="","",IFERROR(VLOOKUP($B46,'Painel'!$K$9:$N$12,2,FALSE),""))</f>
        <v/>
      </c>
      <c r="V46" s="22">
        <f>IF($A46="","",IF(OR($T46="",U46=""),"",IFERROR($T46*$U46,"")))</f>
        <v/>
      </c>
      <c r="W46" s="15" t="n"/>
      <c r="X46" s="13">
        <f>IF($A46="","",IF(COUNTIF($A$8:$A$107,$A46)&gt;1,"ID duplicado",IF($B46="","Falta enquadramento",IF($E46="","Falta mês declarativo",IF(COUNTA($F46:$I46)=0,"Faltam rendimentos",IF(COUNTA($J46:$L46)&lt;3,"Faltam coeficientes",IF($U46="","Falta taxa",IF($S46="","Falta regra de base mínima",IF(AND($S46="Sim",'Painel'!$B$11=""),"Falta base mínima",IF(AND($R46&lt;&gt;"",OR('Painel'!$B$12="",'Painel'!$B$13="")),"Definir limites de variação",IF(AND($R46&lt;&gt;"",OR($R46&lt;'Painel'!$B$12,$R46&gt;'Painel'!$B$13)),"Variação fora dos limites","OK")))))))))))</f>
        <v/>
      </c>
    </row>
    <row r="47" ht="30" customHeight="1">
      <c r="A47" s="25" t="n"/>
      <c r="B47" s="15" t="n"/>
      <c r="C47" s="26" t="n"/>
      <c r="D47" s="26" t="n"/>
      <c r="E47" s="27" t="n"/>
      <c r="F47" s="17" t="n"/>
      <c r="G47" s="17" t="n"/>
      <c r="H47" s="17" t="n"/>
      <c r="I47" s="17" t="n"/>
      <c r="J47" s="28">
        <f>IF($A47="","",'Painel'!$B$8)</f>
        <v/>
      </c>
      <c r="K47" s="28">
        <f>IF($A47="","",'Painel'!$B$9)</f>
        <v/>
      </c>
      <c r="L47" s="28">
        <f>IF($A47="","",'Painel'!$B$10)</f>
        <v/>
      </c>
      <c r="M47" s="22">
        <f>IF($A47="","",IF(OR($F47="",J47=""),"",IFERROR($F47*J47,"")))</f>
        <v/>
      </c>
      <c r="N47" s="22">
        <f>IF($A47="","",IF(OR($G47="",K47=""),"",IFERROR($G47*K47,"")))</f>
        <v/>
      </c>
      <c r="O47" s="22">
        <f>IF($A47="","",IF(OR($H47="",L47=""),"",IFERROR($H47*L47,"")))</f>
        <v/>
      </c>
      <c r="P47" s="22">
        <f>IF($A47="","",IF(COUNT($M47:$O47)=0,"",IFERROR(SUM($M47:$O47),"")))</f>
        <v/>
      </c>
      <c r="Q47" s="22">
        <f>IF($A47="","",IF(OR($P47="",'Painel'!$B$15=""),"",IFERROR($P47/'Painel'!$B$15,"")))</f>
        <v/>
      </c>
      <c r="R47" s="9" t="n"/>
      <c r="S47" s="16">
        <f>IF($A47="","",IFERROR(VLOOKUP($B47,'Painel'!$K$9:$N$12,3,FALSE),""))</f>
        <v/>
      </c>
      <c r="T47" s="22">
        <f>IF($A47="","",IF($Q47="","",IFERROR(IF($S47="Sim",MAX($Q47*(1+IF($R47="",0,$R47)),IF('Painel'!$B$11="",0,'Painel'!$B$11)),$Q47*(1+IF($R47="",0,$R47))),"")))</f>
        <v/>
      </c>
      <c r="U47" s="28">
        <f>IF($A47="","",IFERROR(VLOOKUP($B47,'Painel'!$K$9:$N$12,2,FALSE),""))</f>
        <v/>
      </c>
      <c r="V47" s="22">
        <f>IF($A47="","",IF(OR($T47="",U47=""),"",IFERROR($T47*$U47,"")))</f>
        <v/>
      </c>
      <c r="W47" s="15" t="n"/>
      <c r="X47" s="13">
        <f>IF($A47="","",IF(COUNTIF($A$8:$A$107,$A47)&gt;1,"ID duplicado",IF($B47="","Falta enquadramento",IF($E47="","Falta mês declarativo",IF(COUNTA($F47:$I47)=0,"Faltam rendimentos",IF(COUNTA($J47:$L47)&lt;3,"Faltam coeficientes",IF($U47="","Falta taxa",IF($S47="","Falta regra de base mínima",IF(AND($S47="Sim",'Painel'!$B$11=""),"Falta base mínima",IF(AND($R47&lt;&gt;"",OR('Painel'!$B$12="",'Painel'!$B$13="")),"Definir limites de variação",IF(AND($R47&lt;&gt;"",OR($R47&lt;'Painel'!$B$12,$R47&gt;'Painel'!$B$13)),"Variação fora dos limites","OK")))))))))))</f>
        <v/>
      </c>
    </row>
    <row r="48" ht="30" customHeight="1">
      <c r="A48" s="25" t="n"/>
      <c r="B48" s="15" t="n"/>
      <c r="C48" s="26" t="n"/>
      <c r="D48" s="26" t="n"/>
      <c r="E48" s="27" t="n"/>
      <c r="F48" s="17" t="n"/>
      <c r="G48" s="17" t="n"/>
      <c r="H48" s="17" t="n"/>
      <c r="I48" s="17" t="n"/>
      <c r="J48" s="28">
        <f>IF($A48="","",'Painel'!$B$8)</f>
        <v/>
      </c>
      <c r="K48" s="28">
        <f>IF($A48="","",'Painel'!$B$9)</f>
        <v/>
      </c>
      <c r="L48" s="28">
        <f>IF($A48="","",'Painel'!$B$10)</f>
        <v/>
      </c>
      <c r="M48" s="22">
        <f>IF($A48="","",IF(OR($F48="",J48=""),"",IFERROR($F48*J48,"")))</f>
        <v/>
      </c>
      <c r="N48" s="22">
        <f>IF($A48="","",IF(OR($G48="",K48=""),"",IFERROR($G48*K48,"")))</f>
        <v/>
      </c>
      <c r="O48" s="22">
        <f>IF($A48="","",IF(OR($H48="",L48=""),"",IFERROR($H48*L48,"")))</f>
        <v/>
      </c>
      <c r="P48" s="22">
        <f>IF($A48="","",IF(COUNT($M48:$O48)=0,"",IFERROR(SUM($M48:$O48),"")))</f>
        <v/>
      </c>
      <c r="Q48" s="22">
        <f>IF($A48="","",IF(OR($P48="",'Painel'!$B$15=""),"",IFERROR($P48/'Painel'!$B$15,"")))</f>
        <v/>
      </c>
      <c r="R48" s="9" t="n"/>
      <c r="S48" s="16">
        <f>IF($A48="","",IFERROR(VLOOKUP($B48,'Painel'!$K$9:$N$12,3,FALSE),""))</f>
        <v/>
      </c>
      <c r="T48" s="22">
        <f>IF($A48="","",IF($Q48="","",IFERROR(IF($S48="Sim",MAX($Q48*(1+IF($R48="",0,$R48)),IF('Painel'!$B$11="",0,'Painel'!$B$11)),$Q48*(1+IF($R48="",0,$R48))),"")))</f>
        <v/>
      </c>
      <c r="U48" s="28">
        <f>IF($A48="","",IFERROR(VLOOKUP($B48,'Painel'!$K$9:$N$12,2,FALSE),""))</f>
        <v/>
      </c>
      <c r="V48" s="22">
        <f>IF($A48="","",IF(OR($T48="",U48=""),"",IFERROR($T48*$U48,"")))</f>
        <v/>
      </c>
      <c r="W48" s="15" t="n"/>
      <c r="X48" s="13">
        <f>IF($A48="","",IF(COUNTIF($A$8:$A$107,$A48)&gt;1,"ID duplicado",IF($B48="","Falta enquadramento",IF($E48="","Falta mês declarativo",IF(COUNTA($F48:$I48)=0,"Faltam rendimentos",IF(COUNTA($J48:$L48)&lt;3,"Faltam coeficientes",IF($U48="","Falta taxa",IF($S48="","Falta regra de base mínima",IF(AND($S48="Sim",'Painel'!$B$11=""),"Falta base mínima",IF(AND($R48&lt;&gt;"",OR('Painel'!$B$12="",'Painel'!$B$13="")),"Definir limites de variação",IF(AND($R48&lt;&gt;"",OR($R48&lt;'Painel'!$B$12,$R48&gt;'Painel'!$B$13)),"Variação fora dos limites","OK")))))))))))</f>
        <v/>
      </c>
    </row>
    <row r="49" ht="30" customHeight="1">
      <c r="A49" s="25" t="n"/>
      <c r="B49" s="15" t="n"/>
      <c r="C49" s="26" t="n"/>
      <c r="D49" s="26" t="n"/>
      <c r="E49" s="27" t="n"/>
      <c r="F49" s="17" t="n"/>
      <c r="G49" s="17" t="n"/>
      <c r="H49" s="17" t="n"/>
      <c r="I49" s="17" t="n"/>
      <c r="J49" s="28">
        <f>IF($A49="","",'Painel'!$B$8)</f>
        <v/>
      </c>
      <c r="K49" s="28">
        <f>IF($A49="","",'Painel'!$B$9)</f>
        <v/>
      </c>
      <c r="L49" s="28">
        <f>IF($A49="","",'Painel'!$B$10)</f>
        <v/>
      </c>
      <c r="M49" s="22">
        <f>IF($A49="","",IF(OR($F49="",J49=""),"",IFERROR($F49*J49,"")))</f>
        <v/>
      </c>
      <c r="N49" s="22">
        <f>IF($A49="","",IF(OR($G49="",K49=""),"",IFERROR($G49*K49,"")))</f>
        <v/>
      </c>
      <c r="O49" s="22">
        <f>IF($A49="","",IF(OR($H49="",L49=""),"",IFERROR($H49*L49,"")))</f>
        <v/>
      </c>
      <c r="P49" s="22">
        <f>IF($A49="","",IF(COUNT($M49:$O49)=0,"",IFERROR(SUM($M49:$O49),"")))</f>
        <v/>
      </c>
      <c r="Q49" s="22">
        <f>IF($A49="","",IF(OR($P49="",'Painel'!$B$15=""),"",IFERROR($P49/'Painel'!$B$15,"")))</f>
        <v/>
      </c>
      <c r="R49" s="9" t="n"/>
      <c r="S49" s="16">
        <f>IF($A49="","",IFERROR(VLOOKUP($B49,'Painel'!$K$9:$N$12,3,FALSE),""))</f>
        <v/>
      </c>
      <c r="T49" s="22">
        <f>IF($A49="","",IF($Q49="","",IFERROR(IF($S49="Sim",MAX($Q49*(1+IF($R49="",0,$R49)),IF('Painel'!$B$11="",0,'Painel'!$B$11)),$Q49*(1+IF($R49="",0,$R49))),"")))</f>
        <v/>
      </c>
      <c r="U49" s="28">
        <f>IF($A49="","",IFERROR(VLOOKUP($B49,'Painel'!$K$9:$N$12,2,FALSE),""))</f>
        <v/>
      </c>
      <c r="V49" s="22">
        <f>IF($A49="","",IF(OR($T49="",U49=""),"",IFERROR($T49*$U49,"")))</f>
        <v/>
      </c>
      <c r="W49" s="15" t="n"/>
      <c r="X49" s="13">
        <f>IF($A49="","",IF(COUNTIF($A$8:$A$107,$A49)&gt;1,"ID duplicado",IF($B49="","Falta enquadramento",IF($E49="","Falta mês declarativo",IF(COUNTA($F49:$I49)=0,"Faltam rendimentos",IF(COUNTA($J49:$L49)&lt;3,"Faltam coeficientes",IF($U49="","Falta taxa",IF($S49="","Falta regra de base mínima",IF(AND($S49="Sim",'Painel'!$B$11=""),"Falta base mínima",IF(AND($R49&lt;&gt;"",OR('Painel'!$B$12="",'Painel'!$B$13="")),"Definir limites de variação",IF(AND($R49&lt;&gt;"",OR($R49&lt;'Painel'!$B$12,$R49&gt;'Painel'!$B$13)),"Variação fora dos limites","OK")))))))))))</f>
        <v/>
      </c>
    </row>
    <row r="50" ht="30" customHeight="1">
      <c r="A50" s="25" t="n"/>
      <c r="B50" s="15" t="n"/>
      <c r="C50" s="26" t="n"/>
      <c r="D50" s="26" t="n"/>
      <c r="E50" s="27" t="n"/>
      <c r="F50" s="17" t="n"/>
      <c r="G50" s="17" t="n"/>
      <c r="H50" s="17" t="n"/>
      <c r="I50" s="17" t="n"/>
      <c r="J50" s="28">
        <f>IF($A50="","",'Painel'!$B$8)</f>
        <v/>
      </c>
      <c r="K50" s="28">
        <f>IF($A50="","",'Painel'!$B$9)</f>
        <v/>
      </c>
      <c r="L50" s="28">
        <f>IF($A50="","",'Painel'!$B$10)</f>
        <v/>
      </c>
      <c r="M50" s="22">
        <f>IF($A50="","",IF(OR($F50="",J50=""),"",IFERROR($F50*J50,"")))</f>
        <v/>
      </c>
      <c r="N50" s="22">
        <f>IF($A50="","",IF(OR($G50="",K50=""),"",IFERROR($G50*K50,"")))</f>
        <v/>
      </c>
      <c r="O50" s="22">
        <f>IF($A50="","",IF(OR($H50="",L50=""),"",IFERROR($H50*L50,"")))</f>
        <v/>
      </c>
      <c r="P50" s="22">
        <f>IF($A50="","",IF(COUNT($M50:$O50)=0,"",IFERROR(SUM($M50:$O50),"")))</f>
        <v/>
      </c>
      <c r="Q50" s="22">
        <f>IF($A50="","",IF(OR($P50="",'Painel'!$B$15=""),"",IFERROR($P50/'Painel'!$B$15,"")))</f>
        <v/>
      </c>
      <c r="R50" s="9" t="n"/>
      <c r="S50" s="16">
        <f>IF($A50="","",IFERROR(VLOOKUP($B50,'Painel'!$K$9:$N$12,3,FALSE),""))</f>
        <v/>
      </c>
      <c r="T50" s="22">
        <f>IF($A50="","",IF($Q50="","",IFERROR(IF($S50="Sim",MAX($Q50*(1+IF($R50="",0,$R50)),IF('Painel'!$B$11="",0,'Painel'!$B$11)),$Q50*(1+IF($R50="",0,$R50))),"")))</f>
        <v/>
      </c>
      <c r="U50" s="28">
        <f>IF($A50="","",IFERROR(VLOOKUP($B50,'Painel'!$K$9:$N$12,2,FALSE),""))</f>
        <v/>
      </c>
      <c r="V50" s="22">
        <f>IF($A50="","",IF(OR($T50="",U50=""),"",IFERROR($T50*$U50,"")))</f>
        <v/>
      </c>
      <c r="W50" s="15" t="n"/>
      <c r="X50" s="13">
        <f>IF($A50="","",IF(COUNTIF($A$8:$A$107,$A50)&gt;1,"ID duplicado",IF($B50="","Falta enquadramento",IF($E50="","Falta mês declarativo",IF(COUNTA($F50:$I50)=0,"Faltam rendimentos",IF(COUNTA($J50:$L50)&lt;3,"Faltam coeficientes",IF($U50="","Falta taxa",IF($S50="","Falta regra de base mínima",IF(AND($S50="Sim",'Painel'!$B$11=""),"Falta base mínima",IF(AND($R50&lt;&gt;"",OR('Painel'!$B$12="",'Painel'!$B$13="")),"Definir limites de variação",IF(AND($R50&lt;&gt;"",OR($R50&lt;'Painel'!$B$12,$R50&gt;'Painel'!$B$13)),"Variação fora dos limites","OK")))))))))))</f>
        <v/>
      </c>
    </row>
    <row r="51" ht="30" customHeight="1">
      <c r="A51" s="25" t="n"/>
      <c r="B51" s="15" t="n"/>
      <c r="C51" s="26" t="n"/>
      <c r="D51" s="26" t="n"/>
      <c r="E51" s="27" t="n"/>
      <c r="F51" s="17" t="n"/>
      <c r="G51" s="17" t="n"/>
      <c r="H51" s="17" t="n"/>
      <c r="I51" s="17" t="n"/>
      <c r="J51" s="28">
        <f>IF($A51="","",'Painel'!$B$8)</f>
        <v/>
      </c>
      <c r="K51" s="28">
        <f>IF($A51="","",'Painel'!$B$9)</f>
        <v/>
      </c>
      <c r="L51" s="28">
        <f>IF($A51="","",'Painel'!$B$10)</f>
        <v/>
      </c>
      <c r="M51" s="22">
        <f>IF($A51="","",IF(OR($F51="",J51=""),"",IFERROR($F51*J51,"")))</f>
        <v/>
      </c>
      <c r="N51" s="22">
        <f>IF($A51="","",IF(OR($G51="",K51=""),"",IFERROR($G51*K51,"")))</f>
        <v/>
      </c>
      <c r="O51" s="22">
        <f>IF($A51="","",IF(OR($H51="",L51=""),"",IFERROR($H51*L51,"")))</f>
        <v/>
      </c>
      <c r="P51" s="22">
        <f>IF($A51="","",IF(COUNT($M51:$O51)=0,"",IFERROR(SUM($M51:$O51),"")))</f>
        <v/>
      </c>
      <c r="Q51" s="22">
        <f>IF($A51="","",IF(OR($P51="",'Painel'!$B$15=""),"",IFERROR($P51/'Painel'!$B$15,"")))</f>
        <v/>
      </c>
      <c r="R51" s="9" t="n"/>
      <c r="S51" s="16">
        <f>IF($A51="","",IFERROR(VLOOKUP($B51,'Painel'!$K$9:$N$12,3,FALSE),""))</f>
        <v/>
      </c>
      <c r="T51" s="22">
        <f>IF($A51="","",IF($Q51="","",IFERROR(IF($S51="Sim",MAX($Q51*(1+IF($R51="",0,$R51)),IF('Painel'!$B$11="",0,'Painel'!$B$11)),$Q51*(1+IF($R51="",0,$R51))),"")))</f>
        <v/>
      </c>
      <c r="U51" s="28">
        <f>IF($A51="","",IFERROR(VLOOKUP($B51,'Painel'!$K$9:$N$12,2,FALSE),""))</f>
        <v/>
      </c>
      <c r="V51" s="22">
        <f>IF($A51="","",IF(OR($T51="",U51=""),"",IFERROR($T51*$U51,"")))</f>
        <v/>
      </c>
      <c r="W51" s="15" t="n"/>
      <c r="X51" s="13">
        <f>IF($A51="","",IF(COUNTIF($A$8:$A$107,$A51)&gt;1,"ID duplicado",IF($B51="","Falta enquadramento",IF($E51="","Falta mês declarativo",IF(COUNTA($F51:$I51)=0,"Faltam rendimentos",IF(COUNTA($J51:$L51)&lt;3,"Faltam coeficientes",IF($U51="","Falta taxa",IF($S51="","Falta regra de base mínima",IF(AND($S51="Sim",'Painel'!$B$11=""),"Falta base mínima",IF(AND($R51&lt;&gt;"",OR('Painel'!$B$12="",'Painel'!$B$13="")),"Definir limites de variação",IF(AND($R51&lt;&gt;"",OR($R51&lt;'Painel'!$B$12,$R51&gt;'Painel'!$B$13)),"Variação fora dos limites","OK")))))))))))</f>
        <v/>
      </c>
    </row>
    <row r="52" ht="30" customHeight="1">
      <c r="A52" s="25" t="n"/>
      <c r="B52" s="15" t="n"/>
      <c r="C52" s="26" t="n"/>
      <c r="D52" s="26" t="n"/>
      <c r="E52" s="27" t="n"/>
      <c r="F52" s="17" t="n"/>
      <c r="G52" s="17" t="n"/>
      <c r="H52" s="17" t="n"/>
      <c r="I52" s="17" t="n"/>
      <c r="J52" s="28">
        <f>IF($A52="","",'Painel'!$B$8)</f>
        <v/>
      </c>
      <c r="K52" s="28">
        <f>IF($A52="","",'Painel'!$B$9)</f>
        <v/>
      </c>
      <c r="L52" s="28">
        <f>IF($A52="","",'Painel'!$B$10)</f>
        <v/>
      </c>
      <c r="M52" s="22">
        <f>IF($A52="","",IF(OR($F52="",J52=""),"",IFERROR($F52*J52,"")))</f>
        <v/>
      </c>
      <c r="N52" s="22">
        <f>IF($A52="","",IF(OR($G52="",K52=""),"",IFERROR($G52*K52,"")))</f>
        <v/>
      </c>
      <c r="O52" s="22">
        <f>IF($A52="","",IF(OR($H52="",L52=""),"",IFERROR($H52*L52,"")))</f>
        <v/>
      </c>
      <c r="P52" s="22">
        <f>IF($A52="","",IF(COUNT($M52:$O52)=0,"",IFERROR(SUM($M52:$O52),"")))</f>
        <v/>
      </c>
      <c r="Q52" s="22">
        <f>IF($A52="","",IF(OR($P52="",'Painel'!$B$15=""),"",IFERROR($P52/'Painel'!$B$15,"")))</f>
        <v/>
      </c>
      <c r="R52" s="9" t="n"/>
      <c r="S52" s="16">
        <f>IF($A52="","",IFERROR(VLOOKUP($B52,'Painel'!$K$9:$N$12,3,FALSE),""))</f>
        <v/>
      </c>
      <c r="T52" s="22">
        <f>IF($A52="","",IF($Q52="","",IFERROR(IF($S52="Sim",MAX($Q52*(1+IF($R52="",0,$R52)),IF('Painel'!$B$11="",0,'Painel'!$B$11)),$Q52*(1+IF($R52="",0,$R52))),"")))</f>
        <v/>
      </c>
      <c r="U52" s="28">
        <f>IF($A52="","",IFERROR(VLOOKUP($B52,'Painel'!$K$9:$N$12,2,FALSE),""))</f>
        <v/>
      </c>
      <c r="V52" s="22">
        <f>IF($A52="","",IF(OR($T52="",U52=""),"",IFERROR($T52*$U52,"")))</f>
        <v/>
      </c>
      <c r="W52" s="15" t="n"/>
      <c r="X52" s="13">
        <f>IF($A52="","",IF(COUNTIF($A$8:$A$107,$A52)&gt;1,"ID duplicado",IF($B52="","Falta enquadramento",IF($E52="","Falta mês declarativo",IF(COUNTA($F52:$I52)=0,"Faltam rendimentos",IF(COUNTA($J52:$L52)&lt;3,"Faltam coeficientes",IF($U52="","Falta taxa",IF($S52="","Falta regra de base mínima",IF(AND($S52="Sim",'Painel'!$B$11=""),"Falta base mínima",IF(AND($R52&lt;&gt;"",OR('Painel'!$B$12="",'Painel'!$B$13="")),"Definir limites de variação",IF(AND($R52&lt;&gt;"",OR($R52&lt;'Painel'!$B$12,$R52&gt;'Painel'!$B$13)),"Variação fora dos limites","OK")))))))))))</f>
        <v/>
      </c>
    </row>
    <row r="53" ht="30" customHeight="1">
      <c r="A53" s="25" t="n"/>
      <c r="B53" s="15" t="n"/>
      <c r="C53" s="26" t="n"/>
      <c r="D53" s="26" t="n"/>
      <c r="E53" s="27" t="n"/>
      <c r="F53" s="17" t="n"/>
      <c r="G53" s="17" t="n"/>
      <c r="H53" s="17" t="n"/>
      <c r="I53" s="17" t="n"/>
      <c r="J53" s="28">
        <f>IF($A53="","",'Painel'!$B$8)</f>
        <v/>
      </c>
      <c r="K53" s="28">
        <f>IF($A53="","",'Painel'!$B$9)</f>
        <v/>
      </c>
      <c r="L53" s="28">
        <f>IF($A53="","",'Painel'!$B$10)</f>
        <v/>
      </c>
      <c r="M53" s="22">
        <f>IF($A53="","",IF(OR($F53="",J53=""),"",IFERROR($F53*J53,"")))</f>
        <v/>
      </c>
      <c r="N53" s="22">
        <f>IF($A53="","",IF(OR($G53="",K53=""),"",IFERROR($G53*K53,"")))</f>
        <v/>
      </c>
      <c r="O53" s="22">
        <f>IF($A53="","",IF(OR($H53="",L53=""),"",IFERROR($H53*L53,"")))</f>
        <v/>
      </c>
      <c r="P53" s="22">
        <f>IF($A53="","",IF(COUNT($M53:$O53)=0,"",IFERROR(SUM($M53:$O53),"")))</f>
        <v/>
      </c>
      <c r="Q53" s="22">
        <f>IF($A53="","",IF(OR($P53="",'Painel'!$B$15=""),"",IFERROR($P53/'Painel'!$B$15,"")))</f>
        <v/>
      </c>
      <c r="R53" s="9" t="n"/>
      <c r="S53" s="16">
        <f>IF($A53="","",IFERROR(VLOOKUP($B53,'Painel'!$K$9:$N$12,3,FALSE),""))</f>
        <v/>
      </c>
      <c r="T53" s="22">
        <f>IF($A53="","",IF($Q53="","",IFERROR(IF($S53="Sim",MAX($Q53*(1+IF($R53="",0,$R53)),IF('Painel'!$B$11="",0,'Painel'!$B$11)),$Q53*(1+IF($R53="",0,$R53))),"")))</f>
        <v/>
      </c>
      <c r="U53" s="28">
        <f>IF($A53="","",IFERROR(VLOOKUP($B53,'Painel'!$K$9:$N$12,2,FALSE),""))</f>
        <v/>
      </c>
      <c r="V53" s="22">
        <f>IF($A53="","",IF(OR($T53="",U53=""),"",IFERROR($T53*$U53,"")))</f>
        <v/>
      </c>
      <c r="W53" s="15" t="n"/>
      <c r="X53" s="13">
        <f>IF($A53="","",IF(COUNTIF($A$8:$A$107,$A53)&gt;1,"ID duplicado",IF($B53="","Falta enquadramento",IF($E53="","Falta mês declarativo",IF(COUNTA($F53:$I53)=0,"Faltam rendimentos",IF(COUNTA($J53:$L53)&lt;3,"Faltam coeficientes",IF($U53="","Falta taxa",IF($S53="","Falta regra de base mínima",IF(AND($S53="Sim",'Painel'!$B$11=""),"Falta base mínima",IF(AND($R53&lt;&gt;"",OR('Painel'!$B$12="",'Painel'!$B$13="")),"Definir limites de variação",IF(AND($R53&lt;&gt;"",OR($R53&lt;'Painel'!$B$12,$R53&gt;'Painel'!$B$13)),"Variação fora dos limites","OK")))))))))))</f>
        <v/>
      </c>
    </row>
    <row r="54" ht="30" customHeight="1">
      <c r="A54" s="25" t="n"/>
      <c r="B54" s="15" t="n"/>
      <c r="C54" s="26" t="n"/>
      <c r="D54" s="26" t="n"/>
      <c r="E54" s="27" t="n"/>
      <c r="F54" s="17" t="n"/>
      <c r="G54" s="17" t="n"/>
      <c r="H54" s="17" t="n"/>
      <c r="I54" s="17" t="n"/>
      <c r="J54" s="28">
        <f>IF($A54="","",'Painel'!$B$8)</f>
        <v/>
      </c>
      <c r="K54" s="28">
        <f>IF($A54="","",'Painel'!$B$9)</f>
        <v/>
      </c>
      <c r="L54" s="28">
        <f>IF($A54="","",'Painel'!$B$10)</f>
        <v/>
      </c>
      <c r="M54" s="22">
        <f>IF($A54="","",IF(OR($F54="",J54=""),"",IFERROR($F54*J54,"")))</f>
        <v/>
      </c>
      <c r="N54" s="22">
        <f>IF($A54="","",IF(OR($G54="",K54=""),"",IFERROR($G54*K54,"")))</f>
        <v/>
      </c>
      <c r="O54" s="22">
        <f>IF($A54="","",IF(OR($H54="",L54=""),"",IFERROR($H54*L54,"")))</f>
        <v/>
      </c>
      <c r="P54" s="22">
        <f>IF($A54="","",IF(COUNT($M54:$O54)=0,"",IFERROR(SUM($M54:$O54),"")))</f>
        <v/>
      </c>
      <c r="Q54" s="22">
        <f>IF($A54="","",IF(OR($P54="",'Painel'!$B$15=""),"",IFERROR($P54/'Painel'!$B$15,"")))</f>
        <v/>
      </c>
      <c r="R54" s="9" t="n"/>
      <c r="S54" s="16">
        <f>IF($A54="","",IFERROR(VLOOKUP($B54,'Painel'!$K$9:$N$12,3,FALSE),""))</f>
        <v/>
      </c>
      <c r="T54" s="22">
        <f>IF($A54="","",IF($Q54="","",IFERROR(IF($S54="Sim",MAX($Q54*(1+IF($R54="",0,$R54)),IF('Painel'!$B$11="",0,'Painel'!$B$11)),$Q54*(1+IF($R54="",0,$R54))),"")))</f>
        <v/>
      </c>
      <c r="U54" s="28">
        <f>IF($A54="","",IFERROR(VLOOKUP($B54,'Painel'!$K$9:$N$12,2,FALSE),""))</f>
        <v/>
      </c>
      <c r="V54" s="22">
        <f>IF($A54="","",IF(OR($T54="",U54=""),"",IFERROR($T54*$U54,"")))</f>
        <v/>
      </c>
      <c r="W54" s="15" t="n"/>
      <c r="X54" s="13">
        <f>IF($A54="","",IF(COUNTIF($A$8:$A$107,$A54)&gt;1,"ID duplicado",IF($B54="","Falta enquadramento",IF($E54="","Falta mês declarativo",IF(COUNTA($F54:$I54)=0,"Faltam rendimentos",IF(COUNTA($J54:$L54)&lt;3,"Faltam coeficientes",IF($U54="","Falta taxa",IF($S54="","Falta regra de base mínima",IF(AND($S54="Sim",'Painel'!$B$11=""),"Falta base mínima",IF(AND($R54&lt;&gt;"",OR('Painel'!$B$12="",'Painel'!$B$13="")),"Definir limites de variação",IF(AND($R54&lt;&gt;"",OR($R54&lt;'Painel'!$B$12,$R54&gt;'Painel'!$B$13)),"Variação fora dos limites","OK")))))))))))</f>
        <v/>
      </c>
    </row>
    <row r="55" ht="30" customHeight="1">
      <c r="A55" s="25" t="n"/>
      <c r="B55" s="15" t="n"/>
      <c r="C55" s="26" t="n"/>
      <c r="D55" s="26" t="n"/>
      <c r="E55" s="27" t="n"/>
      <c r="F55" s="17" t="n"/>
      <c r="G55" s="17" t="n"/>
      <c r="H55" s="17" t="n"/>
      <c r="I55" s="17" t="n"/>
      <c r="J55" s="28">
        <f>IF($A55="","",'Painel'!$B$8)</f>
        <v/>
      </c>
      <c r="K55" s="28">
        <f>IF($A55="","",'Painel'!$B$9)</f>
        <v/>
      </c>
      <c r="L55" s="28">
        <f>IF($A55="","",'Painel'!$B$10)</f>
        <v/>
      </c>
      <c r="M55" s="22">
        <f>IF($A55="","",IF(OR($F55="",J55=""),"",IFERROR($F55*J55,"")))</f>
        <v/>
      </c>
      <c r="N55" s="22">
        <f>IF($A55="","",IF(OR($G55="",K55=""),"",IFERROR($G55*K55,"")))</f>
        <v/>
      </c>
      <c r="O55" s="22">
        <f>IF($A55="","",IF(OR($H55="",L55=""),"",IFERROR($H55*L55,"")))</f>
        <v/>
      </c>
      <c r="P55" s="22">
        <f>IF($A55="","",IF(COUNT($M55:$O55)=0,"",IFERROR(SUM($M55:$O55),"")))</f>
        <v/>
      </c>
      <c r="Q55" s="22">
        <f>IF($A55="","",IF(OR($P55="",'Painel'!$B$15=""),"",IFERROR($P55/'Painel'!$B$15,"")))</f>
        <v/>
      </c>
      <c r="R55" s="9" t="n"/>
      <c r="S55" s="16">
        <f>IF($A55="","",IFERROR(VLOOKUP($B55,'Painel'!$K$9:$N$12,3,FALSE),""))</f>
        <v/>
      </c>
      <c r="T55" s="22">
        <f>IF($A55="","",IF($Q55="","",IFERROR(IF($S55="Sim",MAX($Q55*(1+IF($R55="",0,$R55)),IF('Painel'!$B$11="",0,'Painel'!$B$11)),$Q55*(1+IF($R55="",0,$R55))),"")))</f>
        <v/>
      </c>
      <c r="U55" s="28">
        <f>IF($A55="","",IFERROR(VLOOKUP($B55,'Painel'!$K$9:$N$12,2,FALSE),""))</f>
        <v/>
      </c>
      <c r="V55" s="22">
        <f>IF($A55="","",IF(OR($T55="",U55=""),"",IFERROR($T55*$U55,"")))</f>
        <v/>
      </c>
      <c r="W55" s="15" t="n"/>
      <c r="X55" s="13">
        <f>IF($A55="","",IF(COUNTIF($A$8:$A$107,$A55)&gt;1,"ID duplicado",IF($B55="","Falta enquadramento",IF($E55="","Falta mês declarativo",IF(COUNTA($F55:$I55)=0,"Faltam rendimentos",IF(COUNTA($J55:$L55)&lt;3,"Faltam coeficientes",IF($U55="","Falta taxa",IF($S55="","Falta regra de base mínima",IF(AND($S55="Sim",'Painel'!$B$11=""),"Falta base mínima",IF(AND($R55&lt;&gt;"",OR('Painel'!$B$12="",'Painel'!$B$13="")),"Definir limites de variação",IF(AND($R55&lt;&gt;"",OR($R55&lt;'Painel'!$B$12,$R55&gt;'Painel'!$B$13)),"Variação fora dos limites","OK")))))))))))</f>
        <v/>
      </c>
    </row>
    <row r="56" ht="30" customHeight="1">
      <c r="A56" s="25" t="n"/>
      <c r="B56" s="15" t="n"/>
      <c r="C56" s="26" t="n"/>
      <c r="D56" s="26" t="n"/>
      <c r="E56" s="27" t="n"/>
      <c r="F56" s="17" t="n"/>
      <c r="G56" s="17" t="n"/>
      <c r="H56" s="17" t="n"/>
      <c r="I56" s="17" t="n"/>
      <c r="J56" s="28">
        <f>IF($A56="","",'Painel'!$B$8)</f>
        <v/>
      </c>
      <c r="K56" s="28">
        <f>IF($A56="","",'Painel'!$B$9)</f>
        <v/>
      </c>
      <c r="L56" s="28">
        <f>IF($A56="","",'Painel'!$B$10)</f>
        <v/>
      </c>
      <c r="M56" s="22">
        <f>IF($A56="","",IF(OR($F56="",J56=""),"",IFERROR($F56*J56,"")))</f>
        <v/>
      </c>
      <c r="N56" s="22">
        <f>IF($A56="","",IF(OR($G56="",K56=""),"",IFERROR($G56*K56,"")))</f>
        <v/>
      </c>
      <c r="O56" s="22">
        <f>IF($A56="","",IF(OR($H56="",L56=""),"",IFERROR($H56*L56,"")))</f>
        <v/>
      </c>
      <c r="P56" s="22">
        <f>IF($A56="","",IF(COUNT($M56:$O56)=0,"",IFERROR(SUM($M56:$O56),"")))</f>
        <v/>
      </c>
      <c r="Q56" s="22">
        <f>IF($A56="","",IF(OR($P56="",'Painel'!$B$15=""),"",IFERROR($P56/'Painel'!$B$15,"")))</f>
        <v/>
      </c>
      <c r="R56" s="9" t="n"/>
      <c r="S56" s="16">
        <f>IF($A56="","",IFERROR(VLOOKUP($B56,'Painel'!$K$9:$N$12,3,FALSE),""))</f>
        <v/>
      </c>
      <c r="T56" s="22">
        <f>IF($A56="","",IF($Q56="","",IFERROR(IF($S56="Sim",MAX($Q56*(1+IF($R56="",0,$R56)),IF('Painel'!$B$11="",0,'Painel'!$B$11)),$Q56*(1+IF($R56="",0,$R56))),"")))</f>
        <v/>
      </c>
      <c r="U56" s="28">
        <f>IF($A56="","",IFERROR(VLOOKUP($B56,'Painel'!$K$9:$N$12,2,FALSE),""))</f>
        <v/>
      </c>
      <c r="V56" s="22">
        <f>IF($A56="","",IF(OR($T56="",U56=""),"",IFERROR($T56*$U56,"")))</f>
        <v/>
      </c>
      <c r="W56" s="15" t="n"/>
      <c r="X56" s="13">
        <f>IF($A56="","",IF(COUNTIF($A$8:$A$107,$A56)&gt;1,"ID duplicado",IF($B56="","Falta enquadramento",IF($E56="","Falta mês declarativo",IF(COUNTA($F56:$I56)=0,"Faltam rendimentos",IF(COUNTA($J56:$L56)&lt;3,"Faltam coeficientes",IF($U56="","Falta taxa",IF($S56="","Falta regra de base mínima",IF(AND($S56="Sim",'Painel'!$B$11=""),"Falta base mínima",IF(AND($R56&lt;&gt;"",OR('Painel'!$B$12="",'Painel'!$B$13="")),"Definir limites de variação",IF(AND($R56&lt;&gt;"",OR($R56&lt;'Painel'!$B$12,$R56&gt;'Painel'!$B$13)),"Variação fora dos limites","OK")))))))))))</f>
        <v/>
      </c>
    </row>
    <row r="57" ht="30" customHeight="1">
      <c r="A57" s="25" t="n"/>
      <c r="B57" s="15" t="n"/>
      <c r="C57" s="26" t="n"/>
      <c r="D57" s="26" t="n"/>
      <c r="E57" s="27" t="n"/>
      <c r="F57" s="17" t="n"/>
      <c r="G57" s="17" t="n"/>
      <c r="H57" s="17" t="n"/>
      <c r="I57" s="17" t="n"/>
      <c r="J57" s="28">
        <f>IF($A57="","",'Painel'!$B$8)</f>
        <v/>
      </c>
      <c r="K57" s="28">
        <f>IF($A57="","",'Painel'!$B$9)</f>
        <v/>
      </c>
      <c r="L57" s="28">
        <f>IF($A57="","",'Painel'!$B$10)</f>
        <v/>
      </c>
      <c r="M57" s="22">
        <f>IF($A57="","",IF(OR($F57="",J57=""),"",IFERROR($F57*J57,"")))</f>
        <v/>
      </c>
      <c r="N57" s="22">
        <f>IF($A57="","",IF(OR($G57="",K57=""),"",IFERROR($G57*K57,"")))</f>
        <v/>
      </c>
      <c r="O57" s="22">
        <f>IF($A57="","",IF(OR($H57="",L57=""),"",IFERROR($H57*L57,"")))</f>
        <v/>
      </c>
      <c r="P57" s="22">
        <f>IF($A57="","",IF(COUNT($M57:$O57)=0,"",IFERROR(SUM($M57:$O57),"")))</f>
        <v/>
      </c>
      <c r="Q57" s="22">
        <f>IF($A57="","",IF(OR($P57="",'Painel'!$B$15=""),"",IFERROR($P57/'Painel'!$B$15,"")))</f>
        <v/>
      </c>
      <c r="R57" s="9" t="n"/>
      <c r="S57" s="16">
        <f>IF($A57="","",IFERROR(VLOOKUP($B57,'Painel'!$K$9:$N$12,3,FALSE),""))</f>
        <v/>
      </c>
      <c r="T57" s="22">
        <f>IF($A57="","",IF($Q57="","",IFERROR(IF($S57="Sim",MAX($Q57*(1+IF($R57="",0,$R57)),IF('Painel'!$B$11="",0,'Painel'!$B$11)),$Q57*(1+IF($R57="",0,$R57))),"")))</f>
        <v/>
      </c>
      <c r="U57" s="28">
        <f>IF($A57="","",IFERROR(VLOOKUP($B57,'Painel'!$K$9:$N$12,2,FALSE),""))</f>
        <v/>
      </c>
      <c r="V57" s="22">
        <f>IF($A57="","",IF(OR($T57="",U57=""),"",IFERROR($T57*$U57,"")))</f>
        <v/>
      </c>
      <c r="W57" s="15" t="n"/>
      <c r="X57" s="13">
        <f>IF($A57="","",IF(COUNTIF($A$8:$A$107,$A57)&gt;1,"ID duplicado",IF($B57="","Falta enquadramento",IF($E57="","Falta mês declarativo",IF(COUNTA($F57:$I57)=0,"Faltam rendimentos",IF(COUNTA($J57:$L57)&lt;3,"Faltam coeficientes",IF($U57="","Falta taxa",IF($S57="","Falta regra de base mínima",IF(AND($S57="Sim",'Painel'!$B$11=""),"Falta base mínima",IF(AND($R57&lt;&gt;"",OR('Painel'!$B$12="",'Painel'!$B$13="")),"Definir limites de variação",IF(AND($R57&lt;&gt;"",OR($R57&lt;'Painel'!$B$12,$R57&gt;'Painel'!$B$13)),"Variação fora dos limites","OK")))))))))))</f>
        <v/>
      </c>
    </row>
    <row r="58" ht="30" customHeight="1">
      <c r="A58" s="25" t="n"/>
      <c r="B58" s="15" t="n"/>
      <c r="C58" s="26" t="n"/>
      <c r="D58" s="26" t="n"/>
      <c r="E58" s="27" t="n"/>
      <c r="F58" s="17" t="n"/>
      <c r="G58" s="17" t="n"/>
      <c r="H58" s="17" t="n"/>
      <c r="I58" s="17" t="n"/>
      <c r="J58" s="28">
        <f>IF($A58="","",'Painel'!$B$8)</f>
        <v/>
      </c>
      <c r="K58" s="28">
        <f>IF($A58="","",'Painel'!$B$9)</f>
        <v/>
      </c>
      <c r="L58" s="28">
        <f>IF($A58="","",'Painel'!$B$10)</f>
        <v/>
      </c>
      <c r="M58" s="22">
        <f>IF($A58="","",IF(OR($F58="",J58=""),"",IFERROR($F58*J58,"")))</f>
        <v/>
      </c>
      <c r="N58" s="22">
        <f>IF($A58="","",IF(OR($G58="",K58=""),"",IFERROR($G58*K58,"")))</f>
        <v/>
      </c>
      <c r="O58" s="22">
        <f>IF($A58="","",IF(OR($H58="",L58=""),"",IFERROR($H58*L58,"")))</f>
        <v/>
      </c>
      <c r="P58" s="22">
        <f>IF($A58="","",IF(COUNT($M58:$O58)=0,"",IFERROR(SUM($M58:$O58),"")))</f>
        <v/>
      </c>
      <c r="Q58" s="22">
        <f>IF($A58="","",IF(OR($P58="",'Painel'!$B$15=""),"",IFERROR($P58/'Painel'!$B$15,"")))</f>
        <v/>
      </c>
      <c r="R58" s="9" t="n"/>
      <c r="S58" s="16">
        <f>IF($A58="","",IFERROR(VLOOKUP($B58,'Painel'!$K$9:$N$12,3,FALSE),""))</f>
        <v/>
      </c>
      <c r="T58" s="22">
        <f>IF($A58="","",IF($Q58="","",IFERROR(IF($S58="Sim",MAX($Q58*(1+IF($R58="",0,$R58)),IF('Painel'!$B$11="",0,'Painel'!$B$11)),$Q58*(1+IF($R58="",0,$R58))),"")))</f>
        <v/>
      </c>
      <c r="U58" s="28">
        <f>IF($A58="","",IFERROR(VLOOKUP($B58,'Painel'!$K$9:$N$12,2,FALSE),""))</f>
        <v/>
      </c>
      <c r="V58" s="22">
        <f>IF($A58="","",IF(OR($T58="",U58=""),"",IFERROR($T58*$U58,"")))</f>
        <v/>
      </c>
      <c r="W58" s="15" t="n"/>
      <c r="X58" s="13">
        <f>IF($A58="","",IF(COUNTIF($A$8:$A$107,$A58)&gt;1,"ID duplicado",IF($B58="","Falta enquadramento",IF($E58="","Falta mês declarativo",IF(COUNTA($F58:$I58)=0,"Faltam rendimentos",IF(COUNTA($J58:$L58)&lt;3,"Faltam coeficientes",IF($U58="","Falta taxa",IF($S58="","Falta regra de base mínima",IF(AND($S58="Sim",'Painel'!$B$11=""),"Falta base mínima",IF(AND($R58&lt;&gt;"",OR('Painel'!$B$12="",'Painel'!$B$13="")),"Definir limites de variação",IF(AND($R58&lt;&gt;"",OR($R58&lt;'Painel'!$B$12,$R58&gt;'Painel'!$B$13)),"Variação fora dos limites","OK")))))))))))</f>
        <v/>
      </c>
    </row>
    <row r="59" ht="30" customHeight="1">
      <c r="A59" s="25" t="n"/>
      <c r="B59" s="15" t="n"/>
      <c r="C59" s="26" t="n"/>
      <c r="D59" s="26" t="n"/>
      <c r="E59" s="27" t="n"/>
      <c r="F59" s="17" t="n"/>
      <c r="G59" s="17" t="n"/>
      <c r="H59" s="17" t="n"/>
      <c r="I59" s="17" t="n"/>
      <c r="J59" s="28">
        <f>IF($A59="","",'Painel'!$B$8)</f>
        <v/>
      </c>
      <c r="K59" s="28">
        <f>IF($A59="","",'Painel'!$B$9)</f>
        <v/>
      </c>
      <c r="L59" s="28">
        <f>IF($A59="","",'Painel'!$B$10)</f>
        <v/>
      </c>
      <c r="M59" s="22">
        <f>IF($A59="","",IF(OR($F59="",J59=""),"",IFERROR($F59*J59,"")))</f>
        <v/>
      </c>
      <c r="N59" s="22">
        <f>IF($A59="","",IF(OR($G59="",K59=""),"",IFERROR($G59*K59,"")))</f>
        <v/>
      </c>
      <c r="O59" s="22">
        <f>IF($A59="","",IF(OR($H59="",L59=""),"",IFERROR($H59*L59,"")))</f>
        <v/>
      </c>
      <c r="P59" s="22">
        <f>IF($A59="","",IF(COUNT($M59:$O59)=0,"",IFERROR(SUM($M59:$O59),"")))</f>
        <v/>
      </c>
      <c r="Q59" s="22">
        <f>IF($A59="","",IF(OR($P59="",'Painel'!$B$15=""),"",IFERROR($P59/'Painel'!$B$15,"")))</f>
        <v/>
      </c>
      <c r="R59" s="9" t="n"/>
      <c r="S59" s="16">
        <f>IF($A59="","",IFERROR(VLOOKUP($B59,'Painel'!$K$9:$N$12,3,FALSE),""))</f>
        <v/>
      </c>
      <c r="T59" s="22">
        <f>IF($A59="","",IF($Q59="","",IFERROR(IF($S59="Sim",MAX($Q59*(1+IF($R59="",0,$R59)),IF('Painel'!$B$11="",0,'Painel'!$B$11)),$Q59*(1+IF($R59="",0,$R59))),"")))</f>
        <v/>
      </c>
      <c r="U59" s="28">
        <f>IF($A59="","",IFERROR(VLOOKUP($B59,'Painel'!$K$9:$N$12,2,FALSE),""))</f>
        <v/>
      </c>
      <c r="V59" s="22">
        <f>IF($A59="","",IF(OR($T59="",U59=""),"",IFERROR($T59*$U59,"")))</f>
        <v/>
      </c>
      <c r="W59" s="15" t="n"/>
      <c r="X59" s="13">
        <f>IF($A59="","",IF(COUNTIF($A$8:$A$107,$A59)&gt;1,"ID duplicado",IF($B59="","Falta enquadramento",IF($E59="","Falta mês declarativo",IF(COUNTA($F59:$I59)=0,"Faltam rendimentos",IF(COUNTA($J59:$L59)&lt;3,"Faltam coeficientes",IF($U59="","Falta taxa",IF($S59="","Falta regra de base mínima",IF(AND($S59="Sim",'Painel'!$B$11=""),"Falta base mínima",IF(AND($R59&lt;&gt;"",OR('Painel'!$B$12="",'Painel'!$B$13="")),"Definir limites de variação",IF(AND($R59&lt;&gt;"",OR($R59&lt;'Painel'!$B$12,$R59&gt;'Painel'!$B$13)),"Variação fora dos limites","OK")))))))))))</f>
        <v/>
      </c>
    </row>
    <row r="60" ht="30" customHeight="1">
      <c r="A60" s="25" t="n"/>
      <c r="B60" s="15" t="n"/>
      <c r="C60" s="26" t="n"/>
      <c r="D60" s="26" t="n"/>
      <c r="E60" s="27" t="n"/>
      <c r="F60" s="17" t="n"/>
      <c r="G60" s="17" t="n"/>
      <c r="H60" s="17" t="n"/>
      <c r="I60" s="17" t="n"/>
      <c r="J60" s="28">
        <f>IF($A60="","",'Painel'!$B$8)</f>
        <v/>
      </c>
      <c r="K60" s="28">
        <f>IF($A60="","",'Painel'!$B$9)</f>
        <v/>
      </c>
      <c r="L60" s="28">
        <f>IF($A60="","",'Painel'!$B$10)</f>
        <v/>
      </c>
      <c r="M60" s="22">
        <f>IF($A60="","",IF(OR($F60="",J60=""),"",IFERROR($F60*J60,"")))</f>
        <v/>
      </c>
      <c r="N60" s="22">
        <f>IF($A60="","",IF(OR($G60="",K60=""),"",IFERROR($G60*K60,"")))</f>
        <v/>
      </c>
      <c r="O60" s="22">
        <f>IF($A60="","",IF(OR($H60="",L60=""),"",IFERROR($H60*L60,"")))</f>
        <v/>
      </c>
      <c r="P60" s="22">
        <f>IF($A60="","",IF(COUNT($M60:$O60)=0,"",IFERROR(SUM($M60:$O60),"")))</f>
        <v/>
      </c>
      <c r="Q60" s="22">
        <f>IF($A60="","",IF(OR($P60="",'Painel'!$B$15=""),"",IFERROR($P60/'Painel'!$B$15,"")))</f>
        <v/>
      </c>
      <c r="R60" s="9" t="n"/>
      <c r="S60" s="16">
        <f>IF($A60="","",IFERROR(VLOOKUP($B60,'Painel'!$K$9:$N$12,3,FALSE),""))</f>
        <v/>
      </c>
      <c r="T60" s="22">
        <f>IF($A60="","",IF($Q60="","",IFERROR(IF($S60="Sim",MAX($Q60*(1+IF($R60="",0,$R60)),IF('Painel'!$B$11="",0,'Painel'!$B$11)),$Q60*(1+IF($R60="",0,$R60))),"")))</f>
        <v/>
      </c>
      <c r="U60" s="28">
        <f>IF($A60="","",IFERROR(VLOOKUP($B60,'Painel'!$K$9:$N$12,2,FALSE),""))</f>
        <v/>
      </c>
      <c r="V60" s="22">
        <f>IF($A60="","",IF(OR($T60="",U60=""),"",IFERROR($T60*$U60,"")))</f>
        <v/>
      </c>
      <c r="W60" s="15" t="n"/>
      <c r="X60" s="13">
        <f>IF($A60="","",IF(COUNTIF($A$8:$A$107,$A60)&gt;1,"ID duplicado",IF($B60="","Falta enquadramento",IF($E60="","Falta mês declarativo",IF(COUNTA($F60:$I60)=0,"Faltam rendimentos",IF(COUNTA($J60:$L60)&lt;3,"Faltam coeficientes",IF($U60="","Falta taxa",IF($S60="","Falta regra de base mínima",IF(AND($S60="Sim",'Painel'!$B$11=""),"Falta base mínima",IF(AND($R60&lt;&gt;"",OR('Painel'!$B$12="",'Painel'!$B$13="")),"Definir limites de variação",IF(AND($R60&lt;&gt;"",OR($R60&lt;'Painel'!$B$12,$R60&gt;'Painel'!$B$13)),"Variação fora dos limites","OK")))))))))))</f>
        <v/>
      </c>
    </row>
    <row r="61" ht="30" customHeight="1">
      <c r="A61" s="25" t="n"/>
      <c r="B61" s="15" t="n"/>
      <c r="C61" s="26" t="n"/>
      <c r="D61" s="26" t="n"/>
      <c r="E61" s="27" t="n"/>
      <c r="F61" s="17" t="n"/>
      <c r="G61" s="17" t="n"/>
      <c r="H61" s="17" t="n"/>
      <c r="I61" s="17" t="n"/>
      <c r="J61" s="28">
        <f>IF($A61="","",'Painel'!$B$8)</f>
        <v/>
      </c>
      <c r="K61" s="28">
        <f>IF($A61="","",'Painel'!$B$9)</f>
        <v/>
      </c>
      <c r="L61" s="28">
        <f>IF($A61="","",'Painel'!$B$10)</f>
        <v/>
      </c>
      <c r="M61" s="22">
        <f>IF($A61="","",IF(OR($F61="",J61=""),"",IFERROR($F61*J61,"")))</f>
        <v/>
      </c>
      <c r="N61" s="22">
        <f>IF($A61="","",IF(OR($G61="",K61=""),"",IFERROR($G61*K61,"")))</f>
        <v/>
      </c>
      <c r="O61" s="22">
        <f>IF($A61="","",IF(OR($H61="",L61=""),"",IFERROR($H61*L61,"")))</f>
        <v/>
      </c>
      <c r="P61" s="22">
        <f>IF($A61="","",IF(COUNT($M61:$O61)=0,"",IFERROR(SUM($M61:$O61),"")))</f>
        <v/>
      </c>
      <c r="Q61" s="22">
        <f>IF($A61="","",IF(OR($P61="",'Painel'!$B$15=""),"",IFERROR($P61/'Painel'!$B$15,"")))</f>
        <v/>
      </c>
      <c r="R61" s="9" t="n"/>
      <c r="S61" s="16">
        <f>IF($A61="","",IFERROR(VLOOKUP($B61,'Painel'!$K$9:$N$12,3,FALSE),""))</f>
        <v/>
      </c>
      <c r="T61" s="22">
        <f>IF($A61="","",IF($Q61="","",IFERROR(IF($S61="Sim",MAX($Q61*(1+IF($R61="",0,$R61)),IF('Painel'!$B$11="",0,'Painel'!$B$11)),$Q61*(1+IF($R61="",0,$R61))),"")))</f>
        <v/>
      </c>
      <c r="U61" s="28">
        <f>IF($A61="","",IFERROR(VLOOKUP($B61,'Painel'!$K$9:$N$12,2,FALSE),""))</f>
        <v/>
      </c>
      <c r="V61" s="22">
        <f>IF($A61="","",IF(OR($T61="",U61=""),"",IFERROR($T61*$U61,"")))</f>
        <v/>
      </c>
      <c r="W61" s="15" t="n"/>
      <c r="X61" s="13">
        <f>IF($A61="","",IF(COUNTIF($A$8:$A$107,$A61)&gt;1,"ID duplicado",IF($B61="","Falta enquadramento",IF($E61="","Falta mês declarativo",IF(COUNTA($F61:$I61)=0,"Faltam rendimentos",IF(COUNTA($J61:$L61)&lt;3,"Faltam coeficientes",IF($U61="","Falta taxa",IF($S61="","Falta regra de base mínima",IF(AND($S61="Sim",'Painel'!$B$11=""),"Falta base mínima",IF(AND($R61&lt;&gt;"",OR('Painel'!$B$12="",'Painel'!$B$13="")),"Definir limites de variação",IF(AND($R61&lt;&gt;"",OR($R61&lt;'Painel'!$B$12,$R61&gt;'Painel'!$B$13)),"Variação fora dos limites","OK")))))))))))</f>
        <v/>
      </c>
    </row>
    <row r="62" ht="30" customHeight="1">
      <c r="A62" s="25" t="n"/>
      <c r="B62" s="15" t="n"/>
      <c r="C62" s="26" t="n"/>
      <c r="D62" s="26" t="n"/>
      <c r="E62" s="27" t="n"/>
      <c r="F62" s="17" t="n"/>
      <c r="G62" s="17" t="n"/>
      <c r="H62" s="17" t="n"/>
      <c r="I62" s="17" t="n"/>
      <c r="J62" s="28">
        <f>IF($A62="","",'Painel'!$B$8)</f>
        <v/>
      </c>
      <c r="K62" s="28">
        <f>IF($A62="","",'Painel'!$B$9)</f>
        <v/>
      </c>
      <c r="L62" s="28">
        <f>IF($A62="","",'Painel'!$B$10)</f>
        <v/>
      </c>
      <c r="M62" s="22">
        <f>IF($A62="","",IF(OR($F62="",J62=""),"",IFERROR($F62*J62,"")))</f>
        <v/>
      </c>
      <c r="N62" s="22">
        <f>IF($A62="","",IF(OR($G62="",K62=""),"",IFERROR($G62*K62,"")))</f>
        <v/>
      </c>
      <c r="O62" s="22">
        <f>IF($A62="","",IF(OR($H62="",L62=""),"",IFERROR($H62*L62,"")))</f>
        <v/>
      </c>
      <c r="P62" s="22">
        <f>IF($A62="","",IF(COUNT($M62:$O62)=0,"",IFERROR(SUM($M62:$O62),"")))</f>
        <v/>
      </c>
      <c r="Q62" s="22">
        <f>IF($A62="","",IF(OR($P62="",'Painel'!$B$15=""),"",IFERROR($P62/'Painel'!$B$15,"")))</f>
        <v/>
      </c>
      <c r="R62" s="9" t="n"/>
      <c r="S62" s="16">
        <f>IF($A62="","",IFERROR(VLOOKUP($B62,'Painel'!$K$9:$N$12,3,FALSE),""))</f>
        <v/>
      </c>
      <c r="T62" s="22">
        <f>IF($A62="","",IF($Q62="","",IFERROR(IF($S62="Sim",MAX($Q62*(1+IF($R62="",0,$R62)),IF('Painel'!$B$11="",0,'Painel'!$B$11)),$Q62*(1+IF($R62="",0,$R62))),"")))</f>
        <v/>
      </c>
      <c r="U62" s="28">
        <f>IF($A62="","",IFERROR(VLOOKUP($B62,'Painel'!$K$9:$N$12,2,FALSE),""))</f>
        <v/>
      </c>
      <c r="V62" s="22">
        <f>IF($A62="","",IF(OR($T62="",U62=""),"",IFERROR($T62*$U62,"")))</f>
        <v/>
      </c>
      <c r="W62" s="15" t="n"/>
      <c r="X62" s="13">
        <f>IF($A62="","",IF(COUNTIF($A$8:$A$107,$A62)&gt;1,"ID duplicado",IF($B62="","Falta enquadramento",IF($E62="","Falta mês declarativo",IF(COUNTA($F62:$I62)=0,"Faltam rendimentos",IF(COUNTA($J62:$L62)&lt;3,"Faltam coeficientes",IF($U62="","Falta taxa",IF($S62="","Falta regra de base mínima",IF(AND($S62="Sim",'Painel'!$B$11=""),"Falta base mínima",IF(AND($R62&lt;&gt;"",OR('Painel'!$B$12="",'Painel'!$B$13="")),"Definir limites de variação",IF(AND($R62&lt;&gt;"",OR($R62&lt;'Painel'!$B$12,$R62&gt;'Painel'!$B$13)),"Variação fora dos limites","OK")))))))))))</f>
        <v/>
      </c>
    </row>
    <row r="63" ht="30" customHeight="1">
      <c r="A63" s="25" t="n"/>
      <c r="B63" s="15" t="n"/>
      <c r="C63" s="26" t="n"/>
      <c r="D63" s="26" t="n"/>
      <c r="E63" s="27" t="n"/>
      <c r="F63" s="17" t="n"/>
      <c r="G63" s="17" t="n"/>
      <c r="H63" s="17" t="n"/>
      <c r="I63" s="17" t="n"/>
      <c r="J63" s="28">
        <f>IF($A63="","",'Painel'!$B$8)</f>
        <v/>
      </c>
      <c r="K63" s="28">
        <f>IF($A63="","",'Painel'!$B$9)</f>
        <v/>
      </c>
      <c r="L63" s="28">
        <f>IF($A63="","",'Painel'!$B$10)</f>
        <v/>
      </c>
      <c r="M63" s="22">
        <f>IF($A63="","",IF(OR($F63="",J63=""),"",IFERROR($F63*J63,"")))</f>
        <v/>
      </c>
      <c r="N63" s="22">
        <f>IF($A63="","",IF(OR($G63="",K63=""),"",IFERROR($G63*K63,"")))</f>
        <v/>
      </c>
      <c r="O63" s="22">
        <f>IF($A63="","",IF(OR($H63="",L63=""),"",IFERROR($H63*L63,"")))</f>
        <v/>
      </c>
      <c r="P63" s="22">
        <f>IF($A63="","",IF(COUNT($M63:$O63)=0,"",IFERROR(SUM($M63:$O63),"")))</f>
        <v/>
      </c>
      <c r="Q63" s="22">
        <f>IF($A63="","",IF(OR($P63="",'Painel'!$B$15=""),"",IFERROR($P63/'Painel'!$B$15,"")))</f>
        <v/>
      </c>
      <c r="R63" s="9" t="n"/>
      <c r="S63" s="16">
        <f>IF($A63="","",IFERROR(VLOOKUP($B63,'Painel'!$K$9:$N$12,3,FALSE),""))</f>
        <v/>
      </c>
      <c r="T63" s="22">
        <f>IF($A63="","",IF($Q63="","",IFERROR(IF($S63="Sim",MAX($Q63*(1+IF($R63="",0,$R63)),IF('Painel'!$B$11="",0,'Painel'!$B$11)),$Q63*(1+IF($R63="",0,$R63))),"")))</f>
        <v/>
      </c>
      <c r="U63" s="28">
        <f>IF($A63="","",IFERROR(VLOOKUP($B63,'Painel'!$K$9:$N$12,2,FALSE),""))</f>
        <v/>
      </c>
      <c r="V63" s="22">
        <f>IF($A63="","",IF(OR($T63="",U63=""),"",IFERROR($T63*$U63,"")))</f>
        <v/>
      </c>
      <c r="W63" s="15" t="n"/>
      <c r="X63" s="13">
        <f>IF($A63="","",IF(COUNTIF($A$8:$A$107,$A63)&gt;1,"ID duplicado",IF($B63="","Falta enquadramento",IF($E63="","Falta mês declarativo",IF(COUNTA($F63:$I63)=0,"Faltam rendimentos",IF(COUNTA($J63:$L63)&lt;3,"Faltam coeficientes",IF($U63="","Falta taxa",IF($S63="","Falta regra de base mínima",IF(AND($S63="Sim",'Painel'!$B$11=""),"Falta base mínima",IF(AND($R63&lt;&gt;"",OR('Painel'!$B$12="",'Painel'!$B$13="")),"Definir limites de variação",IF(AND($R63&lt;&gt;"",OR($R63&lt;'Painel'!$B$12,$R63&gt;'Painel'!$B$13)),"Variação fora dos limites","OK")))))))))))</f>
        <v/>
      </c>
    </row>
    <row r="64" ht="30" customHeight="1">
      <c r="A64" s="25" t="n"/>
      <c r="B64" s="15" t="n"/>
      <c r="C64" s="26" t="n"/>
      <c r="D64" s="26" t="n"/>
      <c r="E64" s="27" t="n"/>
      <c r="F64" s="17" t="n"/>
      <c r="G64" s="17" t="n"/>
      <c r="H64" s="17" t="n"/>
      <c r="I64" s="17" t="n"/>
      <c r="J64" s="28">
        <f>IF($A64="","",'Painel'!$B$8)</f>
        <v/>
      </c>
      <c r="K64" s="28">
        <f>IF($A64="","",'Painel'!$B$9)</f>
        <v/>
      </c>
      <c r="L64" s="28">
        <f>IF($A64="","",'Painel'!$B$10)</f>
        <v/>
      </c>
      <c r="M64" s="22">
        <f>IF($A64="","",IF(OR($F64="",J64=""),"",IFERROR($F64*J64,"")))</f>
        <v/>
      </c>
      <c r="N64" s="22">
        <f>IF($A64="","",IF(OR($G64="",K64=""),"",IFERROR($G64*K64,"")))</f>
        <v/>
      </c>
      <c r="O64" s="22">
        <f>IF($A64="","",IF(OR($H64="",L64=""),"",IFERROR($H64*L64,"")))</f>
        <v/>
      </c>
      <c r="P64" s="22">
        <f>IF($A64="","",IF(COUNT($M64:$O64)=0,"",IFERROR(SUM($M64:$O64),"")))</f>
        <v/>
      </c>
      <c r="Q64" s="22">
        <f>IF($A64="","",IF(OR($P64="",'Painel'!$B$15=""),"",IFERROR($P64/'Painel'!$B$15,"")))</f>
        <v/>
      </c>
      <c r="R64" s="9" t="n"/>
      <c r="S64" s="16">
        <f>IF($A64="","",IFERROR(VLOOKUP($B64,'Painel'!$K$9:$N$12,3,FALSE),""))</f>
        <v/>
      </c>
      <c r="T64" s="22">
        <f>IF($A64="","",IF($Q64="","",IFERROR(IF($S64="Sim",MAX($Q64*(1+IF($R64="",0,$R64)),IF('Painel'!$B$11="",0,'Painel'!$B$11)),$Q64*(1+IF($R64="",0,$R64))),"")))</f>
        <v/>
      </c>
      <c r="U64" s="28">
        <f>IF($A64="","",IFERROR(VLOOKUP($B64,'Painel'!$K$9:$N$12,2,FALSE),""))</f>
        <v/>
      </c>
      <c r="V64" s="22">
        <f>IF($A64="","",IF(OR($T64="",U64=""),"",IFERROR($T64*$U64,"")))</f>
        <v/>
      </c>
      <c r="W64" s="15" t="n"/>
      <c r="X64" s="13">
        <f>IF($A64="","",IF(COUNTIF($A$8:$A$107,$A64)&gt;1,"ID duplicado",IF($B64="","Falta enquadramento",IF($E64="","Falta mês declarativo",IF(COUNTA($F64:$I64)=0,"Faltam rendimentos",IF(COUNTA($J64:$L64)&lt;3,"Faltam coeficientes",IF($U64="","Falta taxa",IF($S64="","Falta regra de base mínima",IF(AND($S64="Sim",'Painel'!$B$11=""),"Falta base mínima",IF(AND($R64&lt;&gt;"",OR('Painel'!$B$12="",'Painel'!$B$13="")),"Definir limites de variação",IF(AND($R64&lt;&gt;"",OR($R64&lt;'Painel'!$B$12,$R64&gt;'Painel'!$B$13)),"Variação fora dos limites","OK")))))))))))</f>
        <v/>
      </c>
    </row>
    <row r="65" ht="30" customHeight="1">
      <c r="A65" s="25" t="n"/>
      <c r="B65" s="15" t="n"/>
      <c r="C65" s="26" t="n"/>
      <c r="D65" s="26" t="n"/>
      <c r="E65" s="27" t="n"/>
      <c r="F65" s="17" t="n"/>
      <c r="G65" s="17" t="n"/>
      <c r="H65" s="17" t="n"/>
      <c r="I65" s="17" t="n"/>
      <c r="J65" s="28">
        <f>IF($A65="","",'Painel'!$B$8)</f>
        <v/>
      </c>
      <c r="K65" s="28">
        <f>IF($A65="","",'Painel'!$B$9)</f>
        <v/>
      </c>
      <c r="L65" s="28">
        <f>IF($A65="","",'Painel'!$B$10)</f>
        <v/>
      </c>
      <c r="M65" s="22">
        <f>IF($A65="","",IF(OR($F65="",J65=""),"",IFERROR($F65*J65,"")))</f>
        <v/>
      </c>
      <c r="N65" s="22">
        <f>IF($A65="","",IF(OR($G65="",K65=""),"",IFERROR($G65*K65,"")))</f>
        <v/>
      </c>
      <c r="O65" s="22">
        <f>IF($A65="","",IF(OR($H65="",L65=""),"",IFERROR($H65*L65,"")))</f>
        <v/>
      </c>
      <c r="P65" s="22">
        <f>IF($A65="","",IF(COUNT($M65:$O65)=0,"",IFERROR(SUM($M65:$O65),"")))</f>
        <v/>
      </c>
      <c r="Q65" s="22">
        <f>IF($A65="","",IF(OR($P65="",'Painel'!$B$15=""),"",IFERROR($P65/'Painel'!$B$15,"")))</f>
        <v/>
      </c>
      <c r="R65" s="9" t="n"/>
      <c r="S65" s="16">
        <f>IF($A65="","",IFERROR(VLOOKUP($B65,'Painel'!$K$9:$N$12,3,FALSE),""))</f>
        <v/>
      </c>
      <c r="T65" s="22">
        <f>IF($A65="","",IF($Q65="","",IFERROR(IF($S65="Sim",MAX($Q65*(1+IF($R65="",0,$R65)),IF('Painel'!$B$11="",0,'Painel'!$B$11)),$Q65*(1+IF($R65="",0,$R65))),"")))</f>
        <v/>
      </c>
      <c r="U65" s="28">
        <f>IF($A65="","",IFERROR(VLOOKUP($B65,'Painel'!$K$9:$N$12,2,FALSE),""))</f>
        <v/>
      </c>
      <c r="V65" s="22">
        <f>IF($A65="","",IF(OR($T65="",U65=""),"",IFERROR($T65*$U65,"")))</f>
        <v/>
      </c>
      <c r="W65" s="15" t="n"/>
      <c r="X65" s="13">
        <f>IF($A65="","",IF(COUNTIF($A$8:$A$107,$A65)&gt;1,"ID duplicado",IF($B65="","Falta enquadramento",IF($E65="","Falta mês declarativo",IF(COUNTA($F65:$I65)=0,"Faltam rendimentos",IF(COUNTA($J65:$L65)&lt;3,"Faltam coeficientes",IF($U65="","Falta taxa",IF($S65="","Falta regra de base mínima",IF(AND($S65="Sim",'Painel'!$B$11=""),"Falta base mínima",IF(AND($R65&lt;&gt;"",OR('Painel'!$B$12="",'Painel'!$B$13="")),"Definir limites de variação",IF(AND($R65&lt;&gt;"",OR($R65&lt;'Painel'!$B$12,$R65&gt;'Painel'!$B$13)),"Variação fora dos limites","OK")))))))))))</f>
        <v/>
      </c>
    </row>
    <row r="66" ht="30" customHeight="1">
      <c r="A66" s="25" t="n"/>
      <c r="B66" s="15" t="n"/>
      <c r="C66" s="26" t="n"/>
      <c r="D66" s="26" t="n"/>
      <c r="E66" s="27" t="n"/>
      <c r="F66" s="17" t="n"/>
      <c r="G66" s="17" t="n"/>
      <c r="H66" s="17" t="n"/>
      <c r="I66" s="17" t="n"/>
      <c r="J66" s="28">
        <f>IF($A66="","",'Painel'!$B$8)</f>
        <v/>
      </c>
      <c r="K66" s="28">
        <f>IF($A66="","",'Painel'!$B$9)</f>
        <v/>
      </c>
      <c r="L66" s="28">
        <f>IF($A66="","",'Painel'!$B$10)</f>
        <v/>
      </c>
      <c r="M66" s="22">
        <f>IF($A66="","",IF(OR($F66="",J66=""),"",IFERROR($F66*J66,"")))</f>
        <v/>
      </c>
      <c r="N66" s="22">
        <f>IF($A66="","",IF(OR($G66="",K66=""),"",IFERROR($G66*K66,"")))</f>
        <v/>
      </c>
      <c r="O66" s="22">
        <f>IF($A66="","",IF(OR($H66="",L66=""),"",IFERROR($H66*L66,"")))</f>
        <v/>
      </c>
      <c r="P66" s="22">
        <f>IF($A66="","",IF(COUNT($M66:$O66)=0,"",IFERROR(SUM($M66:$O66),"")))</f>
        <v/>
      </c>
      <c r="Q66" s="22">
        <f>IF($A66="","",IF(OR($P66="",'Painel'!$B$15=""),"",IFERROR($P66/'Painel'!$B$15,"")))</f>
        <v/>
      </c>
      <c r="R66" s="9" t="n"/>
      <c r="S66" s="16">
        <f>IF($A66="","",IFERROR(VLOOKUP($B66,'Painel'!$K$9:$N$12,3,FALSE),""))</f>
        <v/>
      </c>
      <c r="T66" s="22">
        <f>IF($A66="","",IF($Q66="","",IFERROR(IF($S66="Sim",MAX($Q66*(1+IF($R66="",0,$R66)),IF('Painel'!$B$11="",0,'Painel'!$B$11)),$Q66*(1+IF($R66="",0,$R66))),"")))</f>
        <v/>
      </c>
      <c r="U66" s="28">
        <f>IF($A66="","",IFERROR(VLOOKUP($B66,'Painel'!$K$9:$N$12,2,FALSE),""))</f>
        <v/>
      </c>
      <c r="V66" s="22">
        <f>IF($A66="","",IF(OR($T66="",U66=""),"",IFERROR($T66*$U66,"")))</f>
        <v/>
      </c>
      <c r="W66" s="15" t="n"/>
      <c r="X66" s="13">
        <f>IF($A66="","",IF(COUNTIF($A$8:$A$107,$A66)&gt;1,"ID duplicado",IF($B66="","Falta enquadramento",IF($E66="","Falta mês declarativo",IF(COUNTA($F66:$I66)=0,"Faltam rendimentos",IF(COUNTA($J66:$L66)&lt;3,"Faltam coeficientes",IF($U66="","Falta taxa",IF($S66="","Falta regra de base mínima",IF(AND($S66="Sim",'Painel'!$B$11=""),"Falta base mínima",IF(AND($R66&lt;&gt;"",OR('Painel'!$B$12="",'Painel'!$B$13="")),"Definir limites de variação",IF(AND($R66&lt;&gt;"",OR($R66&lt;'Painel'!$B$12,$R66&gt;'Painel'!$B$13)),"Variação fora dos limites","OK")))))))))))</f>
        <v/>
      </c>
    </row>
    <row r="67" ht="30" customHeight="1">
      <c r="A67" s="25" t="n"/>
      <c r="B67" s="15" t="n"/>
      <c r="C67" s="26" t="n"/>
      <c r="D67" s="26" t="n"/>
      <c r="E67" s="27" t="n"/>
      <c r="F67" s="17" t="n"/>
      <c r="G67" s="17" t="n"/>
      <c r="H67" s="17" t="n"/>
      <c r="I67" s="17" t="n"/>
      <c r="J67" s="28">
        <f>IF($A67="","",'Painel'!$B$8)</f>
        <v/>
      </c>
      <c r="K67" s="28">
        <f>IF($A67="","",'Painel'!$B$9)</f>
        <v/>
      </c>
      <c r="L67" s="28">
        <f>IF($A67="","",'Painel'!$B$10)</f>
        <v/>
      </c>
      <c r="M67" s="22">
        <f>IF($A67="","",IF(OR($F67="",J67=""),"",IFERROR($F67*J67,"")))</f>
        <v/>
      </c>
      <c r="N67" s="22">
        <f>IF($A67="","",IF(OR($G67="",K67=""),"",IFERROR($G67*K67,"")))</f>
        <v/>
      </c>
      <c r="O67" s="22">
        <f>IF($A67="","",IF(OR($H67="",L67=""),"",IFERROR($H67*L67,"")))</f>
        <v/>
      </c>
      <c r="P67" s="22">
        <f>IF($A67="","",IF(COUNT($M67:$O67)=0,"",IFERROR(SUM($M67:$O67),"")))</f>
        <v/>
      </c>
      <c r="Q67" s="22">
        <f>IF($A67="","",IF(OR($P67="",'Painel'!$B$15=""),"",IFERROR($P67/'Painel'!$B$15,"")))</f>
        <v/>
      </c>
      <c r="R67" s="9" t="n"/>
      <c r="S67" s="16">
        <f>IF($A67="","",IFERROR(VLOOKUP($B67,'Painel'!$K$9:$N$12,3,FALSE),""))</f>
        <v/>
      </c>
      <c r="T67" s="22">
        <f>IF($A67="","",IF($Q67="","",IFERROR(IF($S67="Sim",MAX($Q67*(1+IF($R67="",0,$R67)),IF('Painel'!$B$11="",0,'Painel'!$B$11)),$Q67*(1+IF($R67="",0,$R67))),"")))</f>
        <v/>
      </c>
      <c r="U67" s="28">
        <f>IF($A67="","",IFERROR(VLOOKUP($B67,'Painel'!$K$9:$N$12,2,FALSE),""))</f>
        <v/>
      </c>
      <c r="V67" s="22">
        <f>IF($A67="","",IF(OR($T67="",U67=""),"",IFERROR($T67*$U67,"")))</f>
        <v/>
      </c>
      <c r="W67" s="15" t="n"/>
      <c r="X67" s="13">
        <f>IF($A67="","",IF(COUNTIF($A$8:$A$107,$A67)&gt;1,"ID duplicado",IF($B67="","Falta enquadramento",IF($E67="","Falta mês declarativo",IF(COUNTA($F67:$I67)=0,"Faltam rendimentos",IF(COUNTA($J67:$L67)&lt;3,"Faltam coeficientes",IF($U67="","Falta taxa",IF($S67="","Falta regra de base mínima",IF(AND($S67="Sim",'Painel'!$B$11=""),"Falta base mínima",IF(AND($R67&lt;&gt;"",OR('Painel'!$B$12="",'Painel'!$B$13="")),"Definir limites de variação",IF(AND($R67&lt;&gt;"",OR($R67&lt;'Painel'!$B$12,$R67&gt;'Painel'!$B$13)),"Variação fora dos limites","OK")))))))))))</f>
        <v/>
      </c>
    </row>
    <row r="68" ht="30" customHeight="1">
      <c r="A68" s="25" t="n"/>
      <c r="B68" s="15" t="n"/>
      <c r="C68" s="26" t="n"/>
      <c r="D68" s="26" t="n"/>
      <c r="E68" s="27" t="n"/>
      <c r="F68" s="17" t="n"/>
      <c r="G68" s="17" t="n"/>
      <c r="H68" s="17" t="n"/>
      <c r="I68" s="17" t="n"/>
      <c r="J68" s="28">
        <f>IF($A68="","",'Painel'!$B$8)</f>
        <v/>
      </c>
      <c r="K68" s="28">
        <f>IF($A68="","",'Painel'!$B$9)</f>
        <v/>
      </c>
      <c r="L68" s="28">
        <f>IF($A68="","",'Painel'!$B$10)</f>
        <v/>
      </c>
      <c r="M68" s="22">
        <f>IF($A68="","",IF(OR($F68="",J68=""),"",IFERROR($F68*J68,"")))</f>
        <v/>
      </c>
      <c r="N68" s="22">
        <f>IF($A68="","",IF(OR($G68="",K68=""),"",IFERROR($G68*K68,"")))</f>
        <v/>
      </c>
      <c r="O68" s="22">
        <f>IF($A68="","",IF(OR($H68="",L68=""),"",IFERROR($H68*L68,"")))</f>
        <v/>
      </c>
      <c r="P68" s="22">
        <f>IF($A68="","",IF(COUNT($M68:$O68)=0,"",IFERROR(SUM($M68:$O68),"")))</f>
        <v/>
      </c>
      <c r="Q68" s="22">
        <f>IF($A68="","",IF(OR($P68="",'Painel'!$B$15=""),"",IFERROR($P68/'Painel'!$B$15,"")))</f>
        <v/>
      </c>
      <c r="R68" s="9" t="n"/>
      <c r="S68" s="16">
        <f>IF($A68="","",IFERROR(VLOOKUP($B68,'Painel'!$K$9:$N$12,3,FALSE),""))</f>
        <v/>
      </c>
      <c r="T68" s="22">
        <f>IF($A68="","",IF($Q68="","",IFERROR(IF($S68="Sim",MAX($Q68*(1+IF($R68="",0,$R68)),IF('Painel'!$B$11="",0,'Painel'!$B$11)),$Q68*(1+IF($R68="",0,$R68))),"")))</f>
        <v/>
      </c>
      <c r="U68" s="28">
        <f>IF($A68="","",IFERROR(VLOOKUP($B68,'Painel'!$K$9:$N$12,2,FALSE),""))</f>
        <v/>
      </c>
      <c r="V68" s="22">
        <f>IF($A68="","",IF(OR($T68="",U68=""),"",IFERROR($T68*$U68,"")))</f>
        <v/>
      </c>
      <c r="W68" s="15" t="n"/>
      <c r="X68" s="13">
        <f>IF($A68="","",IF(COUNTIF($A$8:$A$107,$A68)&gt;1,"ID duplicado",IF($B68="","Falta enquadramento",IF($E68="","Falta mês declarativo",IF(COUNTA($F68:$I68)=0,"Faltam rendimentos",IF(COUNTA($J68:$L68)&lt;3,"Faltam coeficientes",IF($U68="","Falta taxa",IF($S68="","Falta regra de base mínima",IF(AND($S68="Sim",'Painel'!$B$11=""),"Falta base mínima",IF(AND($R68&lt;&gt;"",OR('Painel'!$B$12="",'Painel'!$B$13="")),"Definir limites de variação",IF(AND($R68&lt;&gt;"",OR($R68&lt;'Painel'!$B$12,$R68&gt;'Painel'!$B$13)),"Variação fora dos limites","OK")))))))))))</f>
        <v/>
      </c>
    </row>
    <row r="69" ht="30" customHeight="1">
      <c r="A69" s="25" t="n"/>
      <c r="B69" s="15" t="n"/>
      <c r="C69" s="26" t="n"/>
      <c r="D69" s="26" t="n"/>
      <c r="E69" s="27" t="n"/>
      <c r="F69" s="17" t="n"/>
      <c r="G69" s="17" t="n"/>
      <c r="H69" s="17" t="n"/>
      <c r="I69" s="17" t="n"/>
      <c r="J69" s="28">
        <f>IF($A69="","",'Painel'!$B$8)</f>
        <v/>
      </c>
      <c r="K69" s="28">
        <f>IF($A69="","",'Painel'!$B$9)</f>
        <v/>
      </c>
      <c r="L69" s="28">
        <f>IF($A69="","",'Painel'!$B$10)</f>
        <v/>
      </c>
      <c r="M69" s="22">
        <f>IF($A69="","",IF(OR($F69="",J69=""),"",IFERROR($F69*J69,"")))</f>
        <v/>
      </c>
      <c r="N69" s="22">
        <f>IF($A69="","",IF(OR($G69="",K69=""),"",IFERROR($G69*K69,"")))</f>
        <v/>
      </c>
      <c r="O69" s="22">
        <f>IF($A69="","",IF(OR($H69="",L69=""),"",IFERROR($H69*L69,"")))</f>
        <v/>
      </c>
      <c r="P69" s="22">
        <f>IF($A69="","",IF(COUNT($M69:$O69)=0,"",IFERROR(SUM($M69:$O69),"")))</f>
        <v/>
      </c>
      <c r="Q69" s="22">
        <f>IF($A69="","",IF(OR($P69="",'Painel'!$B$15=""),"",IFERROR($P69/'Painel'!$B$15,"")))</f>
        <v/>
      </c>
      <c r="R69" s="9" t="n"/>
      <c r="S69" s="16">
        <f>IF($A69="","",IFERROR(VLOOKUP($B69,'Painel'!$K$9:$N$12,3,FALSE),""))</f>
        <v/>
      </c>
      <c r="T69" s="22">
        <f>IF($A69="","",IF($Q69="","",IFERROR(IF($S69="Sim",MAX($Q69*(1+IF($R69="",0,$R69)),IF('Painel'!$B$11="",0,'Painel'!$B$11)),$Q69*(1+IF($R69="",0,$R69))),"")))</f>
        <v/>
      </c>
      <c r="U69" s="28">
        <f>IF($A69="","",IFERROR(VLOOKUP($B69,'Painel'!$K$9:$N$12,2,FALSE),""))</f>
        <v/>
      </c>
      <c r="V69" s="22">
        <f>IF($A69="","",IF(OR($T69="",U69=""),"",IFERROR($T69*$U69,"")))</f>
        <v/>
      </c>
      <c r="W69" s="15" t="n"/>
      <c r="X69" s="13">
        <f>IF($A69="","",IF(COUNTIF($A$8:$A$107,$A69)&gt;1,"ID duplicado",IF($B69="","Falta enquadramento",IF($E69="","Falta mês declarativo",IF(COUNTA($F69:$I69)=0,"Faltam rendimentos",IF(COUNTA($J69:$L69)&lt;3,"Faltam coeficientes",IF($U69="","Falta taxa",IF($S69="","Falta regra de base mínima",IF(AND($S69="Sim",'Painel'!$B$11=""),"Falta base mínima",IF(AND($R69&lt;&gt;"",OR('Painel'!$B$12="",'Painel'!$B$13="")),"Definir limites de variação",IF(AND($R69&lt;&gt;"",OR($R69&lt;'Painel'!$B$12,$R69&gt;'Painel'!$B$13)),"Variação fora dos limites","OK")))))))))))</f>
        <v/>
      </c>
    </row>
    <row r="70" ht="30" customHeight="1">
      <c r="A70" s="25" t="n"/>
      <c r="B70" s="15" t="n"/>
      <c r="C70" s="26" t="n"/>
      <c r="D70" s="26" t="n"/>
      <c r="E70" s="27" t="n"/>
      <c r="F70" s="17" t="n"/>
      <c r="G70" s="17" t="n"/>
      <c r="H70" s="17" t="n"/>
      <c r="I70" s="17" t="n"/>
      <c r="J70" s="28">
        <f>IF($A70="","",'Painel'!$B$8)</f>
        <v/>
      </c>
      <c r="K70" s="28">
        <f>IF($A70="","",'Painel'!$B$9)</f>
        <v/>
      </c>
      <c r="L70" s="28">
        <f>IF($A70="","",'Painel'!$B$10)</f>
        <v/>
      </c>
      <c r="M70" s="22">
        <f>IF($A70="","",IF(OR($F70="",J70=""),"",IFERROR($F70*J70,"")))</f>
        <v/>
      </c>
      <c r="N70" s="22">
        <f>IF($A70="","",IF(OR($G70="",K70=""),"",IFERROR($G70*K70,"")))</f>
        <v/>
      </c>
      <c r="O70" s="22">
        <f>IF($A70="","",IF(OR($H70="",L70=""),"",IFERROR($H70*L70,"")))</f>
        <v/>
      </c>
      <c r="P70" s="22">
        <f>IF($A70="","",IF(COUNT($M70:$O70)=0,"",IFERROR(SUM($M70:$O70),"")))</f>
        <v/>
      </c>
      <c r="Q70" s="22">
        <f>IF($A70="","",IF(OR($P70="",'Painel'!$B$15=""),"",IFERROR($P70/'Painel'!$B$15,"")))</f>
        <v/>
      </c>
      <c r="R70" s="9" t="n"/>
      <c r="S70" s="16">
        <f>IF($A70="","",IFERROR(VLOOKUP($B70,'Painel'!$K$9:$N$12,3,FALSE),""))</f>
        <v/>
      </c>
      <c r="T70" s="22">
        <f>IF($A70="","",IF($Q70="","",IFERROR(IF($S70="Sim",MAX($Q70*(1+IF($R70="",0,$R70)),IF('Painel'!$B$11="",0,'Painel'!$B$11)),$Q70*(1+IF($R70="",0,$R70))),"")))</f>
        <v/>
      </c>
      <c r="U70" s="28">
        <f>IF($A70="","",IFERROR(VLOOKUP($B70,'Painel'!$K$9:$N$12,2,FALSE),""))</f>
        <v/>
      </c>
      <c r="V70" s="22">
        <f>IF($A70="","",IF(OR($T70="",U70=""),"",IFERROR($T70*$U70,"")))</f>
        <v/>
      </c>
      <c r="W70" s="15" t="n"/>
      <c r="X70" s="13">
        <f>IF($A70="","",IF(COUNTIF($A$8:$A$107,$A70)&gt;1,"ID duplicado",IF($B70="","Falta enquadramento",IF($E70="","Falta mês declarativo",IF(COUNTA($F70:$I70)=0,"Faltam rendimentos",IF(COUNTA($J70:$L70)&lt;3,"Faltam coeficientes",IF($U70="","Falta taxa",IF($S70="","Falta regra de base mínima",IF(AND($S70="Sim",'Painel'!$B$11=""),"Falta base mínima",IF(AND($R70&lt;&gt;"",OR('Painel'!$B$12="",'Painel'!$B$13="")),"Definir limites de variação",IF(AND($R70&lt;&gt;"",OR($R70&lt;'Painel'!$B$12,$R70&gt;'Painel'!$B$13)),"Variação fora dos limites","OK")))))))))))</f>
        <v/>
      </c>
    </row>
    <row r="71" ht="30" customHeight="1">
      <c r="A71" s="25" t="n"/>
      <c r="B71" s="15" t="n"/>
      <c r="C71" s="26" t="n"/>
      <c r="D71" s="26" t="n"/>
      <c r="E71" s="27" t="n"/>
      <c r="F71" s="17" t="n"/>
      <c r="G71" s="17" t="n"/>
      <c r="H71" s="17" t="n"/>
      <c r="I71" s="17" t="n"/>
      <c r="J71" s="28">
        <f>IF($A71="","",'Painel'!$B$8)</f>
        <v/>
      </c>
      <c r="K71" s="28">
        <f>IF($A71="","",'Painel'!$B$9)</f>
        <v/>
      </c>
      <c r="L71" s="28">
        <f>IF($A71="","",'Painel'!$B$10)</f>
        <v/>
      </c>
      <c r="M71" s="22">
        <f>IF($A71="","",IF(OR($F71="",J71=""),"",IFERROR($F71*J71,"")))</f>
        <v/>
      </c>
      <c r="N71" s="22">
        <f>IF($A71="","",IF(OR($G71="",K71=""),"",IFERROR($G71*K71,"")))</f>
        <v/>
      </c>
      <c r="O71" s="22">
        <f>IF($A71="","",IF(OR($H71="",L71=""),"",IFERROR($H71*L71,"")))</f>
        <v/>
      </c>
      <c r="P71" s="22">
        <f>IF($A71="","",IF(COUNT($M71:$O71)=0,"",IFERROR(SUM($M71:$O71),"")))</f>
        <v/>
      </c>
      <c r="Q71" s="22">
        <f>IF($A71="","",IF(OR($P71="",'Painel'!$B$15=""),"",IFERROR($P71/'Painel'!$B$15,"")))</f>
        <v/>
      </c>
      <c r="R71" s="9" t="n"/>
      <c r="S71" s="16">
        <f>IF($A71="","",IFERROR(VLOOKUP($B71,'Painel'!$K$9:$N$12,3,FALSE),""))</f>
        <v/>
      </c>
      <c r="T71" s="22">
        <f>IF($A71="","",IF($Q71="","",IFERROR(IF($S71="Sim",MAX($Q71*(1+IF($R71="",0,$R71)),IF('Painel'!$B$11="",0,'Painel'!$B$11)),$Q71*(1+IF($R71="",0,$R71))),"")))</f>
        <v/>
      </c>
      <c r="U71" s="28">
        <f>IF($A71="","",IFERROR(VLOOKUP($B71,'Painel'!$K$9:$N$12,2,FALSE),""))</f>
        <v/>
      </c>
      <c r="V71" s="22">
        <f>IF($A71="","",IF(OR($T71="",U71=""),"",IFERROR($T71*$U71,"")))</f>
        <v/>
      </c>
      <c r="W71" s="15" t="n"/>
      <c r="X71" s="13">
        <f>IF($A71="","",IF(COUNTIF($A$8:$A$107,$A71)&gt;1,"ID duplicado",IF($B71="","Falta enquadramento",IF($E71="","Falta mês declarativo",IF(COUNTA($F71:$I71)=0,"Faltam rendimentos",IF(COUNTA($J71:$L71)&lt;3,"Faltam coeficientes",IF($U71="","Falta taxa",IF($S71="","Falta regra de base mínima",IF(AND($S71="Sim",'Painel'!$B$11=""),"Falta base mínima",IF(AND($R71&lt;&gt;"",OR('Painel'!$B$12="",'Painel'!$B$13="")),"Definir limites de variação",IF(AND($R71&lt;&gt;"",OR($R71&lt;'Painel'!$B$12,$R71&gt;'Painel'!$B$13)),"Variação fora dos limites","OK")))))))))))</f>
        <v/>
      </c>
    </row>
    <row r="72" ht="30" customHeight="1">
      <c r="A72" s="25" t="n"/>
      <c r="B72" s="15" t="n"/>
      <c r="C72" s="26" t="n"/>
      <c r="D72" s="26" t="n"/>
      <c r="E72" s="27" t="n"/>
      <c r="F72" s="17" t="n"/>
      <c r="G72" s="17" t="n"/>
      <c r="H72" s="17" t="n"/>
      <c r="I72" s="17" t="n"/>
      <c r="J72" s="28">
        <f>IF($A72="","",'Painel'!$B$8)</f>
        <v/>
      </c>
      <c r="K72" s="28">
        <f>IF($A72="","",'Painel'!$B$9)</f>
        <v/>
      </c>
      <c r="L72" s="28">
        <f>IF($A72="","",'Painel'!$B$10)</f>
        <v/>
      </c>
      <c r="M72" s="22">
        <f>IF($A72="","",IF(OR($F72="",J72=""),"",IFERROR($F72*J72,"")))</f>
        <v/>
      </c>
      <c r="N72" s="22">
        <f>IF($A72="","",IF(OR($G72="",K72=""),"",IFERROR($G72*K72,"")))</f>
        <v/>
      </c>
      <c r="O72" s="22">
        <f>IF($A72="","",IF(OR($H72="",L72=""),"",IFERROR($H72*L72,"")))</f>
        <v/>
      </c>
      <c r="P72" s="22">
        <f>IF($A72="","",IF(COUNT($M72:$O72)=0,"",IFERROR(SUM($M72:$O72),"")))</f>
        <v/>
      </c>
      <c r="Q72" s="22">
        <f>IF($A72="","",IF(OR($P72="",'Painel'!$B$15=""),"",IFERROR($P72/'Painel'!$B$15,"")))</f>
        <v/>
      </c>
      <c r="R72" s="9" t="n"/>
      <c r="S72" s="16">
        <f>IF($A72="","",IFERROR(VLOOKUP($B72,'Painel'!$K$9:$N$12,3,FALSE),""))</f>
        <v/>
      </c>
      <c r="T72" s="22">
        <f>IF($A72="","",IF($Q72="","",IFERROR(IF($S72="Sim",MAX($Q72*(1+IF($R72="",0,$R72)),IF('Painel'!$B$11="",0,'Painel'!$B$11)),$Q72*(1+IF($R72="",0,$R72))),"")))</f>
        <v/>
      </c>
      <c r="U72" s="28">
        <f>IF($A72="","",IFERROR(VLOOKUP($B72,'Painel'!$K$9:$N$12,2,FALSE),""))</f>
        <v/>
      </c>
      <c r="V72" s="22">
        <f>IF($A72="","",IF(OR($T72="",U72=""),"",IFERROR($T72*$U72,"")))</f>
        <v/>
      </c>
      <c r="W72" s="15" t="n"/>
      <c r="X72" s="13">
        <f>IF($A72="","",IF(COUNTIF($A$8:$A$107,$A72)&gt;1,"ID duplicado",IF($B72="","Falta enquadramento",IF($E72="","Falta mês declarativo",IF(COUNTA($F72:$I72)=0,"Faltam rendimentos",IF(COUNTA($J72:$L72)&lt;3,"Faltam coeficientes",IF($U72="","Falta taxa",IF($S72="","Falta regra de base mínima",IF(AND($S72="Sim",'Painel'!$B$11=""),"Falta base mínima",IF(AND($R72&lt;&gt;"",OR('Painel'!$B$12="",'Painel'!$B$13="")),"Definir limites de variação",IF(AND($R72&lt;&gt;"",OR($R72&lt;'Painel'!$B$12,$R72&gt;'Painel'!$B$13)),"Variação fora dos limites","OK")))))))))))</f>
        <v/>
      </c>
    </row>
    <row r="73" ht="30" customHeight="1">
      <c r="A73" s="25" t="n"/>
      <c r="B73" s="15" t="n"/>
      <c r="C73" s="26" t="n"/>
      <c r="D73" s="26" t="n"/>
      <c r="E73" s="27" t="n"/>
      <c r="F73" s="17" t="n"/>
      <c r="G73" s="17" t="n"/>
      <c r="H73" s="17" t="n"/>
      <c r="I73" s="17" t="n"/>
      <c r="J73" s="28">
        <f>IF($A73="","",'Painel'!$B$8)</f>
        <v/>
      </c>
      <c r="K73" s="28">
        <f>IF($A73="","",'Painel'!$B$9)</f>
        <v/>
      </c>
      <c r="L73" s="28">
        <f>IF($A73="","",'Painel'!$B$10)</f>
        <v/>
      </c>
      <c r="M73" s="22">
        <f>IF($A73="","",IF(OR($F73="",J73=""),"",IFERROR($F73*J73,"")))</f>
        <v/>
      </c>
      <c r="N73" s="22">
        <f>IF($A73="","",IF(OR($G73="",K73=""),"",IFERROR($G73*K73,"")))</f>
        <v/>
      </c>
      <c r="O73" s="22">
        <f>IF($A73="","",IF(OR($H73="",L73=""),"",IFERROR($H73*L73,"")))</f>
        <v/>
      </c>
      <c r="P73" s="22">
        <f>IF($A73="","",IF(COUNT($M73:$O73)=0,"",IFERROR(SUM($M73:$O73),"")))</f>
        <v/>
      </c>
      <c r="Q73" s="22">
        <f>IF($A73="","",IF(OR($P73="",'Painel'!$B$15=""),"",IFERROR($P73/'Painel'!$B$15,"")))</f>
        <v/>
      </c>
      <c r="R73" s="9" t="n"/>
      <c r="S73" s="16">
        <f>IF($A73="","",IFERROR(VLOOKUP($B73,'Painel'!$K$9:$N$12,3,FALSE),""))</f>
        <v/>
      </c>
      <c r="T73" s="22">
        <f>IF($A73="","",IF($Q73="","",IFERROR(IF($S73="Sim",MAX($Q73*(1+IF($R73="",0,$R73)),IF('Painel'!$B$11="",0,'Painel'!$B$11)),$Q73*(1+IF($R73="",0,$R73))),"")))</f>
        <v/>
      </c>
      <c r="U73" s="28">
        <f>IF($A73="","",IFERROR(VLOOKUP($B73,'Painel'!$K$9:$N$12,2,FALSE),""))</f>
        <v/>
      </c>
      <c r="V73" s="22">
        <f>IF($A73="","",IF(OR($T73="",U73=""),"",IFERROR($T73*$U73,"")))</f>
        <v/>
      </c>
      <c r="W73" s="15" t="n"/>
      <c r="X73" s="13">
        <f>IF($A73="","",IF(COUNTIF($A$8:$A$107,$A73)&gt;1,"ID duplicado",IF($B73="","Falta enquadramento",IF($E73="","Falta mês declarativo",IF(COUNTA($F73:$I73)=0,"Faltam rendimentos",IF(COUNTA($J73:$L73)&lt;3,"Faltam coeficientes",IF($U73="","Falta taxa",IF($S73="","Falta regra de base mínima",IF(AND($S73="Sim",'Painel'!$B$11=""),"Falta base mínima",IF(AND($R73&lt;&gt;"",OR('Painel'!$B$12="",'Painel'!$B$13="")),"Definir limites de variação",IF(AND($R73&lt;&gt;"",OR($R73&lt;'Painel'!$B$12,$R73&gt;'Painel'!$B$13)),"Variação fora dos limites","OK")))))))))))</f>
        <v/>
      </c>
    </row>
    <row r="74" ht="30" customHeight="1">
      <c r="A74" s="25" t="n"/>
      <c r="B74" s="15" t="n"/>
      <c r="C74" s="26" t="n"/>
      <c r="D74" s="26" t="n"/>
      <c r="E74" s="27" t="n"/>
      <c r="F74" s="17" t="n"/>
      <c r="G74" s="17" t="n"/>
      <c r="H74" s="17" t="n"/>
      <c r="I74" s="17" t="n"/>
      <c r="J74" s="28">
        <f>IF($A74="","",'Painel'!$B$8)</f>
        <v/>
      </c>
      <c r="K74" s="28">
        <f>IF($A74="","",'Painel'!$B$9)</f>
        <v/>
      </c>
      <c r="L74" s="28">
        <f>IF($A74="","",'Painel'!$B$10)</f>
        <v/>
      </c>
      <c r="M74" s="22">
        <f>IF($A74="","",IF(OR($F74="",J74=""),"",IFERROR($F74*J74,"")))</f>
        <v/>
      </c>
      <c r="N74" s="22">
        <f>IF($A74="","",IF(OR($G74="",K74=""),"",IFERROR($G74*K74,"")))</f>
        <v/>
      </c>
      <c r="O74" s="22">
        <f>IF($A74="","",IF(OR($H74="",L74=""),"",IFERROR($H74*L74,"")))</f>
        <v/>
      </c>
      <c r="P74" s="22">
        <f>IF($A74="","",IF(COUNT($M74:$O74)=0,"",IFERROR(SUM($M74:$O74),"")))</f>
        <v/>
      </c>
      <c r="Q74" s="22">
        <f>IF($A74="","",IF(OR($P74="",'Painel'!$B$15=""),"",IFERROR($P74/'Painel'!$B$15,"")))</f>
        <v/>
      </c>
      <c r="R74" s="9" t="n"/>
      <c r="S74" s="16">
        <f>IF($A74="","",IFERROR(VLOOKUP($B74,'Painel'!$K$9:$N$12,3,FALSE),""))</f>
        <v/>
      </c>
      <c r="T74" s="22">
        <f>IF($A74="","",IF($Q74="","",IFERROR(IF($S74="Sim",MAX($Q74*(1+IF($R74="",0,$R74)),IF('Painel'!$B$11="",0,'Painel'!$B$11)),$Q74*(1+IF($R74="",0,$R74))),"")))</f>
        <v/>
      </c>
      <c r="U74" s="28">
        <f>IF($A74="","",IFERROR(VLOOKUP($B74,'Painel'!$K$9:$N$12,2,FALSE),""))</f>
        <v/>
      </c>
      <c r="V74" s="22">
        <f>IF($A74="","",IF(OR($T74="",U74=""),"",IFERROR($T74*$U74,"")))</f>
        <v/>
      </c>
      <c r="W74" s="15" t="n"/>
      <c r="X74" s="13">
        <f>IF($A74="","",IF(COUNTIF($A$8:$A$107,$A74)&gt;1,"ID duplicado",IF($B74="","Falta enquadramento",IF($E74="","Falta mês declarativo",IF(COUNTA($F74:$I74)=0,"Faltam rendimentos",IF(COUNTA($J74:$L74)&lt;3,"Faltam coeficientes",IF($U74="","Falta taxa",IF($S74="","Falta regra de base mínima",IF(AND($S74="Sim",'Painel'!$B$11=""),"Falta base mínima",IF(AND($R74&lt;&gt;"",OR('Painel'!$B$12="",'Painel'!$B$13="")),"Definir limites de variação",IF(AND($R74&lt;&gt;"",OR($R74&lt;'Painel'!$B$12,$R74&gt;'Painel'!$B$13)),"Variação fora dos limites","OK")))))))))))</f>
        <v/>
      </c>
    </row>
    <row r="75" ht="30" customHeight="1">
      <c r="A75" s="25" t="n"/>
      <c r="B75" s="15" t="n"/>
      <c r="C75" s="26" t="n"/>
      <c r="D75" s="26" t="n"/>
      <c r="E75" s="27" t="n"/>
      <c r="F75" s="17" t="n"/>
      <c r="G75" s="17" t="n"/>
      <c r="H75" s="17" t="n"/>
      <c r="I75" s="17" t="n"/>
      <c r="J75" s="28">
        <f>IF($A75="","",'Painel'!$B$8)</f>
        <v/>
      </c>
      <c r="K75" s="28">
        <f>IF($A75="","",'Painel'!$B$9)</f>
        <v/>
      </c>
      <c r="L75" s="28">
        <f>IF($A75="","",'Painel'!$B$10)</f>
        <v/>
      </c>
      <c r="M75" s="22">
        <f>IF($A75="","",IF(OR($F75="",J75=""),"",IFERROR($F75*J75,"")))</f>
        <v/>
      </c>
      <c r="N75" s="22">
        <f>IF($A75="","",IF(OR($G75="",K75=""),"",IFERROR($G75*K75,"")))</f>
        <v/>
      </c>
      <c r="O75" s="22">
        <f>IF($A75="","",IF(OR($H75="",L75=""),"",IFERROR($H75*L75,"")))</f>
        <v/>
      </c>
      <c r="P75" s="22">
        <f>IF($A75="","",IF(COUNT($M75:$O75)=0,"",IFERROR(SUM($M75:$O75),"")))</f>
        <v/>
      </c>
      <c r="Q75" s="22">
        <f>IF($A75="","",IF(OR($P75="",'Painel'!$B$15=""),"",IFERROR($P75/'Painel'!$B$15,"")))</f>
        <v/>
      </c>
      <c r="R75" s="9" t="n"/>
      <c r="S75" s="16">
        <f>IF($A75="","",IFERROR(VLOOKUP($B75,'Painel'!$K$9:$N$12,3,FALSE),""))</f>
        <v/>
      </c>
      <c r="T75" s="22">
        <f>IF($A75="","",IF($Q75="","",IFERROR(IF($S75="Sim",MAX($Q75*(1+IF($R75="",0,$R75)),IF('Painel'!$B$11="",0,'Painel'!$B$11)),$Q75*(1+IF($R75="",0,$R75))),"")))</f>
        <v/>
      </c>
      <c r="U75" s="28">
        <f>IF($A75="","",IFERROR(VLOOKUP($B75,'Painel'!$K$9:$N$12,2,FALSE),""))</f>
        <v/>
      </c>
      <c r="V75" s="22">
        <f>IF($A75="","",IF(OR($T75="",U75=""),"",IFERROR($T75*$U75,"")))</f>
        <v/>
      </c>
      <c r="W75" s="15" t="n"/>
      <c r="X75" s="13">
        <f>IF($A75="","",IF(COUNTIF($A$8:$A$107,$A75)&gt;1,"ID duplicado",IF($B75="","Falta enquadramento",IF($E75="","Falta mês declarativo",IF(COUNTA($F75:$I75)=0,"Faltam rendimentos",IF(COUNTA($J75:$L75)&lt;3,"Faltam coeficientes",IF($U75="","Falta taxa",IF($S75="","Falta regra de base mínima",IF(AND($S75="Sim",'Painel'!$B$11=""),"Falta base mínima",IF(AND($R75&lt;&gt;"",OR('Painel'!$B$12="",'Painel'!$B$13="")),"Definir limites de variação",IF(AND($R75&lt;&gt;"",OR($R75&lt;'Painel'!$B$12,$R75&gt;'Painel'!$B$13)),"Variação fora dos limites","OK")))))))))))</f>
        <v/>
      </c>
    </row>
    <row r="76" ht="30" customHeight="1">
      <c r="A76" s="25" t="n"/>
      <c r="B76" s="15" t="n"/>
      <c r="C76" s="26" t="n"/>
      <c r="D76" s="26" t="n"/>
      <c r="E76" s="27" t="n"/>
      <c r="F76" s="17" t="n"/>
      <c r="G76" s="17" t="n"/>
      <c r="H76" s="17" t="n"/>
      <c r="I76" s="17" t="n"/>
      <c r="J76" s="28">
        <f>IF($A76="","",'Painel'!$B$8)</f>
        <v/>
      </c>
      <c r="K76" s="28">
        <f>IF($A76="","",'Painel'!$B$9)</f>
        <v/>
      </c>
      <c r="L76" s="28">
        <f>IF($A76="","",'Painel'!$B$10)</f>
        <v/>
      </c>
      <c r="M76" s="22">
        <f>IF($A76="","",IF(OR($F76="",J76=""),"",IFERROR($F76*J76,"")))</f>
        <v/>
      </c>
      <c r="N76" s="22">
        <f>IF($A76="","",IF(OR($G76="",K76=""),"",IFERROR($G76*K76,"")))</f>
        <v/>
      </c>
      <c r="O76" s="22">
        <f>IF($A76="","",IF(OR($H76="",L76=""),"",IFERROR($H76*L76,"")))</f>
        <v/>
      </c>
      <c r="P76" s="22">
        <f>IF($A76="","",IF(COUNT($M76:$O76)=0,"",IFERROR(SUM($M76:$O76),"")))</f>
        <v/>
      </c>
      <c r="Q76" s="22">
        <f>IF($A76="","",IF(OR($P76="",'Painel'!$B$15=""),"",IFERROR($P76/'Painel'!$B$15,"")))</f>
        <v/>
      </c>
      <c r="R76" s="9" t="n"/>
      <c r="S76" s="16">
        <f>IF($A76="","",IFERROR(VLOOKUP($B76,'Painel'!$K$9:$N$12,3,FALSE),""))</f>
        <v/>
      </c>
      <c r="T76" s="22">
        <f>IF($A76="","",IF($Q76="","",IFERROR(IF($S76="Sim",MAX($Q76*(1+IF($R76="",0,$R76)),IF('Painel'!$B$11="",0,'Painel'!$B$11)),$Q76*(1+IF($R76="",0,$R76))),"")))</f>
        <v/>
      </c>
      <c r="U76" s="28">
        <f>IF($A76="","",IFERROR(VLOOKUP($B76,'Painel'!$K$9:$N$12,2,FALSE),""))</f>
        <v/>
      </c>
      <c r="V76" s="22">
        <f>IF($A76="","",IF(OR($T76="",U76=""),"",IFERROR($T76*$U76,"")))</f>
        <v/>
      </c>
      <c r="W76" s="15" t="n"/>
      <c r="X76" s="13">
        <f>IF($A76="","",IF(COUNTIF($A$8:$A$107,$A76)&gt;1,"ID duplicado",IF($B76="","Falta enquadramento",IF($E76="","Falta mês declarativo",IF(COUNTA($F76:$I76)=0,"Faltam rendimentos",IF(COUNTA($J76:$L76)&lt;3,"Faltam coeficientes",IF($U76="","Falta taxa",IF($S76="","Falta regra de base mínima",IF(AND($S76="Sim",'Painel'!$B$11=""),"Falta base mínima",IF(AND($R76&lt;&gt;"",OR('Painel'!$B$12="",'Painel'!$B$13="")),"Definir limites de variação",IF(AND($R76&lt;&gt;"",OR($R76&lt;'Painel'!$B$12,$R76&gt;'Painel'!$B$13)),"Variação fora dos limites","OK")))))))))))</f>
        <v/>
      </c>
    </row>
    <row r="77" ht="30" customHeight="1">
      <c r="A77" s="25" t="n"/>
      <c r="B77" s="15" t="n"/>
      <c r="C77" s="26" t="n"/>
      <c r="D77" s="26" t="n"/>
      <c r="E77" s="27" t="n"/>
      <c r="F77" s="17" t="n"/>
      <c r="G77" s="17" t="n"/>
      <c r="H77" s="17" t="n"/>
      <c r="I77" s="17" t="n"/>
      <c r="J77" s="28">
        <f>IF($A77="","",'Painel'!$B$8)</f>
        <v/>
      </c>
      <c r="K77" s="28">
        <f>IF($A77="","",'Painel'!$B$9)</f>
        <v/>
      </c>
      <c r="L77" s="28">
        <f>IF($A77="","",'Painel'!$B$10)</f>
        <v/>
      </c>
      <c r="M77" s="22">
        <f>IF($A77="","",IF(OR($F77="",J77=""),"",IFERROR($F77*J77,"")))</f>
        <v/>
      </c>
      <c r="N77" s="22">
        <f>IF($A77="","",IF(OR($G77="",K77=""),"",IFERROR($G77*K77,"")))</f>
        <v/>
      </c>
      <c r="O77" s="22">
        <f>IF($A77="","",IF(OR($H77="",L77=""),"",IFERROR($H77*L77,"")))</f>
        <v/>
      </c>
      <c r="P77" s="22">
        <f>IF($A77="","",IF(COUNT($M77:$O77)=0,"",IFERROR(SUM($M77:$O77),"")))</f>
        <v/>
      </c>
      <c r="Q77" s="22">
        <f>IF($A77="","",IF(OR($P77="",'Painel'!$B$15=""),"",IFERROR($P77/'Painel'!$B$15,"")))</f>
        <v/>
      </c>
      <c r="R77" s="9" t="n"/>
      <c r="S77" s="16">
        <f>IF($A77="","",IFERROR(VLOOKUP($B77,'Painel'!$K$9:$N$12,3,FALSE),""))</f>
        <v/>
      </c>
      <c r="T77" s="22">
        <f>IF($A77="","",IF($Q77="","",IFERROR(IF($S77="Sim",MAX($Q77*(1+IF($R77="",0,$R77)),IF('Painel'!$B$11="",0,'Painel'!$B$11)),$Q77*(1+IF($R77="",0,$R77))),"")))</f>
        <v/>
      </c>
      <c r="U77" s="28">
        <f>IF($A77="","",IFERROR(VLOOKUP($B77,'Painel'!$K$9:$N$12,2,FALSE),""))</f>
        <v/>
      </c>
      <c r="V77" s="22">
        <f>IF($A77="","",IF(OR($T77="",U77=""),"",IFERROR($T77*$U77,"")))</f>
        <v/>
      </c>
      <c r="W77" s="15" t="n"/>
      <c r="X77" s="13">
        <f>IF($A77="","",IF(COUNTIF($A$8:$A$107,$A77)&gt;1,"ID duplicado",IF($B77="","Falta enquadramento",IF($E77="","Falta mês declarativo",IF(COUNTA($F77:$I77)=0,"Faltam rendimentos",IF(COUNTA($J77:$L77)&lt;3,"Faltam coeficientes",IF($U77="","Falta taxa",IF($S77="","Falta regra de base mínima",IF(AND($S77="Sim",'Painel'!$B$11=""),"Falta base mínima",IF(AND($R77&lt;&gt;"",OR('Painel'!$B$12="",'Painel'!$B$13="")),"Definir limites de variação",IF(AND($R77&lt;&gt;"",OR($R77&lt;'Painel'!$B$12,$R77&gt;'Painel'!$B$13)),"Variação fora dos limites","OK")))))))))))</f>
        <v/>
      </c>
    </row>
    <row r="78" ht="30" customHeight="1">
      <c r="A78" s="25" t="n"/>
      <c r="B78" s="15" t="n"/>
      <c r="C78" s="26" t="n"/>
      <c r="D78" s="26" t="n"/>
      <c r="E78" s="27" t="n"/>
      <c r="F78" s="17" t="n"/>
      <c r="G78" s="17" t="n"/>
      <c r="H78" s="17" t="n"/>
      <c r="I78" s="17" t="n"/>
      <c r="J78" s="28">
        <f>IF($A78="","",'Painel'!$B$8)</f>
        <v/>
      </c>
      <c r="K78" s="28">
        <f>IF($A78="","",'Painel'!$B$9)</f>
        <v/>
      </c>
      <c r="L78" s="28">
        <f>IF($A78="","",'Painel'!$B$10)</f>
        <v/>
      </c>
      <c r="M78" s="22">
        <f>IF($A78="","",IF(OR($F78="",J78=""),"",IFERROR($F78*J78,"")))</f>
        <v/>
      </c>
      <c r="N78" s="22">
        <f>IF($A78="","",IF(OR($G78="",K78=""),"",IFERROR($G78*K78,"")))</f>
        <v/>
      </c>
      <c r="O78" s="22">
        <f>IF($A78="","",IF(OR($H78="",L78=""),"",IFERROR($H78*L78,"")))</f>
        <v/>
      </c>
      <c r="P78" s="22">
        <f>IF($A78="","",IF(COUNT($M78:$O78)=0,"",IFERROR(SUM($M78:$O78),"")))</f>
        <v/>
      </c>
      <c r="Q78" s="22">
        <f>IF($A78="","",IF(OR($P78="",'Painel'!$B$15=""),"",IFERROR($P78/'Painel'!$B$15,"")))</f>
        <v/>
      </c>
      <c r="R78" s="9" t="n"/>
      <c r="S78" s="16">
        <f>IF($A78="","",IFERROR(VLOOKUP($B78,'Painel'!$K$9:$N$12,3,FALSE),""))</f>
        <v/>
      </c>
      <c r="T78" s="22">
        <f>IF($A78="","",IF($Q78="","",IFERROR(IF($S78="Sim",MAX($Q78*(1+IF($R78="",0,$R78)),IF('Painel'!$B$11="",0,'Painel'!$B$11)),$Q78*(1+IF($R78="",0,$R78))),"")))</f>
        <v/>
      </c>
      <c r="U78" s="28">
        <f>IF($A78="","",IFERROR(VLOOKUP($B78,'Painel'!$K$9:$N$12,2,FALSE),""))</f>
        <v/>
      </c>
      <c r="V78" s="22">
        <f>IF($A78="","",IF(OR($T78="",U78=""),"",IFERROR($T78*$U78,"")))</f>
        <v/>
      </c>
      <c r="W78" s="15" t="n"/>
      <c r="X78" s="13">
        <f>IF($A78="","",IF(COUNTIF($A$8:$A$107,$A78)&gt;1,"ID duplicado",IF($B78="","Falta enquadramento",IF($E78="","Falta mês declarativo",IF(COUNTA($F78:$I78)=0,"Faltam rendimentos",IF(COUNTA($J78:$L78)&lt;3,"Faltam coeficientes",IF($U78="","Falta taxa",IF($S78="","Falta regra de base mínima",IF(AND($S78="Sim",'Painel'!$B$11=""),"Falta base mínima",IF(AND($R78&lt;&gt;"",OR('Painel'!$B$12="",'Painel'!$B$13="")),"Definir limites de variação",IF(AND($R78&lt;&gt;"",OR($R78&lt;'Painel'!$B$12,$R78&gt;'Painel'!$B$13)),"Variação fora dos limites","OK")))))))))))</f>
        <v/>
      </c>
    </row>
    <row r="79" ht="30" customHeight="1">
      <c r="A79" s="25" t="n"/>
      <c r="B79" s="15" t="n"/>
      <c r="C79" s="26" t="n"/>
      <c r="D79" s="26" t="n"/>
      <c r="E79" s="27" t="n"/>
      <c r="F79" s="17" t="n"/>
      <c r="G79" s="17" t="n"/>
      <c r="H79" s="17" t="n"/>
      <c r="I79" s="17" t="n"/>
      <c r="J79" s="28">
        <f>IF($A79="","",'Painel'!$B$8)</f>
        <v/>
      </c>
      <c r="K79" s="28">
        <f>IF($A79="","",'Painel'!$B$9)</f>
        <v/>
      </c>
      <c r="L79" s="28">
        <f>IF($A79="","",'Painel'!$B$10)</f>
        <v/>
      </c>
      <c r="M79" s="22">
        <f>IF($A79="","",IF(OR($F79="",J79=""),"",IFERROR($F79*J79,"")))</f>
        <v/>
      </c>
      <c r="N79" s="22">
        <f>IF($A79="","",IF(OR($G79="",K79=""),"",IFERROR($G79*K79,"")))</f>
        <v/>
      </c>
      <c r="O79" s="22">
        <f>IF($A79="","",IF(OR($H79="",L79=""),"",IFERROR($H79*L79,"")))</f>
        <v/>
      </c>
      <c r="P79" s="22">
        <f>IF($A79="","",IF(COUNT($M79:$O79)=0,"",IFERROR(SUM($M79:$O79),"")))</f>
        <v/>
      </c>
      <c r="Q79" s="22">
        <f>IF($A79="","",IF(OR($P79="",'Painel'!$B$15=""),"",IFERROR($P79/'Painel'!$B$15,"")))</f>
        <v/>
      </c>
      <c r="R79" s="9" t="n"/>
      <c r="S79" s="16">
        <f>IF($A79="","",IFERROR(VLOOKUP($B79,'Painel'!$K$9:$N$12,3,FALSE),""))</f>
        <v/>
      </c>
      <c r="T79" s="22">
        <f>IF($A79="","",IF($Q79="","",IFERROR(IF($S79="Sim",MAX($Q79*(1+IF($R79="",0,$R79)),IF('Painel'!$B$11="",0,'Painel'!$B$11)),$Q79*(1+IF($R79="",0,$R79))),"")))</f>
        <v/>
      </c>
      <c r="U79" s="28">
        <f>IF($A79="","",IFERROR(VLOOKUP($B79,'Painel'!$K$9:$N$12,2,FALSE),""))</f>
        <v/>
      </c>
      <c r="V79" s="22">
        <f>IF($A79="","",IF(OR($T79="",U79=""),"",IFERROR($T79*$U79,"")))</f>
        <v/>
      </c>
      <c r="W79" s="15" t="n"/>
      <c r="X79" s="13">
        <f>IF($A79="","",IF(COUNTIF($A$8:$A$107,$A79)&gt;1,"ID duplicado",IF($B79="","Falta enquadramento",IF($E79="","Falta mês declarativo",IF(COUNTA($F79:$I79)=0,"Faltam rendimentos",IF(COUNTA($J79:$L79)&lt;3,"Faltam coeficientes",IF($U79="","Falta taxa",IF($S79="","Falta regra de base mínima",IF(AND($S79="Sim",'Painel'!$B$11=""),"Falta base mínima",IF(AND($R79&lt;&gt;"",OR('Painel'!$B$12="",'Painel'!$B$13="")),"Definir limites de variação",IF(AND($R79&lt;&gt;"",OR($R79&lt;'Painel'!$B$12,$R79&gt;'Painel'!$B$13)),"Variação fora dos limites","OK")))))))))))</f>
        <v/>
      </c>
    </row>
    <row r="80" ht="30" customHeight="1">
      <c r="A80" s="25" t="n"/>
      <c r="B80" s="15" t="n"/>
      <c r="C80" s="26" t="n"/>
      <c r="D80" s="26" t="n"/>
      <c r="E80" s="27" t="n"/>
      <c r="F80" s="17" t="n"/>
      <c r="G80" s="17" t="n"/>
      <c r="H80" s="17" t="n"/>
      <c r="I80" s="17" t="n"/>
      <c r="J80" s="28">
        <f>IF($A80="","",'Painel'!$B$8)</f>
        <v/>
      </c>
      <c r="K80" s="28">
        <f>IF($A80="","",'Painel'!$B$9)</f>
        <v/>
      </c>
      <c r="L80" s="28">
        <f>IF($A80="","",'Painel'!$B$10)</f>
        <v/>
      </c>
      <c r="M80" s="22">
        <f>IF($A80="","",IF(OR($F80="",J80=""),"",IFERROR($F80*J80,"")))</f>
        <v/>
      </c>
      <c r="N80" s="22">
        <f>IF($A80="","",IF(OR($G80="",K80=""),"",IFERROR($G80*K80,"")))</f>
        <v/>
      </c>
      <c r="O80" s="22">
        <f>IF($A80="","",IF(OR($H80="",L80=""),"",IFERROR($H80*L80,"")))</f>
        <v/>
      </c>
      <c r="P80" s="22">
        <f>IF($A80="","",IF(COUNT($M80:$O80)=0,"",IFERROR(SUM($M80:$O80),"")))</f>
        <v/>
      </c>
      <c r="Q80" s="22">
        <f>IF($A80="","",IF(OR($P80="",'Painel'!$B$15=""),"",IFERROR($P80/'Painel'!$B$15,"")))</f>
        <v/>
      </c>
      <c r="R80" s="9" t="n"/>
      <c r="S80" s="16">
        <f>IF($A80="","",IFERROR(VLOOKUP($B80,'Painel'!$K$9:$N$12,3,FALSE),""))</f>
        <v/>
      </c>
      <c r="T80" s="22">
        <f>IF($A80="","",IF($Q80="","",IFERROR(IF($S80="Sim",MAX($Q80*(1+IF($R80="",0,$R80)),IF('Painel'!$B$11="",0,'Painel'!$B$11)),$Q80*(1+IF($R80="",0,$R80))),"")))</f>
        <v/>
      </c>
      <c r="U80" s="28">
        <f>IF($A80="","",IFERROR(VLOOKUP($B80,'Painel'!$K$9:$N$12,2,FALSE),""))</f>
        <v/>
      </c>
      <c r="V80" s="22">
        <f>IF($A80="","",IF(OR($T80="",U80=""),"",IFERROR($T80*$U80,"")))</f>
        <v/>
      </c>
      <c r="W80" s="15" t="n"/>
      <c r="X80" s="13">
        <f>IF($A80="","",IF(COUNTIF($A$8:$A$107,$A80)&gt;1,"ID duplicado",IF($B80="","Falta enquadramento",IF($E80="","Falta mês declarativo",IF(COUNTA($F80:$I80)=0,"Faltam rendimentos",IF(COUNTA($J80:$L80)&lt;3,"Faltam coeficientes",IF($U80="","Falta taxa",IF($S80="","Falta regra de base mínima",IF(AND($S80="Sim",'Painel'!$B$11=""),"Falta base mínima",IF(AND($R80&lt;&gt;"",OR('Painel'!$B$12="",'Painel'!$B$13="")),"Definir limites de variação",IF(AND($R80&lt;&gt;"",OR($R80&lt;'Painel'!$B$12,$R80&gt;'Painel'!$B$13)),"Variação fora dos limites","OK")))))))))))</f>
        <v/>
      </c>
    </row>
    <row r="81" ht="30" customHeight="1">
      <c r="A81" s="25" t="n"/>
      <c r="B81" s="15" t="n"/>
      <c r="C81" s="26" t="n"/>
      <c r="D81" s="26" t="n"/>
      <c r="E81" s="27" t="n"/>
      <c r="F81" s="17" t="n"/>
      <c r="G81" s="17" t="n"/>
      <c r="H81" s="17" t="n"/>
      <c r="I81" s="17" t="n"/>
      <c r="J81" s="28">
        <f>IF($A81="","",'Painel'!$B$8)</f>
        <v/>
      </c>
      <c r="K81" s="28">
        <f>IF($A81="","",'Painel'!$B$9)</f>
        <v/>
      </c>
      <c r="L81" s="28">
        <f>IF($A81="","",'Painel'!$B$10)</f>
        <v/>
      </c>
      <c r="M81" s="22">
        <f>IF($A81="","",IF(OR($F81="",J81=""),"",IFERROR($F81*J81,"")))</f>
        <v/>
      </c>
      <c r="N81" s="22">
        <f>IF($A81="","",IF(OR($G81="",K81=""),"",IFERROR($G81*K81,"")))</f>
        <v/>
      </c>
      <c r="O81" s="22">
        <f>IF($A81="","",IF(OR($H81="",L81=""),"",IFERROR($H81*L81,"")))</f>
        <v/>
      </c>
      <c r="P81" s="22">
        <f>IF($A81="","",IF(COUNT($M81:$O81)=0,"",IFERROR(SUM($M81:$O81),"")))</f>
        <v/>
      </c>
      <c r="Q81" s="22">
        <f>IF($A81="","",IF(OR($P81="",'Painel'!$B$15=""),"",IFERROR($P81/'Painel'!$B$15,"")))</f>
        <v/>
      </c>
      <c r="R81" s="9" t="n"/>
      <c r="S81" s="16">
        <f>IF($A81="","",IFERROR(VLOOKUP($B81,'Painel'!$K$9:$N$12,3,FALSE),""))</f>
        <v/>
      </c>
      <c r="T81" s="22">
        <f>IF($A81="","",IF($Q81="","",IFERROR(IF($S81="Sim",MAX($Q81*(1+IF($R81="",0,$R81)),IF('Painel'!$B$11="",0,'Painel'!$B$11)),$Q81*(1+IF($R81="",0,$R81))),"")))</f>
        <v/>
      </c>
      <c r="U81" s="28">
        <f>IF($A81="","",IFERROR(VLOOKUP($B81,'Painel'!$K$9:$N$12,2,FALSE),""))</f>
        <v/>
      </c>
      <c r="V81" s="22">
        <f>IF($A81="","",IF(OR($T81="",U81=""),"",IFERROR($T81*$U81,"")))</f>
        <v/>
      </c>
      <c r="W81" s="15" t="n"/>
      <c r="X81" s="13">
        <f>IF($A81="","",IF(COUNTIF($A$8:$A$107,$A81)&gt;1,"ID duplicado",IF($B81="","Falta enquadramento",IF($E81="","Falta mês declarativo",IF(COUNTA($F81:$I81)=0,"Faltam rendimentos",IF(COUNTA($J81:$L81)&lt;3,"Faltam coeficientes",IF($U81="","Falta taxa",IF($S81="","Falta regra de base mínima",IF(AND($S81="Sim",'Painel'!$B$11=""),"Falta base mínima",IF(AND($R81&lt;&gt;"",OR('Painel'!$B$12="",'Painel'!$B$13="")),"Definir limites de variação",IF(AND($R81&lt;&gt;"",OR($R81&lt;'Painel'!$B$12,$R81&gt;'Painel'!$B$13)),"Variação fora dos limites","OK")))))))))))</f>
        <v/>
      </c>
    </row>
    <row r="82" ht="30" customHeight="1">
      <c r="A82" s="25" t="n"/>
      <c r="B82" s="15" t="n"/>
      <c r="C82" s="26" t="n"/>
      <c r="D82" s="26" t="n"/>
      <c r="E82" s="27" t="n"/>
      <c r="F82" s="17" t="n"/>
      <c r="G82" s="17" t="n"/>
      <c r="H82" s="17" t="n"/>
      <c r="I82" s="17" t="n"/>
      <c r="J82" s="28">
        <f>IF($A82="","",'Painel'!$B$8)</f>
        <v/>
      </c>
      <c r="K82" s="28">
        <f>IF($A82="","",'Painel'!$B$9)</f>
        <v/>
      </c>
      <c r="L82" s="28">
        <f>IF($A82="","",'Painel'!$B$10)</f>
        <v/>
      </c>
      <c r="M82" s="22">
        <f>IF($A82="","",IF(OR($F82="",J82=""),"",IFERROR($F82*J82,"")))</f>
        <v/>
      </c>
      <c r="N82" s="22">
        <f>IF($A82="","",IF(OR($G82="",K82=""),"",IFERROR($G82*K82,"")))</f>
        <v/>
      </c>
      <c r="O82" s="22">
        <f>IF($A82="","",IF(OR($H82="",L82=""),"",IFERROR($H82*L82,"")))</f>
        <v/>
      </c>
      <c r="P82" s="22">
        <f>IF($A82="","",IF(COUNT($M82:$O82)=0,"",IFERROR(SUM($M82:$O82),"")))</f>
        <v/>
      </c>
      <c r="Q82" s="22">
        <f>IF($A82="","",IF(OR($P82="",'Painel'!$B$15=""),"",IFERROR($P82/'Painel'!$B$15,"")))</f>
        <v/>
      </c>
      <c r="R82" s="9" t="n"/>
      <c r="S82" s="16">
        <f>IF($A82="","",IFERROR(VLOOKUP($B82,'Painel'!$K$9:$N$12,3,FALSE),""))</f>
        <v/>
      </c>
      <c r="T82" s="22">
        <f>IF($A82="","",IF($Q82="","",IFERROR(IF($S82="Sim",MAX($Q82*(1+IF($R82="",0,$R82)),IF('Painel'!$B$11="",0,'Painel'!$B$11)),$Q82*(1+IF($R82="",0,$R82))),"")))</f>
        <v/>
      </c>
      <c r="U82" s="28">
        <f>IF($A82="","",IFERROR(VLOOKUP($B82,'Painel'!$K$9:$N$12,2,FALSE),""))</f>
        <v/>
      </c>
      <c r="V82" s="22">
        <f>IF($A82="","",IF(OR($T82="",U82=""),"",IFERROR($T82*$U82,"")))</f>
        <v/>
      </c>
      <c r="W82" s="15" t="n"/>
      <c r="X82" s="13">
        <f>IF($A82="","",IF(COUNTIF($A$8:$A$107,$A82)&gt;1,"ID duplicado",IF($B82="","Falta enquadramento",IF($E82="","Falta mês declarativo",IF(COUNTA($F82:$I82)=0,"Faltam rendimentos",IF(COUNTA($J82:$L82)&lt;3,"Faltam coeficientes",IF($U82="","Falta taxa",IF($S82="","Falta regra de base mínima",IF(AND($S82="Sim",'Painel'!$B$11=""),"Falta base mínima",IF(AND($R82&lt;&gt;"",OR('Painel'!$B$12="",'Painel'!$B$13="")),"Definir limites de variação",IF(AND($R82&lt;&gt;"",OR($R82&lt;'Painel'!$B$12,$R82&gt;'Painel'!$B$13)),"Variação fora dos limites","OK")))))))))))</f>
        <v/>
      </c>
    </row>
    <row r="83" ht="30" customHeight="1">
      <c r="A83" s="25" t="n"/>
      <c r="B83" s="15" t="n"/>
      <c r="C83" s="26" t="n"/>
      <c r="D83" s="26" t="n"/>
      <c r="E83" s="27" t="n"/>
      <c r="F83" s="17" t="n"/>
      <c r="G83" s="17" t="n"/>
      <c r="H83" s="17" t="n"/>
      <c r="I83" s="17" t="n"/>
      <c r="J83" s="28">
        <f>IF($A83="","",'Painel'!$B$8)</f>
        <v/>
      </c>
      <c r="K83" s="28">
        <f>IF($A83="","",'Painel'!$B$9)</f>
        <v/>
      </c>
      <c r="L83" s="28">
        <f>IF($A83="","",'Painel'!$B$10)</f>
        <v/>
      </c>
      <c r="M83" s="22">
        <f>IF($A83="","",IF(OR($F83="",J83=""),"",IFERROR($F83*J83,"")))</f>
        <v/>
      </c>
      <c r="N83" s="22">
        <f>IF($A83="","",IF(OR($G83="",K83=""),"",IFERROR($G83*K83,"")))</f>
        <v/>
      </c>
      <c r="O83" s="22">
        <f>IF($A83="","",IF(OR($H83="",L83=""),"",IFERROR($H83*L83,"")))</f>
        <v/>
      </c>
      <c r="P83" s="22">
        <f>IF($A83="","",IF(COUNT($M83:$O83)=0,"",IFERROR(SUM($M83:$O83),"")))</f>
        <v/>
      </c>
      <c r="Q83" s="22">
        <f>IF($A83="","",IF(OR($P83="",'Painel'!$B$15=""),"",IFERROR($P83/'Painel'!$B$15,"")))</f>
        <v/>
      </c>
      <c r="R83" s="9" t="n"/>
      <c r="S83" s="16">
        <f>IF($A83="","",IFERROR(VLOOKUP($B83,'Painel'!$K$9:$N$12,3,FALSE),""))</f>
        <v/>
      </c>
      <c r="T83" s="22">
        <f>IF($A83="","",IF($Q83="","",IFERROR(IF($S83="Sim",MAX($Q83*(1+IF($R83="",0,$R83)),IF('Painel'!$B$11="",0,'Painel'!$B$11)),$Q83*(1+IF($R83="",0,$R83))),"")))</f>
        <v/>
      </c>
      <c r="U83" s="28">
        <f>IF($A83="","",IFERROR(VLOOKUP($B83,'Painel'!$K$9:$N$12,2,FALSE),""))</f>
        <v/>
      </c>
      <c r="V83" s="22">
        <f>IF($A83="","",IF(OR($T83="",U83=""),"",IFERROR($T83*$U83,"")))</f>
        <v/>
      </c>
      <c r="W83" s="15" t="n"/>
      <c r="X83" s="13">
        <f>IF($A83="","",IF(COUNTIF($A$8:$A$107,$A83)&gt;1,"ID duplicado",IF($B83="","Falta enquadramento",IF($E83="","Falta mês declarativo",IF(COUNTA($F83:$I83)=0,"Faltam rendimentos",IF(COUNTA($J83:$L83)&lt;3,"Faltam coeficientes",IF($U83="","Falta taxa",IF($S83="","Falta regra de base mínima",IF(AND($S83="Sim",'Painel'!$B$11=""),"Falta base mínima",IF(AND($R83&lt;&gt;"",OR('Painel'!$B$12="",'Painel'!$B$13="")),"Definir limites de variação",IF(AND($R83&lt;&gt;"",OR($R83&lt;'Painel'!$B$12,$R83&gt;'Painel'!$B$13)),"Variação fora dos limites","OK")))))))))))</f>
        <v/>
      </c>
    </row>
    <row r="84" ht="30" customHeight="1">
      <c r="A84" s="25" t="n"/>
      <c r="B84" s="15" t="n"/>
      <c r="C84" s="26" t="n"/>
      <c r="D84" s="26" t="n"/>
      <c r="E84" s="27" t="n"/>
      <c r="F84" s="17" t="n"/>
      <c r="G84" s="17" t="n"/>
      <c r="H84" s="17" t="n"/>
      <c r="I84" s="17" t="n"/>
      <c r="J84" s="28">
        <f>IF($A84="","",'Painel'!$B$8)</f>
        <v/>
      </c>
      <c r="K84" s="28">
        <f>IF($A84="","",'Painel'!$B$9)</f>
        <v/>
      </c>
      <c r="L84" s="28">
        <f>IF($A84="","",'Painel'!$B$10)</f>
        <v/>
      </c>
      <c r="M84" s="22">
        <f>IF($A84="","",IF(OR($F84="",J84=""),"",IFERROR($F84*J84,"")))</f>
        <v/>
      </c>
      <c r="N84" s="22">
        <f>IF($A84="","",IF(OR($G84="",K84=""),"",IFERROR($G84*K84,"")))</f>
        <v/>
      </c>
      <c r="O84" s="22">
        <f>IF($A84="","",IF(OR($H84="",L84=""),"",IFERROR($H84*L84,"")))</f>
        <v/>
      </c>
      <c r="P84" s="22">
        <f>IF($A84="","",IF(COUNT($M84:$O84)=0,"",IFERROR(SUM($M84:$O84),"")))</f>
        <v/>
      </c>
      <c r="Q84" s="22">
        <f>IF($A84="","",IF(OR($P84="",'Painel'!$B$15=""),"",IFERROR($P84/'Painel'!$B$15,"")))</f>
        <v/>
      </c>
      <c r="R84" s="9" t="n"/>
      <c r="S84" s="16">
        <f>IF($A84="","",IFERROR(VLOOKUP($B84,'Painel'!$K$9:$N$12,3,FALSE),""))</f>
        <v/>
      </c>
      <c r="T84" s="22">
        <f>IF($A84="","",IF($Q84="","",IFERROR(IF($S84="Sim",MAX($Q84*(1+IF($R84="",0,$R84)),IF('Painel'!$B$11="",0,'Painel'!$B$11)),$Q84*(1+IF($R84="",0,$R84))),"")))</f>
        <v/>
      </c>
      <c r="U84" s="28">
        <f>IF($A84="","",IFERROR(VLOOKUP($B84,'Painel'!$K$9:$N$12,2,FALSE),""))</f>
        <v/>
      </c>
      <c r="V84" s="22">
        <f>IF($A84="","",IF(OR($T84="",U84=""),"",IFERROR($T84*$U84,"")))</f>
        <v/>
      </c>
      <c r="W84" s="15" t="n"/>
      <c r="X84" s="13">
        <f>IF($A84="","",IF(COUNTIF($A$8:$A$107,$A84)&gt;1,"ID duplicado",IF($B84="","Falta enquadramento",IF($E84="","Falta mês declarativo",IF(COUNTA($F84:$I84)=0,"Faltam rendimentos",IF(COUNTA($J84:$L84)&lt;3,"Faltam coeficientes",IF($U84="","Falta taxa",IF($S84="","Falta regra de base mínima",IF(AND($S84="Sim",'Painel'!$B$11=""),"Falta base mínima",IF(AND($R84&lt;&gt;"",OR('Painel'!$B$12="",'Painel'!$B$13="")),"Definir limites de variação",IF(AND($R84&lt;&gt;"",OR($R84&lt;'Painel'!$B$12,$R84&gt;'Painel'!$B$13)),"Variação fora dos limites","OK")))))))))))</f>
        <v/>
      </c>
    </row>
    <row r="85" ht="30" customHeight="1">
      <c r="A85" s="25" t="n"/>
      <c r="B85" s="15" t="n"/>
      <c r="C85" s="26" t="n"/>
      <c r="D85" s="26" t="n"/>
      <c r="E85" s="27" t="n"/>
      <c r="F85" s="17" t="n"/>
      <c r="G85" s="17" t="n"/>
      <c r="H85" s="17" t="n"/>
      <c r="I85" s="17" t="n"/>
      <c r="J85" s="28">
        <f>IF($A85="","",'Painel'!$B$8)</f>
        <v/>
      </c>
      <c r="K85" s="28">
        <f>IF($A85="","",'Painel'!$B$9)</f>
        <v/>
      </c>
      <c r="L85" s="28">
        <f>IF($A85="","",'Painel'!$B$10)</f>
        <v/>
      </c>
      <c r="M85" s="22">
        <f>IF($A85="","",IF(OR($F85="",J85=""),"",IFERROR($F85*J85,"")))</f>
        <v/>
      </c>
      <c r="N85" s="22">
        <f>IF($A85="","",IF(OR($G85="",K85=""),"",IFERROR($G85*K85,"")))</f>
        <v/>
      </c>
      <c r="O85" s="22">
        <f>IF($A85="","",IF(OR($H85="",L85=""),"",IFERROR($H85*L85,"")))</f>
        <v/>
      </c>
      <c r="P85" s="22">
        <f>IF($A85="","",IF(COUNT($M85:$O85)=0,"",IFERROR(SUM($M85:$O85),"")))</f>
        <v/>
      </c>
      <c r="Q85" s="22">
        <f>IF($A85="","",IF(OR($P85="",'Painel'!$B$15=""),"",IFERROR($P85/'Painel'!$B$15,"")))</f>
        <v/>
      </c>
      <c r="R85" s="9" t="n"/>
      <c r="S85" s="16">
        <f>IF($A85="","",IFERROR(VLOOKUP($B85,'Painel'!$K$9:$N$12,3,FALSE),""))</f>
        <v/>
      </c>
      <c r="T85" s="22">
        <f>IF($A85="","",IF($Q85="","",IFERROR(IF($S85="Sim",MAX($Q85*(1+IF($R85="",0,$R85)),IF('Painel'!$B$11="",0,'Painel'!$B$11)),$Q85*(1+IF($R85="",0,$R85))),"")))</f>
        <v/>
      </c>
      <c r="U85" s="28">
        <f>IF($A85="","",IFERROR(VLOOKUP($B85,'Painel'!$K$9:$N$12,2,FALSE),""))</f>
        <v/>
      </c>
      <c r="V85" s="22">
        <f>IF($A85="","",IF(OR($T85="",U85=""),"",IFERROR($T85*$U85,"")))</f>
        <v/>
      </c>
      <c r="W85" s="15" t="n"/>
      <c r="X85" s="13">
        <f>IF($A85="","",IF(COUNTIF($A$8:$A$107,$A85)&gt;1,"ID duplicado",IF($B85="","Falta enquadramento",IF($E85="","Falta mês declarativo",IF(COUNTA($F85:$I85)=0,"Faltam rendimentos",IF(COUNTA($J85:$L85)&lt;3,"Faltam coeficientes",IF($U85="","Falta taxa",IF($S85="","Falta regra de base mínima",IF(AND($S85="Sim",'Painel'!$B$11=""),"Falta base mínima",IF(AND($R85&lt;&gt;"",OR('Painel'!$B$12="",'Painel'!$B$13="")),"Definir limites de variação",IF(AND($R85&lt;&gt;"",OR($R85&lt;'Painel'!$B$12,$R85&gt;'Painel'!$B$13)),"Variação fora dos limites","OK")))))))))))</f>
        <v/>
      </c>
    </row>
    <row r="86" ht="30" customHeight="1">
      <c r="A86" s="25" t="n"/>
      <c r="B86" s="15" t="n"/>
      <c r="C86" s="26" t="n"/>
      <c r="D86" s="26" t="n"/>
      <c r="E86" s="27" t="n"/>
      <c r="F86" s="17" t="n"/>
      <c r="G86" s="17" t="n"/>
      <c r="H86" s="17" t="n"/>
      <c r="I86" s="17" t="n"/>
      <c r="J86" s="28">
        <f>IF($A86="","",'Painel'!$B$8)</f>
        <v/>
      </c>
      <c r="K86" s="28">
        <f>IF($A86="","",'Painel'!$B$9)</f>
        <v/>
      </c>
      <c r="L86" s="28">
        <f>IF($A86="","",'Painel'!$B$10)</f>
        <v/>
      </c>
      <c r="M86" s="22">
        <f>IF($A86="","",IF(OR($F86="",J86=""),"",IFERROR($F86*J86,"")))</f>
        <v/>
      </c>
      <c r="N86" s="22">
        <f>IF($A86="","",IF(OR($G86="",K86=""),"",IFERROR($G86*K86,"")))</f>
        <v/>
      </c>
      <c r="O86" s="22">
        <f>IF($A86="","",IF(OR($H86="",L86=""),"",IFERROR($H86*L86,"")))</f>
        <v/>
      </c>
      <c r="P86" s="22">
        <f>IF($A86="","",IF(COUNT($M86:$O86)=0,"",IFERROR(SUM($M86:$O86),"")))</f>
        <v/>
      </c>
      <c r="Q86" s="22">
        <f>IF($A86="","",IF(OR($P86="",'Painel'!$B$15=""),"",IFERROR($P86/'Painel'!$B$15,"")))</f>
        <v/>
      </c>
      <c r="R86" s="9" t="n"/>
      <c r="S86" s="16">
        <f>IF($A86="","",IFERROR(VLOOKUP($B86,'Painel'!$K$9:$N$12,3,FALSE),""))</f>
        <v/>
      </c>
      <c r="T86" s="22">
        <f>IF($A86="","",IF($Q86="","",IFERROR(IF($S86="Sim",MAX($Q86*(1+IF($R86="",0,$R86)),IF('Painel'!$B$11="",0,'Painel'!$B$11)),$Q86*(1+IF($R86="",0,$R86))),"")))</f>
        <v/>
      </c>
      <c r="U86" s="28">
        <f>IF($A86="","",IFERROR(VLOOKUP($B86,'Painel'!$K$9:$N$12,2,FALSE),""))</f>
        <v/>
      </c>
      <c r="V86" s="22">
        <f>IF($A86="","",IF(OR($T86="",U86=""),"",IFERROR($T86*$U86,"")))</f>
        <v/>
      </c>
      <c r="W86" s="15" t="n"/>
      <c r="X86" s="13">
        <f>IF($A86="","",IF(COUNTIF($A$8:$A$107,$A86)&gt;1,"ID duplicado",IF($B86="","Falta enquadramento",IF($E86="","Falta mês declarativo",IF(COUNTA($F86:$I86)=0,"Faltam rendimentos",IF(COUNTA($J86:$L86)&lt;3,"Faltam coeficientes",IF($U86="","Falta taxa",IF($S86="","Falta regra de base mínima",IF(AND($S86="Sim",'Painel'!$B$11=""),"Falta base mínima",IF(AND($R86&lt;&gt;"",OR('Painel'!$B$12="",'Painel'!$B$13="")),"Definir limites de variação",IF(AND($R86&lt;&gt;"",OR($R86&lt;'Painel'!$B$12,$R86&gt;'Painel'!$B$13)),"Variação fora dos limites","OK")))))))))))</f>
        <v/>
      </c>
    </row>
    <row r="87" ht="30" customHeight="1">
      <c r="A87" s="25" t="n"/>
      <c r="B87" s="15" t="n"/>
      <c r="C87" s="26" t="n"/>
      <c r="D87" s="26" t="n"/>
      <c r="E87" s="27" t="n"/>
      <c r="F87" s="17" t="n"/>
      <c r="G87" s="17" t="n"/>
      <c r="H87" s="17" t="n"/>
      <c r="I87" s="17" t="n"/>
      <c r="J87" s="28">
        <f>IF($A87="","",'Painel'!$B$8)</f>
        <v/>
      </c>
      <c r="K87" s="28">
        <f>IF($A87="","",'Painel'!$B$9)</f>
        <v/>
      </c>
      <c r="L87" s="28">
        <f>IF($A87="","",'Painel'!$B$10)</f>
        <v/>
      </c>
      <c r="M87" s="22">
        <f>IF($A87="","",IF(OR($F87="",J87=""),"",IFERROR($F87*J87,"")))</f>
        <v/>
      </c>
      <c r="N87" s="22">
        <f>IF($A87="","",IF(OR($G87="",K87=""),"",IFERROR($G87*K87,"")))</f>
        <v/>
      </c>
      <c r="O87" s="22">
        <f>IF($A87="","",IF(OR($H87="",L87=""),"",IFERROR($H87*L87,"")))</f>
        <v/>
      </c>
      <c r="P87" s="22">
        <f>IF($A87="","",IF(COUNT($M87:$O87)=0,"",IFERROR(SUM($M87:$O87),"")))</f>
        <v/>
      </c>
      <c r="Q87" s="22">
        <f>IF($A87="","",IF(OR($P87="",'Painel'!$B$15=""),"",IFERROR($P87/'Painel'!$B$15,"")))</f>
        <v/>
      </c>
      <c r="R87" s="9" t="n"/>
      <c r="S87" s="16">
        <f>IF($A87="","",IFERROR(VLOOKUP($B87,'Painel'!$K$9:$N$12,3,FALSE),""))</f>
        <v/>
      </c>
      <c r="T87" s="22">
        <f>IF($A87="","",IF($Q87="","",IFERROR(IF($S87="Sim",MAX($Q87*(1+IF($R87="",0,$R87)),IF('Painel'!$B$11="",0,'Painel'!$B$11)),$Q87*(1+IF($R87="",0,$R87))),"")))</f>
        <v/>
      </c>
      <c r="U87" s="28">
        <f>IF($A87="","",IFERROR(VLOOKUP($B87,'Painel'!$K$9:$N$12,2,FALSE),""))</f>
        <v/>
      </c>
      <c r="V87" s="22">
        <f>IF($A87="","",IF(OR($T87="",U87=""),"",IFERROR($T87*$U87,"")))</f>
        <v/>
      </c>
      <c r="W87" s="15" t="n"/>
      <c r="X87" s="13">
        <f>IF($A87="","",IF(COUNTIF($A$8:$A$107,$A87)&gt;1,"ID duplicado",IF($B87="","Falta enquadramento",IF($E87="","Falta mês declarativo",IF(COUNTA($F87:$I87)=0,"Faltam rendimentos",IF(COUNTA($J87:$L87)&lt;3,"Faltam coeficientes",IF($U87="","Falta taxa",IF($S87="","Falta regra de base mínima",IF(AND($S87="Sim",'Painel'!$B$11=""),"Falta base mínima",IF(AND($R87&lt;&gt;"",OR('Painel'!$B$12="",'Painel'!$B$13="")),"Definir limites de variação",IF(AND($R87&lt;&gt;"",OR($R87&lt;'Painel'!$B$12,$R87&gt;'Painel'!$B$13)),"Variação fora dos limites","OK")))))))))))</f>
        <v/>
      </c>
    </row>
    <row r="88" ht="30" customHeight="1">
      <c r="A88" s="25" t="n"/>
      <c r="B88" s="15" t="n"/>
      <c r="C88" s="26" t="n"/>
      <c r="D88" s="26" t="n"/>
      <c r="E88" s="27" t="n"/>
      <c r="F88" s="17" t="n"/>
      <c r="G88" s="17" t="n"/>
      <c r="H88" s="17" t="n"/>
      <c r="I88" s="17" t="n"/>
      <c r="J88" s="28">
        <f>IF($A88="","",'Painel'!$B$8)</f>
        <v/>
      </c>
      <c r="K88" s="28">
        <f>IF($A88="","",'Painel'!$B$9)</f>
        <v/>
      </c>
      <c r="L88" s="28">
        <f>IF($A88="","",'Painel'!$B$10)</f>
        <v/>
      </c>
      <c r="M88" s="22">
        <f>IF($A88="","",IF(OR($F88="",J88=""),"",IFERROR($F88*J88,"")))</f>
        <v/>
      </c>
      <c r="N88" s="22">
        <f>IF($A88="","",IF(OR($G88="",K88=""),"",IFERROR($G88*K88,"")))</f>
        <v/>
      </c>
      <c r="O88" s="22">
        <f>IF($A88="","",IF(OR($H88="",L88=""),"",IFERROR($H88*L88,"")))</f>
        <v/>
      </c>
      <c r="P88" s="22">
        <f>IF($A88="","",IF(COUNT($M88:$O88)=0,"",IFERROR(SUM($M88:$O88),"")))</f>
        <v/>
      </c>
      <c r="Q88" s="22">
        <f>IF($A88="","",IF(OR($P88="",'Painel'!$B$15=""),"",IFERROR($P88/'Painel'!$B$15,"")))</f>
        <v/>
      </c>
      <c r="R88" s="9" t="n"/>
      <c r="S88" s="16">
        <f>IF($A88="","",IFERROR(VLOOKUP($B88,'Painel'!$K$9:$N$12,3,FALSE),""))</f>
        <v/>
      </c>
      <c r="T88" s="22">
        <f>IF($A88="","",IF($Q88="","",IFERROR(IF($S88="Sim",MAX($Q88*(1+IF($R88="",0,$R88)),IF('Painel'!$B$11="",0,'Painel'!$B$11)),$Q88*(1+IF($R88="",0,$R88))),"")))</f>
        <v/>
      </c>
      <c r="U88" s="28">
        <f>IF($A88="","",IFERROR(VLOOKUP($B88,'Painel'!$K$9:$N$12,2,FALSE),""))</f>
        <v/>
      </c>
      <c r="V88" s="22">
        <f>IF($A88="","",IF(OR($T88="",U88=""),"",IFERROR($T88*$U88,"")))</f>
        <v/>
      </c>
      <c r="W88" s="15" t="n"/>
      <c r="X88" s="13">
        <f>IF($A88="","",IF(COUNTIF($A$8:$A$107,$A88)&gt;1,"ID duplicado",IF($B88="","Falta enquadramento",IF($E88="","Falta mês declarativo",IF(COUNTA($F88:$I88)=0,"Faltam rendimentos",IF(COUNTA($J88:$L88)&lt;3,"Faltam coeficientes",IF($U88="","Falta taxa",IF($S88="","Falta regra de base mínima",IF(AND($S88="Sim",'Painel'!$B$11=""),"Falta base mínima",IF(AND($R88&lt;&gt;"",OR('Painel'!$B$12="",'Painel'!$B$13="")),"Definir limites de variação",IF(AND($R88&lt;&gt;"",OR($R88&lt;'Painel'!$B$12,$R88&gt;'Painel'!$B$13)),"Variação fora dos limites","OK")))))))))))</f>
        <v/>
      </c>
    </row>
    <row r="89" ht="30" customHeight="1">
      <c r="A89" s="25" t="n"/>
      <c r="B89" s="15" t="n"/>
      <c r="C89" s="26" t="n"/>
      <c r="D89" s="26" t="n"/>
      <c r="E89" s="27" t="n"/>
      <c r="F89" s="17" t="n"/>
      <c r="G89" s="17" t="n"/>
      <c r="H89" s="17" t="n"/>
      <c r="I89" s="17" t="n"/>
      <c r="J89" s="28">
        <f>IF($A89="","",'Painel'!$B$8)</f>
        <v/>
      </c>
      <c r="K89" s="28">
        <f>IF($A89="","",'Painel'!$B$9)</f>
        <v/>
      </c>
      <c r="L89" s="28">
        <f>IF($A89="","",'Painel'!$B$10)</f>
        <v/>
      </c>
      <c r="M89" s="22">
        <f>IF($A89="","",IF(OR($F89="",J89=""),"",IFERROR($F89*J89,"")))</f>
        <v/>
      </c>
      <c r="N89" s="22">
        <f>IF($A89="","",IF(OR($G89="",K89=""),"",IFERROR($G89*K89,"")))</f>
        <v/>
      </c>
      <c r="O89" s="22">
        <f>IF($A89="","",IF(OR($H89="",L89=""),"",IFERROR($H89*L89,"")))</f>
        <v/>
      </c>
      <c r="P89" s="22">
        <f>IF($A89="","",IF(COUNT($M89:$O89)=0,"",IFERROR(SUM($M89:$O89),"")))</f>
        <v/>
      </c>
      <c r="Q89" s="22">
        <f>IF($A89="","",IF(OR($P89="",'Painel'!$B$15=""),"",IFERROR($P89/'Painel'!$B$15,"")))</f>
        <v/>
      </c>
      <c r="R89" s="9" t="n"/>
      <c r="S89" s="16">
        <f>IF($A89="","",IFERROR(VLOOKUP($B89,'Painel'!$K$9:$N$12,3,FALSE),""))</f>
        <v/>
      </c>
      <c r="T89" s="22">
        <f>IF($A89="","",IF($Q89="","",IFERROR(IF($S89="Sim",MAX($Q89*(1+IF($R89="",0,$R89)),IF('Painel'!$B$11="",0,'Painel'!$B$11)),$Q89*(1+IF($R89="",0,$R89))),"")))</f>
        <v/>
      </c>
      <c r="U89" s="28">
        <f>IF($A89="","",IFERROR(VLOOKUP($B89,'Painel'!$K$9:$N$12,2,FALSE),""))</f>
        <v/>
      </c>
      <c r="V89" s="22">
        <f>IF($A89="","",IF(OR($T89="",U89=""),"",IFERROR($T89*$U89,"")))</f>
        <v/>
      </c>
      <c r="W89" s="15" t="n"/>
      <c r="X89" s="13">
        <f>IF($A89="","",IF(COUNTIF($A$8:$A$107,$A89)&gt;1,"ID duplicado",IF($B89="","Falta enquadramento",IF($E89="","Falta mês declarativo",IF(COUNTA($F89:$I89)=0,"Faltam rendimentos",IF(COUNTA($J89:$L89)&lt;3,"Faltam coeficientes",IF($U89="","Falta taxa",IF($S89="","Falta regra de base mínima",IF(AND($S89="Sim",'Painel'!$B$11=""),"Falta base mínima",IF(AND($R89&lt;&gt;"",OR('Painel'!$B$12="",'Painel'!$B$13="")),"Definir limites de variação",IF(AND($R89&lt;&gt;"",OR($R89&lt;'Painel'!$B$12,$R89&gt;'Painel'!$B$13)),"Variação fora dos limites","OK")))))))))))</f>
        <v/>
      </c>
    </row>
    <row r="90" ht="30" customHeight="1">
      <c r="A90" s="25" t="n"/>
      <c r="B90" s="15" t="n"/>
      <c r="C90" s="26" t="n"/>
      <c r="D90" s="26" t="n"/>
      <c r="E90" s="27" t="n"/>
      <c r="F90" s="17" t="n"/>
      <c r="G90" s="17" t="n"/>
      <c r="H90" s="17" t="n"/>
      <c r="I90" s="17" t="n"/>
      <c r="J90" s="28">
        <f>IF($A90="","",'Painel'!$B$8)</f>
        <v/>
      </c>
      <c r="K90" s="28">
        <f>IF($A90="","",'Painel'!$B$9)</f>
        <v/>
      </c>
      <c r="L90" s="28">
        <f>IF($A90="","",'Painel'!$B$10)</f>
        <v/>
      </c>
      <c r="M90" s="22">
        <f>IF($A90="","",IF(OR($F90="",J90=""),"",IFERROR($F90*J90,"")))</f>
        <v/>
      </c>
      <c r="N90" s="22">
        <f>IF($A90="","",IF(OR($G90="",K90=""),"",IFERROR($G90*K90,"")))</f>
        <v/>
      </c>
      <c r="O90" s="22">
        <f>IF($A90="","",IF(OR($H90="",L90=""),"",IFERROR($H90*L90,"")))</f>
        <v/>
      </c>
      <c r="P90" s="22">
        <f>IF($A90="","",IF(COUNT($M90:$O90)=0,"",IFERROR(SUM($M90:$O90),"")))</f>
        <v/>
      </c>
      <c r="Q90" s="22">
        <f>IF($A90="","",IF(OR($P90="",'Painel'!$B$15=""),"",IFERROR($P90/'Painel'!$B$15,"")))</f>
        <v/>
      </c>
      <c r="R90" s="9" t="n"/>
      <c r="S90" s="16">
        <f>IF($A90="","",IFERROR(VLOOKUP($B90,'Painel'!$K$9:$N$12,3,FALSE),""))</f>
        <v/>
      </c>
      <c r="T90" s="22">
        <f>IF($A90="","",IF($Q90="","",IFERROR(IF($S90="Sim",MAX($Q90*(1+IF($R90="",0,$R90)),IF('Painel'!$B$11="",0,'Painel'!$B$11)),$Q90*(1+IF($R90="",0,$R90))),"")))</f>
        <v/>
      </c>
      <c r="U90" s="28">
        <f>IF($A90="","",IFERROR(VLOOKUP($B90,'Painel'!$K$9:$N$12,2,FALSE),""))</f>
        <v/>
      </c>
      <c r="V90" s="22">
        <f>IF($A90="","",IF(OR($T90="",U90=""),"",IFERROR($T90*$U90,"")))</f>
        <v/>
      </c>
      <c r="W90" s="15" t="n"/>
      <c r="X90" s="13">
        <f>IF($A90="","",IF(COUNTIF($A$8:$A$107,$A90)&gt;1,"ID duplicado",IF($B90="","Falta enquadramento",IF($E90="","Falta mês declarativo",IF(COUNTA($F90:$I90)=0,"Faltam rendimentos",IF(COUNTA($J90:$L90)&lt;3,"Faltam coeficientes",IF($U90="","Falta taxa",IF($S90="","Falta regra de base mínima",IF(AND($S90="Sim",'Painel'!$B$11=""),"Falta base mínima",IF(AND($R90&lt;&gt;"",OR('Painel'!$B$12="",'Painel'!$B$13="")),"Definir limites de variação",IF(AND($R90&lt;&gt;"",OR($R90&lt;'Painel'!$B$12,$R90&gt;'Painel'!$B$13)),"Variação fora dos limites","OK")))))))))))</f>
        <v/>
      </c>
    </row>
    <row r="91" ht="30" customHeight="1">
      <c r="A91" s="25" t="n"/>
      <c r="B91" s="15" t="n"/>
      <c r="C91" s="26" t="n"/>
      <c r="D91" s="26" t="n"/>
      <c r="E91" s="27" t="n"/>
      <c r="F91" s="17" t="n"/>
      <c r="G91" s="17" t="n"/>
      <c r="H91" s="17" t="n"/>
      <c r="I91" s="17" t="n"/>
      <c r="J91" s="28">
        <f>IF($A91="","",'Painel'!$B$8)</f>
        <v/>
      </c>
      <c r="K91" s="28">
        <f>IF($A91="","",'Painel'!$B$9)</f>
        <v/>
      </c>
      <c r="L91" s="28">
        <f>IF($A91="","",'Painel'!$B$10)</f>
        <v/>
      </c>
      <c r="M91" s="22">
        <f>IF($A91="","",IF(OR($F91="",J91=""),"",IFERROR($F91*J91,"")))</f>
        <v/>
      </c>
      <c r="N91" s="22">
        <f>IF($A91="","",IF(OR($G91="",K91=""),"",IFERROR($G91*K91,"")))</f>
        <v/>
      </c>
      <c r="O91" s="22">
        <f>IF($A91="","",IF(OR($H91="",L91=""),"",IFERROR($H91*L91,"")))</f>
        <v/>
      </c>
      <c r="P91" s="22">
        <f>IF($A91="","",IF(COUNT($M91:$O91)=0,"",IFERROR(SUM($M91:$O91),"")))</f>
        <v/>
      </c>
      <c r="Q91" s="22">
        <f>IF($A91="","",IF(OR($P91="",'Painel'!$B$15=""),"",IFERROR($P91/'Painel'!$B$15,"")))</f>
        <v/>
      </c>
      <c r="R91" s="9" t="n"/>
      <c r="S91" s="16">
        <f>IF($A91="","",IFERROR(VLOOKUP($B91,'Painel'!$K$9:$N$12,3,FALSE),""))</f>
        <v/>
      </c>
      <c r="T91" s="22">
        <f>IF($A91="","",IF($Q91="","",IFERROR(IF($S91="Sim",MAX($Q91*(1+IF($R91="",0,$R91)),IF('Painel'!$B$11="",0,'Painel'!$B$11)),$Q91*(1+IF($R91="",0,$R91))),"")))</f>
        <v/>
      </c>
      <c r="U91" s="28">
        <f>IF($A91="","",IFERROR(VLOOKUP($B91,'Painel'!$K$9:$N$12,2,FALSE),""))</f>
        <v/>
      </c>
      <c r="V91" s="22">
        <f>IF($A91="","",IF(OR($T91="",U91=""),"",IFERROR($T91*$U91,"")))</f>
        <v/>
      </c>
      <c r="W91" s="15" t="n"/>
      <c r="X91" s="13">
        <f>IF($A91="","",IF(COUNTIF($A$8:$A$107,$A91)&gt;1,"ID duplicado",IF($B91="","Falta enquadramento",IF($E91="","Falta mês declarativo",IF(COUNTA($F91:$I91)=0,"Faltam rendimentos",IF(COUNTA($J91:$L91)&lt;3,"Faltam coeficientes",IF($U91="","Falta taxa",IF($S91="","Falta regra de base mínima",IF(AND($S91="Sim",'Painel'!$B$11=""),"Falta base mínima",IF(AND($R91&lt;&gt;"",OR('Painel'!$B$12="",'Painel'!$B$13="")),"Definir limites de variação",IF(AND($R91&lt;&gt;"",OR($R91&lt;'Painel'!$B$12,$R91&gt;'Painel'!$B$13)),"Variação fora dos limites","OK")))))))))))</f>
        <v/>
      </c>
    </row>
    <row r="92" ht="30" customHeight="1">
      <c r="A92" s="25" t="n"/>
      <c r="B92" s="15" t="n"/>
      <c r="C92" s="26" t="n"/>
      <c r="D92" s="26" t="n"/>
      <c r="E92" s="27" t="n"/>
      <c r="F92" s="17" t="n"/>
      <c r="G92" s="17" t="n"/>
      <c r="H92" s="17" t="n"/>
      <c r="I92" s="17" t="n"/>
      <c r="J92" s="28">
        <f>IF($A92="","",'Painel'!$B$8)</f>
        <v/>
      </c>
      <c r="K92" s="28">
        <f>IF($A92="","",'Painel'!$B$9)</f>
        <v/>
      </c>
      <c r="L92" s="28">
        <f>IF($A92="","",'Painel'!$B$10)</f>
        <v/>
      </c>
      <c r="M92" s="22">
        <f>IF($A92="","",IF(OR($F92="",J92=""),"",IFERROR($F92*J92,"")))</f>
        <v/>
      </c>
      <c r="N92" s="22">
        <f>IF($A92="","",IF(OR($G92="",K92=""),"",IFERROR($G92*K92,"")))</f>
        <v/>
      </c>
      <c r="O92" s="22">
        <f>IF($A92="","",IF(OR($H92="",L92=""),"",IFERROR($H92*L92,"")))</f>
        <v/>
      </c>
      <c r="P92" s="22">
        <f>IF($A92="","",IF(COUNT($M92:$O92)=0,"",IFERROR(SUM($M92:$O92),"")))</f>
        <v/>
      </c>
      <c r="Q92" s="22">
        <f>IF($A92="","",IF(OR($P92="",'Painel'!$B$15=""),"",IFERROR($P92/'Painel'!$B$15,"")))</f>
        <v/>
      </c>
      <c r="R92" s="9" t="n"/>
      <c r="S92" s="16">
        <f>IF($A92="","",IFERROR(VLOOKUP($B92,'Painel'!$K$9:$N$12,3,FALSE),""))</f>
        <v/>
      </c>
      <c r="T92" s="22">
        <f>IF($A92="","",IF($Q92="","",IFERROR(IF($S92="Sim",MAX($Q92*(1+IF($R92="",0,$R92)),IF('Painel'!$B$11="",0,'Painel'!$B$11)),$Q92*(1+IF($R92="",0,$R92))),"")))</f>
        <v/>
      </c>
      <c r="U92" s="28">
        <f>IF($A92="","",IFERROR(VLOOKUP($B92,'Painel'!$K$9:$N$12,2,FALSE),""))</f>
        <v/>
      </c>
      <c r="V92" s="22">
        <f>IF($A92="","",IF(OR($T92="",U92=""),"",IFERROR($T92*$U92,"")))</f>
        <v/>
      </c>
      <c r="W92" s="15" t="n"/>
      <c r="X92" s="13">
        <f>IF($A92="","",IF(COUNTIF($A$8:$A$107,$A92)&gt;1,"ID duplicado",IF($B92="","Falta enquadramento",IF($E92="","Falta mês declarativo",IF(COUNTA($F92:$I92)=0,"Faltam rendimentos",IF(COUNTA($J92:$L92)&lt;3,"Faltam coeficientes",IF($U92="","Falta taxa",IF($S92="","Falta regra de base mínima",IF(AND($S92="Sim",'Painel'!$B$11=""),"Falta base mínima",IF(AND($R92&lt;&gt;"",OR('Painel'!$B$12="",'Painel'!$B$13="")),"Definir limites de variação",IF(AND($R92&lt;&gt;"",OR($R92&lt;'Painel'!$B$12,$R92&gt;'Painel'!$B$13)),"Variação fora dos limites","OK")))))))))))</f>
        <v/>
      </c>
    </row>
    <row r="93" ht="30" customHeight="1">
      <c r="A93" s="25" t="n"/>
      <c r="B93" s="15" t="n"/>
      <c r="C93" s="26" t="n"/>
      <c r="D93" s="26" t="n"/>
      <c r="E93" s="27" t="n"/>
      <c r="F93" s="17" t="n"/>
      <c r="G93" s="17" t="n"/>
      <c r="H93" s="17" t="n"/>
      <c r="I93" s="17" t="n"/>
      <c r="J93" s="28">
        <f>IF($A93="","",'Painel'!$B$8)</f>
        <v/>
      </c>
      <c r="K93" s="28">
        <f>IF($A93="","",'Painel'!$B$9)</f>
        <v/>
      </c>
      <c r="L93" s="28">
        <f>IF($A93="","",'Painel'!$B$10)</f>
        <v/>
      </c>
      <c r="M93" s="22">
        <f>IF($A93="","",IF(OR($F93="",J93=""),"",IFERROR($F93*J93,"")))</f>
        <v/>
      </c>
      <c r="N93" s="22">
        <f>IF($A93="","",IF(OR($G93="",K93=""),"",IFERROR($G93*K93,"")))</f>
        <v/>
      </c>
      <c r="O93" s="22">
        <f>IF($A93="","",IF(OR($H93="",L93=""),"",IFERROR($H93*L93,"")))</f>
        <v/>
      </c>
      <c r="P93" s="22">
        <f>IF($A93="","",IF(COUNT($M93:$O93)=0,"",IFERROR(SUM($M93:$O93),"")))</f>
        <v/>
      </c>
      <c r="Q93" s="22">
        <f>IF($A93="","",IF(OR($P93="",'Painel'!$B$15=""),"",IFERROR($P93/'Painel'!$B$15,"")))</f>
        <v/>
      </c>
      <c r="R93" s="9" t="n"/>
      <c r="S93" s="16">
        <f>IF($A93="","",IFERROR(VLOOKUP($B93,'Painel'!$K$9:$N$12,3,FALSE),""))</f>
        <v/>
      </c>
      <c r="T93" s="22">
        <f>IF($A93="","",IF($Q93="","",IFERROR(IF($S93="Sim",MAX($Q93*(1+IF($R93="",0,$R93)),IF('Painel'!$B$11="",0,'Painel'!$B$11)),$Q93*(1+IF($R93="",0,$R93))),"")))</f>
        <v/>
      </c>
      <c r="U93" s="28">
        <f>IF($A93="","",IFERROR(VLOOKUP($B93,'Painel'!$K$9:$N$12,2,FALSE),""))</f>
        <v/>
      </c>
      <c r="V93" s="22">
        <f>IF($A93="","",IF(OR($T93="",U93=""),"",IFERROR($T93*$U93,"")))</f>
        <v/>
      </c>
      <c r="W93" s="15" t="n"/>
      <c r="X93" s="13">
        <f>IF($A93="","",IF(COUNTIF($A$8:$A$107,$A93)&gt;1,"ID duplicado",IF($B93="","Falta enquadramento",IF($E93="","Falta mês declarativo",IF(COUNTA($F93:$I93)=0,"Faltam rendimentos",IF(COUNTA($J93:$L93)&lt;3,"Faltam coeficientes",IF($U93="","Falta taxa",IF($S93="","Falta regra de base mínima",IF(AND($S93="Sim",'Painel'!$B$11=""),"Falta base mínima",IF(AND($R93&lt;&gt;"",OR('Painel'!$B$12="",'Painel'!$B$13="")),"Definir limites de variação",IF(AND($R93&lt;&gt;"",OR($R93&lt;'Painel'!$B$12,$R93&gt;'Painel'!$B$13)),"Variação fora dos limites","OK")))))))))))</f>
        <v/>
      </c>
    </row>
    <row r="94" ht="30" customHeight="1">
      <c r="A94" s="25" t="n"/>
      <c r="B94" s="15" t="n"/>
      <c r="C94" s="26" t="n"/>
      <c r="D94" s="26" t="n"/>
      <c r="E94" s="27" t="n"/>
      <c r="F94" s="17" t="n"/>
      <c r="G94" s="17" t="n"/>
      <c r="H94" s="17" t="n"/>
      <c r="I94" s="17" t="n"/>
      <c r="J94" s="28">
        <f>IF($A94="","",'Painel'!$B$8)</f>
        <v/>
      </c>
      <c r="K94" s="28">
        <f>IF($A94="","",'Painel'!$B$9)</f>
        <v/>
      </c>
      <c r="L94" s="28">
        <f>IF($A94="","",'Painel'!$B$10)</f>
        <v/>
      </c>
      <c r="M94" s="22">
        <f>IF($A94="","",IF(OR($F94="",J94=""),"",IFERROR($F94*J94,"")))</f>
        <v/>
      </c>
      <c r="N94" s="22">
        <f>IF($A94="","",IF(OR($G94="",K94=""),"",IFERROR($G94*K94,"")))</f>
        <v/>
      </c>
      <c r="O94" s="22">
        <f>IF($A94="","",IF(OR($H94="",L94=""),"",IFERROR($H94*L94,"")))</f>
        <v/>
      </c>
      <c r="P94" s="22">
        <f>IF($A94="","",IF(COUNT($M94:$O94)=0,"",IFERROR(SUM($M94:$O94),"")))</f>
        <v/>
      </c>
      <c r="Q94" s="22">
        <f>IF($A94="","",IF(OR($P94="",'Painel'!$B$15=""),"",IFERROR($P94/'Painel'!$B$15,"")))</f>
        <v/>
      </c>
      <c r="R94" s="9" t="n"/>
      <c r="S94" s="16">
        <f>IF($A94="","",IFERROR(VLOOKUP($B94,'Painel'!$K$9:$N$12,3,FALSE),""))</f>
        <v/>
      </c>
      <c r="T94" s="22">
        <f>IF($A94="","",IF($Q94="","",IFERROR(IF($S94="Sim",MAX($Q94*(1+IF($R94="",0,$R94)),IF('Painel'!$B$11="",0,'Painel'!$B$11)),$Q94*(1+IF($R94="",0,$R94))),"")))</f>
        <v/>
      </c>
      <c r="U94" s="28">
        <f>IF($A94="","",IFERROR(VLOOKUP($B94,'Painel'!$K$9:$N$12,2,FALSE),""))</f>
        <v/>
      </c>
      <c r="V94" s="22">
        <f>IF($A94="","",IF(OR($T94="",U94=""),"",IFERROR($T94*$U94,"")))</f>
        <v/>
      </c>
      <c r="W94" s="15" t="n"/>
      <c r="X94" s="13">
        <f>IF($A94="","",IF(COUNTIF($A$8:$A$107,$A94)&gt;1,"ID duplicado",IF($B94="","Falta enquadramento",IF($E94="","Falta mês declarativo",IF(COUNTA($F94:$I94)=0,"Faltam rendimentos",IF(COUNTA($J94:$L94)&lt;3,"Faltam coeficientes",IF($U94="","Falta taxa",IF($S94="","Falta regra de base mínima",IF(AND($S94="Sim",'Painel'!$B$11=""),"Falta base mínima",IF(AND($R94&lt;&gt;"",OR('Painel'!$B$12="",'Painel'!$B$13="")),"Definir limites de variação",IF(AND($R94&lt;&gt;"",OR($R94&lt;'Painel'!$B$12,$R94&gt;'Painel'!$B$13)),"Variação fora dos limites","OK")))))))))))</f>
        <v/>
      </c>
    </row>
    <row r="95" ht="30" customHeight="1">
      <c r="A95" s="25" t="n"/>
      <c r="B95" s="15" t="n"/>
      <c r="C95" s="26" t="n"/>
      <c r="D95" s="26" t="n"/>
      <c r="E95" s="27" t="n"/>
      <c r="F95" s="17" t="n"/>
      <c r="G95" s="17" t="n"/>
      <c r="H95" s="17" t="n"/>
      <c r="I95" s="17" t="n"/>
      <c r="J95" s="28">
        <f>IF($A95="","",'Painel'!$B$8)</f>
        <v/>
      </c>
      <c r="K95" s="28">
        <f>IF($A95="","",'Painel'!$B$9)</f>
        <v/>
      </c>
      <c r="L95" s="28">
        <f>IF($A95="","",'Painel'!$B$10)</f>
        <v/>
      </c>
      <c r="M95" s="22">
        <f>IF($A95="","",IF(OR($F95="",J95=""),"",IFERROR($F95*J95,"")))</f>
        <v/>
      </c>
      <c r="N95" s="22">
        <f>IF($A95="","",IF(OR($G95="",K95=""),"",IFERROR($G95*K95,"")))</f>
        <v/>
      </c>
      <c r="O95" s="22">
        <f>IF($A95="","",IF(OR($H95="",L95=""),"",IFERROR($H95*L95,"")))</f>
        <v/>
      </c>
      <c r="P95" s="22">
        <f>IF($A95="","",IF(COUNT($M95:$O95)=0,"",IFERROR(SUM($M95:$O95),"")))</f>
        <v/>
      </c>
      <c r="Q95" s="22">
        <f>IF($A95="","",IF(OR($P95="",'Painel'!$B$15=""),"",IFERROR($P95/'Painel'!$B$15,"")))</f>
        <v/>
      </c>
      <c r="R95" s="9" t="n"/>
      <c r="S95" s="16">
        <f>IF($A95="","",IFERROR(VLOOKUP($B95,'Painel'!$K$9:$N$12,3,FALSE),""))</f>
        <v/>
      </c>
      <c r="T95" s="22">
        <f>IF($A95="","",IF($Q95="","",IFERROR(IF($S95="Sim",MAX($Q95*(1+IF($R95="",0,$R95)),IF('Painel'!$B$11="",0,'Painel'!$B$11)),$Q95*(1+IF($R95="",0,$R95))),"")))</f>
        <v/>
      </c>
      <c r="U95" s="28">
        <f>IF($A95="","",IFERROR(VLOOKUP($B95,'Painel'!$K$9:$N$12,2,FALSE),""))</f>
        <v/>
      </c>
      <c r="V95" s="22">
        <f>IF($A95="","",IF(OR($T95="",U95=""),"",IFERROR($T95*$U95,"")))</f>
        <v/>
      </c>
      <c r="W95" s="15" t="n"/>
      <c r="X95" s="13">
        <f>IF($A95="","",IF(COUNTIF($A$8:$A$107,$A95)&gt;1,"ID duplicado",IF($B95="","Falta enquadramento",IF($E95="","Falta mês declarativo",IF(COUNTA($F95:$I95)=0,"Faltam rendimentos",IF(COUNTA($J95:$L95)&lt;3,"Faltam coeficientes",IF($U95="","Falta taxa",IF($S95="","Falta regra de base mínima",IF(AND($S95="Sim",'Painel'!$B$11=""),"Falta base mínima",IF(AND($R95&lt;&gt;"",OR('Painel'!$B$12="",'Painel'!$B$13="")),"Definir limites de variação",IF(AND($R95&lt;&gt;"",OR($R95&lt;'Painel'!$B$12,$R95&gt;'Painel'!$B$13)),"Variação fora dos limites","OK")))))))))))</f>
        <v/>
      </c>
    </row>
    <row r="96" ht="30" customHeight="1">
      <c r="A96" s="25" t="n"/>
      <c r="B96" s="15" t="n"/>
      <c r="C96" s="26" t="n"/>
      <c r="D96" s="26" t="n"/>
      <c r="E96" s="27" t="n"/>
      <c r="F96" s="17" t="n"/>
      <c r="G96" s="17" t="n"/>
      <c r="H96" s="17" t="n"/>
      <c r="I96" s="17" t="n"/>
      <c r="J96" s="28">
        <f>IF($A96="","",'Painel'!$B$8)</f>
        <v/>
      </c>
      <c r="K96" s="28">
        <f>IF($A96="","",'Painel'!$B$9)</f>
        <v/>
      </c>
      <c r="L96" s="28">
        <f>IF($A96="","",'Painel'!$B$10)</f>
        <v/>
      </c>
      <c r="M96" s="22">
        <f>IF($A96="","",IF(OR($F96="",J96=""),"",IFERROR($F96*J96,"")))</f>
        <v/>
      </c>
      <c r="N96" s="22">
        <f>IF($A96="","",IF(OR($G96="",K96=""),"",IFERROR($G96*K96,"")))</f>
        <v/>
      </c>
      <c r="O96" s="22">
        <f>IF($A96="","",IF(OR($H96="",L96=""),"",IFERROR($H96*L96,"")))</f>
        <v/>
      </c>
      <c r="P96" s="22">
        <f>IF($A96="","",IF(COUNT($M96:$O96)=0,"",IFERROR(SUM($M96:$O96),"")))</f>
        <v/>
      </c>
      <c r="Q96" s="22">
        <f>IF($A96="","",IF(OR($P96="",'Painel'!$B$15=""),"",IFERROR($P96/'Painel'!$B$15,"")))</f>
        <v/>
      </c>
      <c r="R96" s="9" t="n"/>
      <c r="S96" s="16">
        <f>IF($A96="","",IFERROR(VLOOKUP($B96,'Painel'!$K$9:$N$12,3,FALSE),""))</f>
        <v/>
      </c>
      <c r="T96" s="22">
        <f>IF($A96="","",IF($Q96="","",IFERROR(IF($S96="Sim",MAX($Q96*(1+IF($R96="",0,$R96)),IF('Painel'!$B$11="",0,'Painel'!$B$11)),$Q96*(1+IF($R96="",0,$R96))),"")))</f>
        <v/>
      </c>
      <c r="U96" s="28">
        <f>IF($A96="","",IFERROR(VLOOKUP($B96,'Painel'!$K$9:$N$12,2,FALSE),""))</f>
        <v/>
      </c>
      <c r="V96" s="22">
        <f>IF($A96="","",IF(OR($T96="",U96=""),"",IFERROR($T96*$U96,"")))</f>
        <v/>
      </c>
      <c r="W96" s="15" t="n"/>
      <c r="X96" s="13">
        <f>IF($A96="","",IF(COUNTIF($A$8:$A$107,$A96)&gt;1,"ID duplicado",IF($B96="","Falta enquadramento",IF($E96="","Falta mês declarativo",IF(COUNTA($F96:$I96)=0,"Faltam rendimentos",IF(COUNTA($J96:$L96)&lt;3,"Faltam coeficientes",IF($U96="","Falta taxa",IF($S96="","Falta regra de base mínima",IF(AND($S96="Sim",'Painel'!$B$11=""),"Falta base mínima",IF(AND($R96&lt;&gt;"",OR('Painel'!$B$12="",'Painel'!$B$13="")),"Definir limites de variação",IF(AND($R96&lt;&gt;"",OR($R96&lt;'Painel'!$B$12,$R96&gt;'Painel'!$B$13)),"Variação fora dos limites","OK")))))))))))</f>
        <v/>
      </c>
    </row>
    <row r="97" ht="30" customHeight="1">
      <c r="A97" s="25" t="n"/>
      <c r="B97" s="15" t="n"/>
      <c r="C97" s="26" t="n"/>
      <c r="D97" s="26" t="n"/>
      <c r="E97" s="27" t="n"/>
      <c r="F97" s="17" t="n"/>
      <c r="G97" s="17" t="n"/>
      <c r="H97" s="17" t="n"/>
      <c r="I97" s="17" t="n"/>
      <c r="J97" s="28">
        <f>IF($A97="","",'Painel'!$B$8)</f>
        <v/>
      </c>
      <c r="K97" s="28">
        <f>IF($A97="","",'Painel'!$B$9)</f>
        <v/>
      </c>
      <c r="L97" s="28">
        <f>IF($A97="","",'Painel'!$B$10)</f>
        <v/>
      </c>
      <c r="M97" s="22">
        <f>IF($A97="","",IF(OR($F97="",J97=""),"",IFERROR($F97*J97,"")))</f>
        <v/>
      </c>
      <c r="N97" s="22">
        <f>IF($A97="","",IF(OR($G97="",K97=""),"",IFERROR($G97*K97,"")))</f>
        <v/>
      </c>
      <c r="O97" s="22">
        <f>IF($A97="","",IF(OR($H97="",L97=""),"",IFERROR($H97*L97,"")))</f>
        <v/>
      </c>
      <c r="P97" s="22">
        <f>IF($A97="","",IF(COUNT($M97:$O97)=0,"",IFERROR(SUM($M97:$O97),"")))</f>
        <v/>
      </c>
      <c r="Q97" s="22">
        <f>IF($A97="","",IF(OR($P97="",'Painel'!$B$15=""),"",IFERROR($P97/'Painel'!$B$15,"")))</f>
        <v/>
      </c>
      <c r="R97" s="9" t="n"/>
      <c r="S97" s="16">
        <f>IF($A97="","",IFERROR(VLOOKUP($B97,'Painel'!$K$9:$N$12,3,FALSE),""))</f>
        <v/>
      </c>
      <c r="T97" s="22">
        <f>IF($A97="","",IF($Q97="","",IFERROR(IF($S97="Sim",MAX($Q97*(1+IF($R97="",0,$R97)),IF('Painel'!$B$11="",0,'Painel'!$B$11)),$Q97*(1+IF($R97="",0,$R97))),"")))</f>
        <v/>
      </c>
      <c r="U97" s="28">
        <f>IF($A97="","",IFERROR(VLOOKUP($B97,'Painel'!$K$9:$N$12,2,FALSE),""))</f>
        <v/>
      </c>
      <c r="V97" s="22">
        <f>IF($A97="","",IF(OR($T97="",U97=""),"",IFERROR($T97*$U97,"")))</f>
        <v/>
      </c>
      <c r="W97" s="15" t="n"/>
      <c r="X97" s="13">
        <f>IF($A97="","",IF(COUNTIF($A$8:$A$107,$A97)&gt;1,"ID duplicado",IF($B97="","Falta enquadramento",IF($E97="","Falta mês declarativo",IF(COUNTA($F97:$I97)=0,"Faltam rendimentos",IF(COUNTA($J97:$L97)&lt;3,"Faltam coeficientes",IF($U97="","Falta taxa",IF($S97="","Falta regra de base mínima",IF(AND($S97="Sim",'Painel'!$B$11=""),"Falta base mínima",IF(AND($R97&lt;&gt;"",OR('Painel'!$B$12="",'Painel'!$B$13="")),"Definir limites de variação",IF(AND($R97&lt;&gt;"",OR($R97&lt;'Painel'!$B$12,$R97&gt;'Painel'!$B$13)),"Variação fora dos limites","OK")))))))))))</f>
        <v/>
      </c>
    </row>
    <row r="98" ht="30" customHeight="1">
      <c r="A98" s="25" t="n"/>
      <c r="B98" s="15" t="n"/>
      <c r="C98" s="26" t="n"/>
      <c r="D98" s="26" t="n"/>
      <c r="E98" s="27" t="n"/>
      <c r="F98" s="17" t="n"/>
      <c r="G98" s="17" t="n"/>
      <c r="H98" s="17" t="n"/>
      <c r="I98" s="17" t="n"/>
      <c r="J98" s="28">
        <f>IF($A98="","",'Painel'!$B$8)</f>
        <v/>
      </c>
      <c r="K98" s="28">
        <f>IF($A98="","",'Painel'!$B$9)</f>
        <v/>
      </c>
      <c r="L98" s="28">
        <f>IF($A98="","",'Painel'!$B$10)</f>
        <v/>
      </c>
      <c r="M98" s="22">
        <f>IF($A98="","",IF(OR($F98="",J98=""),"",IFERROR($F98*J98,"")))</f>
        <v/>
      </c>
      <c r="N98" s="22">
        <f>IF($A98="","",IF(OR($G98="",K98=""),"",IFERROR($G98*K98,"")))</f>
        <v/>
      </c>
      <c r="O98" s="22">
        <f>IF($A98="","",IF(OR($H98="",L98=""),"",IFERROR($H98*L98,"")))</f>
        <v/>
      </c>
      <c r="P98" s="22">
        <f>IF($A98="","",IF(COUNT($M98:$O98)=0,"",IFERROR(SUM($M98:$O98),"")))</f>
        <v/>
      </c>
      <c r="Q98" s="22">
        <f>IF($A98="","",IF(OR($P98="",'Painel'!$B$15=""),"",IFERROR($P98/'Painel'!$B$15,"")))</f>
        <v/>
      </c>
      <c r="R98" s="9" t="n"/>
      <c r="S98" s="16">
        <f>IF($A98="","",IFERROR(VLOOKUP($B98,'Painel'!$K$9:$N$12,3,FALSE),""))</f>
        <v/>
      </c>
      <c r="T98" s="22">
        <f>IF($A98="","",IF($Q98="","",IFERROR(IF($S98="Sim",MAX($Q98*(1+IF($R98="",0,$R98)),IF('Painel'!$B$11="",0,'Painel'!$B$11)),$Q98*(1+IF($R98="",0,$R98))),"")))</f>
        <v/>
      </c>
      <c r="U98" s="28">
        <f>IF($A98="","",IFERROR(VLOOKUP($B98,'Painel'!$K$9:$N$12,2,FALSE),""))</f>
        <v/>
      </c>
      <c r="V98" s="22">
        <f>IF($A98="","",IF(OR($T98="",U98=""),"",IFERROR($T98*$U98,"")))</f>
        <v/>
      </c>
      <c r="W98" s="15" t="n"/>
      <c r="X98" s="13">
        <f>IF($A98="","",IF(COUNTIF($A$8:$A$107,$A98)&gt;1,"ID duplicado",IF($B98="","Falta enquadramento",IF($E98="","Falta mês declarativo",IF(COUNTA($F98:$I98)=0,"Faltam rendimentos",IF(COUNTA($J98:$L98)&lt;3,"Faltam coeficientes",IF($U98="","Falta taxa",IF($S98="","Falta regra de base mínima",IF(AND($S98="Sim",'Painel'!$B$11=""),"Falta base mínima",IF(AND($R98&lt;&gt;"",OR('Painel'!$B$12="",'Painel'!$B$13="")),"Definir limites de variação",IF(AND($R98&lt;&gt;"",OR($R98&lt;'Painel'!$B$12,$R98&gt;'Painel'!$B$13)),"Variação fora dos limites","OK")))))))))))</f>
        <v/>
      </c>
    </row>
    <row r="99" ht="30" customHeight="1">
      <c r="A99" s="25" t="n"/>
      <c r="B99" s="15" t="n"/>
      <c r="C99" s="26" t="n"/>
      <c r="D99" s="26" t="n"/>
      <c r="E99" s="27" t="n"/>
      <c r="F99" s="17" t="n"/>
      <c r="G99" s="17" t="n"/>
      <c r="H99" s="17" t="n"/>
      <c r="I99" s="17" t="n"/>
      <c r="J99" s="28">
        <f>IF($A99="","",'Painel'!$B$8)</f>
        <v/>
      </c>
      <c r="K99" s="28">
        <f>IF($A99="","",'Painel'!$B$9)</f>
        <v/>
      </c>
      <c r="L99" s="28">
        <f>IF($A99="","",'Painel'!$B$10)</f>
        <v/>
      </c>
      <c r="M99" s="22">
        <f>IF($A99="","",IF(OR($F99="",J99=""),"",IFERROR($F99*J99,"")))</f>
        <v/>
      </c>
      <c r="N99" s="22">
        <f>IF($A99="","",IF(OR($G99="",K99=""),"",IFERROR($G99*K99,"")))</f>
        <v/>
      </c>
      <c r="O99" s="22">
        <f>IF($A99="","",IF(OR($H99="",L99=""),"",IFERROR($H99*L99,"")))</f>
        <v/>
      </c>
      <c r="P99" s="22">
        <f>IF($A99="","",IF(COUNT($M99:$O99)=0,"",IFERROR(SUM($M99:$O99),"")))</f>
        <v/>
      </c>
      <c r="Q99" s="22">
        <f>IF($A99="","",IF(OR($P99="",'Painel'!$B$15=""),"",IFERROR($P99/'Painel'!$B$15,"")))</f>
        <v/>
      </c>
      <c r="R99" s="9" t="n"/>
      <c r="S99" s="16">
        <f>IF($A99="","",IFERROR(VLOOKUP($B99,'Painel'!$K$9:$N$12,3,FALSE),""))</f>
        <v/>
      </c>
      <c r="T99" s="22">
        <f>IF($A99="","",IF($Q99="","",IFERROR(IF($S99="Sim",MAX($Q99*(1+IF($R99="",0,$R99)),IF('Painel'!$B$11="",0,'Painel'!$B$11)),$Q99*(1+IF($R99="",0,$R99))),"")))</f>
        <v/>
      </c>
      <c r="U99" s="28">
        <f>IF($A99="","",IFERROR(VLOOKUP($B99,'Painel'!$K$9:$N$12,2,FALSE),""))</f>
        <v/>
      </c>
      <c r="V99" s="22">
        <f>IF($A99="","",IF(OR($T99="",U99=""),"",IFERROR($T99*$U99,"")))</f>
        <v/>
      </c>
      <c r="W99" s="15" t="n"/>
      <c r="X99" s="13">
        <f>IF($A99="","",IF(COUNTIF($A$8:$A$107,$A99)&gt;1,"ID duplicado",IF($B99="","Falta enquadramento",IF($E99="","Falta mês declarativo",IF(COUNTA($F99:$I99)=0,"Faltam rendimentos",IF(COUNTA($J99:$L99)&lt;3,"Faltam coeficientes",IF($U99="","Falta taxa",IF($S99="","Falta regra de base mínima",IF(AND($S99="Sim",'Painel'!$B$11=""),"Falta base mínima",IF(AND($R99&lt;&gt;"",OR('Painel'!$B$12="",'Painel'!$B$13="")),"Definir limites de variação",IF(AND($R99&lt;&gt;"",OR($R99&lt;'Painel'!$B$12,$R99&gt;'Painel'!$B$13)),"Variação fora dos limites","OK")))))))))))</f>
        <v/>
      </c>
    </row>
    <row r="100" ht="30" customHeight="1">
      <c r="A100" s="25" t="n"/>
      <c r="B100" s="15" t="n"/>
      <c r="C100" s="26" t="n"/>
      <c r="D100" s="26" t="n"/>
      <c r="E100" s="27" t="n"/>
      <c r="F100" s="17" t="n"/>
      <c r="G100" s="17" t="n"/>
      <c r="H100" s="17" t="n"/>
      <c r="I100" s="17" t="n"/>
      <c r="J100" s="28">
        <f>IF($A100="","",'Painel'!$B$8)</f>
        <v/>
      </c>
      <c r="K100" s="28">
        <f>IF($A100="","",'Painel'!$B$9)</f>
        <v/>
      </c>
      <c r="L100" s="28">
        <f>IF($A100="","",'Painel'!$B$10)</f>
        <v/>
      </c>
      <c r="M100" s="22">
        <f>IF($A100="","",IF(OR($F100="",J100=""),"",IFERROR($F100*J100,"")))</f>
        <v/>
      </c>
      <c r="N100" s="22">
        <f>IF($A100="","",IF(OR($G100="",K100=""),"",IFERROR($G100*K100,"")))</f>
        <v/>
      </c>
      <c r="O100" s="22">
        <f>IF($A100="","",IF(OR($H100="",L100=""),"",IFERROR($H100*L100,"")))</f>
        <v/>
      </c>
      <c r="P100" s="22">
        <f>IF($A100="","",IF(COUNT($M100:$O100)=0,"",IFERROR(SUM($M100:$O100),"")))</f>
        <v/>
      </c>
      <c r="Q100" s="22">
        <f>IF($A100="","",IF(OR($P100="",'Painel'!$B$15=""),"",IFERROR($P100/'Painel'!$B$15,"")))</f>
        <v/>
      </c>
      <c r="R100" s="9" t="n"/>
      <c r="S100" s="16">
        <f>IF($A100="","",IFERROR(VLOOKUP($B100,'Painel'!$K$9:$N$12,3,FALSE),""))</f>
        <v/>
      </c>
      <c r="T100" s="22">
        <f>IF($A100="","",IF($Q100="","",IFERROR(IF($S100="Sim",MAX($Q100*(1+IF($R100="",0,$R100)),IF('Painel'!$B$11="",0,'Painel'!$B$11)),$Q100*(1+IF($R100="",0,$R100))),"")))</f>
        <v/>
      </c>
      <c r="U100" s="28">
        <f>IF($A100="","",IFERROR(VLOOKUP($B100,'Painel'!$K$9:$N$12,2,FALSE),""))</f>
        <v/>
      </c>
      <c r="V100" s="22">
        <f>IF($A100="","",IF(OR($T100="",U100=""),"",IFERROR($T100*$U100,"")))</f>
        <v/>
      </c>
      <c r="W100" s="15" t="n"/>
      <c r="X100" s="13">
        <f>IF($A100="","",IF(COUNTIF($A$8:$A$107,$A100)&gt;1,"ID duplicado",IF($B100="","Falta enquadramento",IF($E100="","Falta mês declarativo",IF(COUNTA($F100:$I100)=0,"Faltam rendimentos",IF(COUNTA($J100:$L100)&lt;3,"Faltam coeficientes",IF($U100="","Falta taxa",IF($S100="","Falta regra de base mínima",IF(AND($S100="Sim",'Painel'!$B$11=""),"Falta base mínima",IF(AND($R100&lt;&gt;"",OR('Painel'!$B$12="",'Painel'!$B$13="")),"Definir limites de variação",IF(AND($R100&lt;&gt;"",OR($R100&lt;'Painel'!$B$12,$R100&gt;'Painel'!$B$13)),"Variação fora dos limites","OK")))))))))))</f>
        <v/>
      </c>
    </row>
    <row r="101" ht="30" customHeight="1">
      <c r="A101" s="25" t="n"/>
      <c r="B101" s="15" t="n"/>
      <c r="C101" s="26" t="n"/>
      <c r="D101" s="26" t="n"/>
      <c r="E101" s="27" t="n"/>
      <c r="F101" s="17" t="n"/>
      <c r="G101" s="17" t="n"/>
      <c r="H101" s="17" t="n"/>
      <c r="I101" s="17" t="n"/>
      <c r="J101" s="28">
        <f>IF($A101="","",'Painel'!$B$8)</f>
        <v/>
      </c>
      <c r="K101" s="28">
        <f>IF($A101="","",'Painel'!$B$9)</f>
        <v/>
      </c>
      <c r="L101" s="28">
        <f>IF($A101="","",'Painel'!$B$10)</f>
        <v/>
      </c>
      <c r="M101" s="22">
        <f>IF($A101="","",IF(OR($F101="",J101=""),"",IFERROR($F101*J101,"")))</f>
        <v/>
      </c>
      <c r="N101" s="22">
        <f>IF($A101="","",IF(OR($G101="",K101=""),"",IFERROR($G101*K101,"")))</f>
        <v/>
      </c>
      <c r="O101" s="22">
        <f>IF($A101="","",IF(OR($H101="",L101=""),"",IFERROR($H101*L101,"")))</f>
        <v/>
      </c>
      <c r="P101" s="22">
        <f>IF($A101="","",IF(COUNT($M101:$O101)=0,"",IFERROR(SUM($M101:$O101),"")))</f>
        <v/>
      </c>
      <c r="Q101" s="22">
        <f>IF($A101="","",IF(OR($P101="",'Painel'!$B$15=""),"",IFERROR($P101/'Painel'!$B$15,"")))</f>
        <v/>
      </c>
      <c r="R101" s="9" t="n"/>
      <c r="S101" s="16">
        <f>IF($A101="","",IFERROR(VLOOKUP($B101,'Painel'!$K$9:$N$12,3,FALSE),""))</f>
        <v/>
      </c>
      <c r="T101" s="22">
        <f>IF($A101="","",IF($Q101="","",IFERROR(IF($S101="Sim",MAX($Q101*(1+IF($R101="",0,$R101)),IF('Painel'!$B$11="",0,'Painel'!$B$11)),$Q101*(1+IF($R101="",0,$R101))),"")))</f>
        <v/>
      </c>
      <c r="U101" s="28">
        <f>IF($A101="","",IFERROR(VLOOKUP($B101,'Painel'!$K$9:$N$12,2,FALSE),""))</f>
        <v/>
      </c>
      <c r="V101" s="22">
        <f>IF($A101="","",IF(OR($T101="",U101=""),"",IFERROR($T101*$U101,"")))</f>
        <v/>
      </c>
      <c r="W101" s="15" t="n"/>
      <c r="X101" s="13">
        <f>IF($A101="","",IF(COUNTIF($A$8:$A$107,$A101)&gt;1,"ID duplicado",IF($B101="","Falta enquadramento",IF($E101="","Falta mês declarativo",IF(COUNTA($F101:$I101)=0,"Faltam rendimentos",IF(COUNTA($J101:$L101)&lt;3,"Faltam coeficientes",IF($U101="","Falta taxa",IF($S101="","Falta regra de base mínima",IF(AND($S101="Sim",'Painel'!$B$11=""),"Falta base mínima",IF(AND($R101&lt;&gt;"",OR('Painel'!$B$12="",'Painel'!$B$13="")),"Definir limites de variação",IF(AND($R101&lt;&gt;"",OR($R101&lt;'Painel'!$B$12,$R101&gt;'Painel'!$B$13)),"Variação fora dos limites","OK")))))))))))</f>
        <v/>
      </c>
    </row>
    <row r="102" ht="30" customHeight="1">
      <c r="A102" s="25" t="n"/>
      <c r="B102" s="15" t="n"/>
      <c r="C102" s="26" t="n"/>
      <c r="D102" s="26" t="n"/>
      <c r="E102" s="27" t="n"/>
      <c r="F102" s="17" t="n"/>
      <c r="G102" s="17" t="n"/>
      <c r="H102" s="17" t="n"/>
      <c r="I102" s="17" t="n"/>
      <c r="J102" s="28">
        <f>IF($A102="","",'Painel'!$B$8)</f>
        <v/>
      </c>
      <c r="K102" s="28">
        <f>IF($A102="","",'Painel'!$B$9)</f>
        <v/>
      </c>
      <c r="L102" s="28">
        <f>IF($A102="","",'Painel'!$B$10)</f>
        <v/>
      </c>
      <c r="M102" s="22">
        <f>IF($A102="","",IF(OR($F102="",J102=""),"",IFERROR($F102*J102,"")))</f>
        <v/>
      </c>
      <c r="N102" s="22">
        <f>IF($A102="","",IF(OR($G102="",K102=""),"",IFERROR($G102*K102,"")))</f>
        <v/>
      </c>
      <c r="O102" s="22">
        <f>IF($A102="","",IF(OR($H102="",L102=""),"",IFERROR($H102*L102,"")))</f>
        <v/>
      </c>
      <c r="P102" s="22">
        <f>IF($A102="","",IF(COUNT($M102:$O102)=0,"",IFERROR(SUM($M102:$O102),"")))</f>
        <v/>
      </c>
      <c r="Q102" s="22">
        <f>IF($A102="","",IF(OR($P102="",'Painel'!$B$15=""),"",IFERROR($P102/'Painel'!$B$15,"")))</f>
        <v/>
      </c>
      <c r="R102" s="9" t="n"/>
      <c r="S102" s="16">
        <f>IF($A102="","",IFERROR(VLOOKUP($B102,'Painel'!$K$9:$N$12,3,FALSE),""))</f>
        <v/>
      </c>
      <c r="T102" s="22">
        <f>IF($A102="","",IF($Q102="","",IFERROR(IF($S102="Sim",MAX($Q102*(1+IF($R102="",0,$R102)),IF('Painel'!$B$11="",0,'Painel'!$B$11)),$Q102*(1+IF($R102="",0,$R102))),"")))</f>
        <v/>
      </c>
      <c r="U102" s="28">
        <f>IF($A102="","",IFERROR(VLOOKUP($B102,'Painel'!$K$9:$N$12,2,FALSE),""))</f>
        <v/>
      </c>
      <c r="V102" s="22">
        <f>IF($A102="","",IF(OR($T102="",U102=""),"",IFERROR($T102*$U102,"")))</f>
        <v/>
      </c>
      <c r="W102" s="15" t="n"/>
      <c r="X102" s="13">
        <f>IF($A102="","",IF(COUNTIF($A$8:$A$107,$A102)&gt;1,"ID duplicado",IF($B102="","Falta enquadramento",IF($E102="","Falta mês declarativo",IF(COUNTA($F102:$I102)=0,"Faltam rendimentos",IF(COUNTA($J102:$L102)&lt;3,"Faltam coeficientes",IF($U102="","Falta taxa",IF($S102="","Falta regra de base mínima",IF(AND($S102="Sim",'Painel'!$B$11=""),"Falta base mínima",IF(AND($R102&lt;&gt;"",OR('Painel'!$B$12="",'Painel'!$B$13="")),"Definir limites de variação",IF(AND($R102&lt;&gt;"",OR($R102&lt;'Painel'!$B$12,$R102&gt;'Painel'!$B$13)),"Variação fora dos limites","OK")))))))))))</f>
        <v/>
      </c>
    </row>
    <row r="103" ht="30" customHeight="1">
      <c r="A103" s="25" t="n"/>
      <c r="B103" s="15" t="n"/>
      <c r="C103" s="26" t="n"/>
      <c r="D103" s="26" t="n"/>
      <c r="E103" s="27" t="n"/>
      <c r="F103" s="17" t="n"/>
      <c r="G103" s="17" t="n"/>
      <c r="H103" s="17" t="n"/>
      <c r="I103" s="17" t="n"/>
      <c r="J103" s="28">
        <f>IF($A103="","",'Painel'!$B$8)</f>
        <v/>
      </c>
      <c r="K103" s="28">
        <f>IF($A103="","",'Painel'!$B$9)</f>
        <v/>
      </c>
      <c r="L103" s="28">
        <f>IF($A103="","",'Painel'!$B$10)</f>
        <v/>
      </c>
      <c r="M103" s="22">
        <f>IF($A103="","",IF(OR($F103="",J103=""),"",IFERROR($F103*J103,"")))</f>
        <v/>
      </c>
      <c r="N103" s="22">
        <f>IF($A103="","",IF(OR($G103="",K103=""),"",IFERROR($G103*K103,"")))</f>
        <v/>
      </c>
      <c r="O103" s="22">
        <f>IF($A103="","",IF(OR($H103="",L103=""),"",IFERROR($H103*L103,"")))</f>
        <v/>
      </c>
      <c r="P103" s="22">
        <f>IF($A103="","",IF(COUNT($M103:$O103)=0,"",IFERROR(SUM($M103:$O103),"")))</f>
        <v/>
      </c>
      <c r="Q103" s="22">
        <f>IF($A103="","",IF(OR($P103="",'Painel'!$B$15=""),"",IFERROR($P103/'Painel'!$B$15,"")))</f>
        <v/>
      </c>
      <c r="R103" s="9" t="n"/>
      <c r="S103" s="16">
        <f>IF($A103="","",IFERROR(VLOOKUP($B103,'Painel'!$K$9:$N$12,3,FALSE),""))</f>
        <v/>
      </c>
      <c r="T103" s="22">
        <f>IF($A103="","",IF($Q103="","",IFERROR(IF($S103="Sim",MAX($Q103*(1+IF($R103="",0,$R103)),IF('Painel'!$B$11="",0,'Painel'!$B$11)),$Q103*(1+IF($R103="",0,$R103))),"")))</f>
        <v/>
      </c>
      <c r="U103" s="28">
        <f>IF($A103="","",IFERROR(VLOOKUP($B103,'Painel'!$K$9:$N$12,2,FALSE),""))</f>
        <v/>
      </c>
      <c r="V103" s="22">
        <f>IF($A103="","",IF(OR($T103="",U103=""),"",IFERROR($T103*$U103,"")))</f>
        <v/>
      </c>
      <c r="W103" s="15" t="n"/>
      <c r="X103" s="13">
        <f>IF($A103="","",IF(COUNTIF($A$8:$A$107,$A103)&gt;1,"ID duplicado",IF($B103="","Falta enquadramento",IF($E103="","Falta mês declarativo",IF(COUNTA($F103:$I103)=0,"Faltam rendimentos",IF(COUNTA($J103:$L103)&lt;3,"Faltam coeficientes",IF($U103="","Falta taxa",IF($S103="","Falta regra de base mínima",IF(AND($S103="Sim",'Painel'!$B$11=""),"Falta base mínima",IF(AND($R103&lt;&gt;"",OR('Painel'!$B$12="",'Painel'!$B$13="")),"Definir limites de variação",IF(AND($R103&lt;&gt;"",OR($R103&lt;'Painel'!$B$12,$R103&gt;'Painel'!$B$13)),"Variação fora dos limites","OK")))))))))))</f>
        <v/>
      </c>
    </row>
    <row r="104" ht="30" customHeight="1">
      <c r="A104" s="25" t="n"/>
      <c r="B104" s="15" t="n"/>
      <c r="C104" s="26" t="n"/>
      <c r="D104" s="26" t="n"/>
      <c r="E104" s="27" t="n"/>
      <c r="F104" s="17" t="n"/>
      <c r="G104" s="17" t="n"/>
      <c r="H104" s="17" t="n"/>
      <c r="I104" s="17" t="n"/>
      <c r="J104" s="28">
        <f>IF($A104="","",'Painel'!$B$8)</f>
        <v/>
      </c>
      <c r="K104" s="28">
        <f>IF($A104="","",'Painel'!$B$9)</f>
        <v/>
      </c>
      <c r="L104" s="28">
        <f>IF($A104="","",'Painel'!$B$10)</f>
        <v/>
      </c>
      <c r="M104" s="22">
        <f>IF($A104="","",IF(OR($F104="",J104=""),"",IFERROR($F104*J104,"")))</f>
        <v/>
      </c>
      <c r="N104" s="22">
        <f>IF($A104="","",IF(OR($G104="",K104=""),"",IFERROR($G104*K104,"")))</f>
        <v/>
      </c>
      <c r="O104" s="22">
        <f>IF($A104="","",IF(OR($H104="",L104=""),"",IFERROR($H104*L104,"")))</f>
        <v/>
      </c>
      <c r="P104" s="22">
        <f>IF($A104="","",IF(COUNT($M104:$O104)=0,"",IFERROR(SUM($M104:$O104),"")))</f>
        <v/>
      </c>
      <c r="Q104" s="22">
        <f>IF($A104="","",IF(OR($P104="",'Painel'!$B$15=""),"",IFERROR($P104/'Painel'!$B$15,"")))</f>
        <v/>
      </c>
      <c r="R104" s="9" t="n"/>
      <c r="S104" s="16">
        <f>IF($A104="","",IFERROR(VLOOKUP($B104,'Painel'!$K$9:$N$12,3,FALSE),""))</f>
        <v/>
      </c>
      <c r="T104" s="22">
        <f>IF($A104="","",IF($Q104="","",IFERROR(IF($S104="Sim",MAX($Q104*(1+IF($R104="",0,$R104)),IF('Painel'!$B$11="",0,'Painel'!$B$11)),$Q104*(1+IF($R104="",0,$R104))),"")))</f>
        <v/>
      </c>
      <c r="U104" s="28">
        <f>IF($A104="","",IFERROR(VLOOKUP($B104,'Painel'!$K$9:$N$12,2,FALSE),""))</f>
        <v/>
      </c>
      <c r="V104" s="22">
        <f>IF($A104="","",IF(OR($T104="",U104=""),"",IFERROR($T104*$U104,"")))</f>
        <v/>
      </c>
      <c r="W104" s="15" t="n"/>
      <c r="X104" s="13">
        <f>IF($A104="","",IF(COUNTIF($A$8:$A$107,$A104)&gt;1,"ID duplicado",IF($B104="","Falta enquadramento",IF($E104="","Falta mês declarativo",IF(COUNTA($F104:$I104)=0,"Faltam rendimentos",IF(COUNTA($J104:$L104)&lt;3,"Faltam coeficientes",IF($U104="","Falta taxa",IF($S104="","Falta regra de base mínima",IF(AND($S104="Sim",'Painel'!$B$11=""),"Falta base mínima",IF(AND($R104&lt;&gt;"",OR('Painel'!$B$12="",'Painel'!$B$13="")),"Definir limites de variação",IF(AND($R104&lt;&gt;"",OR($R104&lt;'Painel'!$B$12,$R104&gt;'Painel'!$B$13)),"Variação fora dos limites","OK")))))))))))</f>
        <v/>
      </c>
    </row>
    <row r="105" ht="30" customHeight="1">
      <c r="A105" s="25" t="n"/>
      <c r="B105" s="15" t="n"/>
      <c r="C105" s="26" t="n"/>
      <c r="D105" s="26" t="n"/>
      <c r="E105" s="27" t="n"/>
      <c r="F105" s="17" t="n"/>
      <c r="G105" s="17" t="n"/>
      <c r="H105" s="17" t="n"/>
      <c r="I105" s="17" t="n"/>
      <c r="J105" s="28">
        <f>IF($A105="","",'Painel'!$B$8)</f>
        <v/>
      </c>
      <c r="K105" s="28">
        <f>IF($A105="","",'Painel'!$B$9)</f>
        <v/>
      </c>
      <c r="L105" s="28">
        <f>IF($A105="","",'Painel'!$B$10)</f>
        <v/>
      </c>
      <c r="M105" s="22">
        <f>IF($A105="","",IF(OR($F105="",J105=""),"",IFERROR($F105*J105,"")))</f>
        <v/>
      </c>
      <c r="N105" s="22">
        <f>IF($A105="","",IF(OR($G105="",K105=""),"",IFERROR($G105*K105,"")))</f>
        <v/>
      </c>
      <c r="O105" s="22">
        <f>IF($A105="","",IF(OR($H105="",L105=""),"",IFERROR($H105*L105,"")))</f>
        <v/>
      </c>
      <c r="P105" s="22">
        <f>IF($A105="","",IF(COUNT($M105:$O105)=0,"",IFERROR(SUM($M105:$O105),"")))</f>
        <v/>
      </c>
      <c r="Q105" s="22">
        <f>IF($A105="","",IF(OR($P105="",'Painel'!$B$15=""),"",IFERROR($P105/'Painel'!$B$15,"")))</f>
        <v/>
      </c>
      <c r="R105" s="9" t="n"/>
      <c r="S105" s="16">
        <f>IF($A105="","",IFERROR(VLOOKUP($B105,'Painel'!$K$9:$N$12,3,FALSE),""))</f>
        <v/>
      </c>
      <c r="T105" s="22">
        <f>IF($A105="","",IF($Q105="","",IFERROR(IF($S105="Sim",MAX($Q105*(1+IF($R105="",0,$R105)),IF('Painel'!$B$11="",0,'Painel'!$B$11)),$Q105*(1+IF($R105="",0,$R105))),"")))</f>
        <v/>
      </c>
      <c r="U105" s="28">
        <f>IF($A105="","",IFERROR(VLOOKUP($B105,'Painel'!$K$9:$N$12,2,FALSE),""))</f>
        <v/>
      </c>
      <c r="V105" s="22">
        <f>IF($A105="","",IF(OR($T105="",U105=""),"",IFERROR($T105*$U105,"")))</f>
        <v/>
      </c>
      <c r="W105" s="15" t="n"/>
      <c r="X105" s="13">
        <f>IF($A105="","",IF(COUNTIF($A$8:$A$107,$A105)&gt;1,"ID duplicado",IF($B105="","Falta enquadramento",IF($E105="","Falta mês declarativo",IF(COUNTA($F105:$I105)=0,"Faltam rendimentos",IF(COUNTA($J105:$L105)&lt;3,"Faltam coeficientes",IF($U105="","Falta taxa",IF($S105="","Falta regra de base mínima",IF(AND($S105="Sim",'Painel'!$B$11=""),"Falta base mínima",IF(AND($R105&lt;&gt;"",OR('Painel'!$B$12="",'Painel'!$B$13="")),"Definir limites de variação",IF(AND($R105&lt;&gt;"",OR($R105&lt;'Painel'!$B$12,$R105&gt;'Painel'!$B$13)),"Variação fora dos limites","OK")))))))))))</f>
        <v/>
      </c>
    </row>
    <row r="106" ht="30" customHeight="1">
      <c r="A106" s="25" t="n"/>
      <c r="B106" s="15" t="n"/>
      <c r="C106" s="26" t="n"/>
      <c r="D106" s="26" t="n"/>
      <c r="E106" s="27" t="n"/>
      <c r="F106" s="17" t="n"/>
      <c r="G106" s="17" t="n"/>
      <c r="H106" s="17" t="n"/>
      <c r="I106" s="17" t="n"/>
      <c r="J106" s="28">
        <f>IF($A106="","",'Painel'!$B$8)</f>
        <v/>
      </c>
      <c r="K106" s="28">
        <f>IF($A106="","",'Painel'!$B$9)</f>
        <v/>
      </c>
      <c r="L106" s="28">
        <f>IF($A106="","",'Painel'!$B$10)</f>
        <v/>
      </c>
      <c r="M106" s="22">
        <f>IF($A106="","",IF(OR($F106="",J106=""),"",IFERROR($F106*J106,"")))</f>
        <v/>
      </c>
      <c r="N106" s="22">
        <f>IF($A106="","",IF(OR($G106="",K106=""),"",IFERROR($G106*K106,"")))</f>
        <v/>
      </c>
      <c r="O106" s="22">
        <f>IF($A106="","",IF(OR($H106="",L106=""),"",IFERROR($H106*L106,"")))</f>
        <v/>
      </c>
      <c r="P106" s="22">
        <f>IF($A106="","",IF(COUNT($M106:$O106)=0,"",IFERROR(SUM($M106:$O106),"")))</f>
        <v/>
      </c>
      <c r="Q106" s="22">
        <f>IF($A106="","",IF(OR($P106="",'Painel'!$B$15=""),"",IFERROR($P106/'Painel'!$B$15,"")))</f>
        <v/>
      </c>
      <c r="R106" s="9" t="n"/>
      <c r="S106" s="16">
        <f>IF($A106="","",IFERROR(VLOOKUP($B106,'Painel'!$K$9:$N$12,3,FALSE),""))</f>
        <v/>
      </c>
      <c r="T106" s="22">
        <f>IF($A106="","",IF($Q106="","",IFERROR(IF($S106="Sim",MAX($Q106*(1+IF($R106="",0,$R106)),IF('Painel'!$B$11="",0,'Painel'!$B$11)),$Q106*(1+IF($R106="",0,$R106))),"")))</f>
        <v/>
      </c>
      <c r="U106" s="28">
        <f>IF($A106="","",IFERROR(VLOOKUP($B106,'Painel'!$K$9:$N$12,2,FALSE),""))</f>
        <v/>
      </c>
      <c r="V106" s="22">
        <f>IF($A106="","",IF(OR($T106="",U106=""),"",IFERROR($T106*$U106,"")))</f>
        <v/>
      </c>
      <c r="W106" s="15" t="n"/>
      <c r="X106" s="13">
        <f>IF($A106="","",IF(COUNTIF($A$8:$A$107,$A106)&gt;1,"ID duplicado",IF($B106="","Falta enquadramento",IF($E106="","Falta mês declarativo",IF(COUNTA($F106:$I106)=0,"Faltam rendimentos",IF(COUNTA($J106:$L106)&lt;3,"Faltam coeficientes",IF($U106="","Falta taxa",IF($S106="","Falta regra de base mínima",IF(AND($S106="Sim",'Painel'!$B$11=""),"Falta base mínima",IF(AND($R106&lt;&gt;"",OR('Painel'!$B$12="",'Painel'!$B$13="")),"Definir limites de variação",IF(AND($R106&lt;&gt;"",OR($R106&lt;'Painel'!$B$12,$R106&gt;'Painel'!$B$13)),"Variação fora dos limites","OK")))))))))))</f>
        <v/>
      </c>
    </row>
    <row r="107" ht="30" customHeight="1">
      <c r="A107" s="25" t="n"/>
      <c r="B107" s="15" t="n"/>
      <c r="C107" s="26" t="n"/>
      <c r="D107" s="26" t="n"/>
      <c r="E107" s="27" t="n"/>
      <c r="F107" s="17" t="n"/>
      <c r="G107" s="17" t="n"/>
      <c r="H107" s="17" t="n"/>
      <c r="I107" s="17" t="n"/>
      <c r="J107" s="28">
        <f>IF($A107="","",'Painel'!$B$8)</f>
        <v/>
      </c>
      <c r="K107" s="28">
        <f>IF($A107="","",'Painel'!$B$9)</f>
        <v/>
      </c>
      <c r="L107" s="28">
        <f>IF($A107="","",'Painel'!$B$10)</f>
        <v/>
      </c>
      <c r="M107" s="22">
        <f>IF($A107="","",IF(OR($F107="",J107=""),"",IFERROR($F107*J107,"")))</f>
        <v/>
      </c>
      <c r="N107" s="22">
        <f>IF($A107="","",IF(OR($G107="",K107=""),"",IFERROR($G107*K107,"")))</f>
        <v/>
      </c>
      <c r="O107" s="22">
        <f>IF($A107="","",IF(OR($H107="",L107=""),"",IFERROR($H107*L107,"")))</f>
        <v/>
      </c>
      <c r="P107" s="22">
        <f>IF($A107="","",IF(COUNT($M107:$O107)=0,"",IFERROR(SUM($M107:$O107),"")))</f>
        <v/>
      </c>
      <c r="Q107" s="22">
        <f>IF($A107="","",IF(OR($P107="",'Painel'!$B$15=""),"",IFERROR($P107/'Painel'!$B$15,"")))</f>
        <v/>
      </c>
      <c r="R107" s="9" t="n"/>
      <c r="S107" s="16">
        <f>IF($A107="","",IFERROR(VLOOKUP($B107,'Painel'!$K$9:$N$12,3,FALSE),""))</f>
        <v/>
      </c>
      <c r="T107" s="22">
        <f>IF($A107="","",IF($Q107="","",IFERROR(IF($S107="Sim",MAX($Q107*(1+IF($R107="",0,$R107)),IF('Painel'!$B$11="",0,'Painel'!$B$11)),$Q107*(1+IF($R107="",0,$R107))),"")))</f>
        <v/>
      </c>
      <c r="U107" s="28">
        <f>IF($A107="","",IFERROR(VLOOKUP($B107,'Painel'!$K$9:$N$12,2,FALSE),""))</f>
        <v/>
      </c>
      <c r="V107" s="22">
        <f>IF($A107="","",IF(OR($T107="",U107=""),"",IFERROR($T107*$U107,"")))</f>
        <v/>
      </c>
      <c r="W107" s="15" t="n"/>
      <c r="X107" s="13">
        <f>IF($A107="","",IF(COUNTIF($A$8:$A$107,$A107)&gt;1,"ID duplicado",IF($B107="","Falta enquadramento",IF($E107="","Falta mês declarativo",IF(COUNTA($F107:$I107)=0,"Faltam rendimentos",IF(COUNTA($J107:$L107)&lt;3,"Faltam coeficientes",IF($U107="","Falta taxa",IF($S107="","Falta regra de base mínima",IF(AND($S107="Sim",'Painel'!$B$11=""),"Falta base mínima",IF(AND($R107&lt;&gt;"",OR('Painel'!$B$12="",'Painel'!$B$13="")),"Definir limites de variação",IF(AND($R107&lt;&gt;"",OR($R107&lt;'Painel'!$B$12,$R107&gt;'Painel'!$B$13)),"Variação fora dos limites","OK")))))))))))</f>
        <v/>
      </c>
    </row>
  </sheetData>
  <conditionalFormatting sqref="X8:X107">
    <cfRule type="expression" priority="1" dxfId="0">
      <formula>$X8="OK"</formula>
    </cfRule>
    <cfRule type="expression" priority="2" dxfId="1">
      <formula>LEFT($X8,5)="Falta"</formula>
    </cfRule>
    <cfRule type="expression" priority="3" dxfId="1">
      <formula>LEFT($X8,7)="Definir"</formula>
    </cfRule>
    <cfRule type="expression" priority="4" dxfId="1">
      <formula>LEFT($X8,8)="Variação"</formula>
    </cfRule>
    <cfRule type="expression" priority="5" dxfId="2">
      <formula>$X8="ID duplicado"</formula>
    </cfRule>
  </conditionalFormatting>
  <dataValidations count="7">
    <dataValidation sqref="B8:B107" showErrorMessage="1" showInputMessage="1" allowBlank="1" type="list">
      <formula1>='Painel'!$K$9:$K$12</formula1>
    </dataValidation>
    <dataValidation sqref="C8:C107" showErrorMessage="1" showInputMessage="1" allowBlank="1" type="whole" operator="between">
      <formula1>2000</formula1>
      <formula2>2100</formula2>
    </dataValidation>
    <dataValidation sqref="D8:D107" showErrorMessage="1" showInputMessage="1" allowBlank="1" type="list">
      <formula1>='Painel'!$P$12:$P$15</formula1>
    </dataValidation>
    <dataValidation sqref="E8:E107" showErrorMessage="1" showInputMessage="1" allowBlank="1" type="date" operator="between">
      <formula1>DATE(2000,1,1)</formula1>
      <formula2>DATE(2100,12,31)</formula2>
    </dataValidation>
    <dataValidation sqref="F8:I107" showErrorMessage="1" showInputMessage="1" allowBlank="1" type="decimal" operator="greaterThanOrEqual">
      <formula1>0</formula1>
    </dataValidation>
    <dataValidation sqref="R8:R107" showErrorMessage="1" showInputMessage="1" allowBlank="1" type="custom">
      <formula1>=OR(R8="",AND('Painel'!$B$12&lt;&gt;"",'Painel'!$B$13&lt;&gt;"",R8&gt;='Painel'!$B$12,R8&lt;='Painel'!$B$13))</formula1>
    </dataValidation>
    <dataValidation sqref="W8:W107" showErrorMessage="1" showInputMessage="1" allowBlank="1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7:M3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6" customWidth="1" min="4" max="4"/>
    <col width="21" customWidth="1" min="5" max="5"/>
    <col width="20" customWidth="1" min="6" max="6"/>
    <col width="19" customWidth="1" min="7" max="7"/>
    <col width="18" customWidth="1" min="8" max="8"/>
    <col width="24" customWidth="1" min="9" max="9"/>
    <col width="20" customWidth="1" min="10" max="10"/>
    <col width="17" customWidth="1" min="11" max="11"/>
    <col width="28" customWidth="1" min="12" max="12"/>
    <col width="27" customWidth="1" min="13" max="13"/>
  </cols>
  <sheetData>
    <row r="7" ht="42" customHeight="1">
      <c r="A7" s="10" t="inlineStr">
        <is>
          <t>ID da declaração de origem</t>
        </is>
      </c>
      <c r="B7" s="10" t="inlineStr">
        <is>
          <t>Ano</t>
        </is>
      </c>
      <c r="C7" s="10" t="inlineStr">
        <is>
          <t>Trimestre</t>
        </is>
      </c>
      <c r="D7" s="10" t="inlineStr">
        <is>
          <t>Mês de efeito</t>
        </is>
      </c>
      <c r="E7" s="10" t="inlineStr">
        <is>
          <t>Base mensal ajustada</t>
        </is>
      </c>
      <c r="F7" s="10" t="inlineStr">
        <is>
          <t>Taxa contributiva aplicável</t>
        </is>
      </c>
      <c r="G7" s="10" t="inlineStr">
        <is>
          <t>Prestação prevista</t>
        </is>
      </c>
      <c r="H7" s="10" t="inlineStr">
        <is>
          <t>Montante pago</t>
        </is>
      </c>
      <c r="I7" s="10" t="inlineStr">
        <is>
          <t>Data de pagamento registada</t>
        </is>
      </c>
      <c r="J7" s="10" t="inlineStr">
        <is>
          <t>Estado registado</t>
        </is>
      </c>
      <c r="K7" s="10" t="inlineStr">
        <is>
          <t>Diferença</t>
        </is>
      </c>
      <c r="L7" s="10" t="inlineStr">
        <is>
          <t>Controlo</t>
        </is>
      </c>
      <c r="M7" s="10" t="inlineStr">
        <is>
          <t>Observações</t>
        </is>
      </c>
    </row>
    <row r="8" ht="28" customHeight="1">
      <c r="A8" s="13">
        <f>IFERROR(IF(INDEX('Registo trimestral'!$A$8:$A$107,ROUNDUP((ROW()-7)/3,0))="","",INDEX('Registo trimestral'!$A$8:$A$107,ROUNDUP((ROW()-7)/3,0))),"")</f>
        <v/>
      </c>
      <c r="B8" s="18">
        <f>IFERROR(IF($A8="","",INDEX('Registo trimestral'!$C$8:$C$107,ROUNDUP((ROW()-7)/3,0))),"")</f>
        <v/>
      </c>
      <c r="C8" s="18">
        <f>IFERROR(IF($A8="","",INDEX('Registo trimestral'!$D$8:$D$107,ROUNDUP((ROW()-7)/3,0))),"")</f>
        <v/>
      </c>
      <c r="D8" s="29">
        <f>IFERROR(IF($A8="","",EDATE(INDEX('Registo trimestral'!$E$8:$E$107,ROUNDUP((ROW()-7)/3,0)),MOD(ROW()-8,3))),"")</f>
        <v/>
      </c>
      <c r="E8" s="22">
        <f>IFERROR(IF($A8="","",INDEX('Registo trimestral'!$T$8:$T$107,ROUNDUP((ROW()-7)/3,0))),"")</f>
        <v/>
      </c>
      <c r="F8" s="28">
        <f>IFERROR(IF($A8="","",INDEX('Registo trimestral'!$U$8:$U$107,ROUNDUP((ROW()-7)/3,0))),"")</f>
        <v/>
      </c>
      <c r="G8" s="22">
        <f>IFERROR(IF($A8="","",INDEX('Registo trimestral'!$V$8:$V$107,ROUNDUP((ROW()-7)/3,0))),"")</f>
        <v/>
      </c>
      <c r="H8" s="17" t="n"/>
      <c r="I8" s="27" t="n"/>
      <c r="J8" s="25" t="n"/>
      <c r="K8" s="22">
        <f>IFERROR(IF(OR($G8="",$H8=""),"",$G8-$H8),"")</f>
        <v/>
      </c>
      <c r="L8" s="13">
        <f>IF($A8="","",IF($G8="","A aguardar cálculo",IF($G8=0,IF($J8="Não aplicável","Confirmar estado sem montante"),IF($H8="","Pagamento por registar",IF($I8="","Falta data de pagamento",IF(ABS($K8)&lt;='Painel'!$B$14,"Regularizado","Diferença a conferir"))))))</f>
        <v/>
      </c>
      <c r="M8" s="15" t="n"/>
    </row>
    <row r="9" ht="28" customHeight="1">
      <c r="A9" s="13">
        <f>IFERROR(IF(INDEX('Registo trimestral'!$A$8:$A$107,ROUNDUP((ROW()-7)/3,0))="","",INDEX('Registo trimestral'!$A$8:$A$107,ROUNDUP((ROW()-7)/3,0))),"")</f>
        <v/>
      </c>
      <c r="B9" s="18">
        <f>IFERROR(IF($A9="","",INDEX('Registo trimestral'!$C$8:$C$107,ROUNDUP((ROW()-7)/3,0))),"")</f>
        <v/>
      </c>
      <c r="C9" s="18">
        <f>IFERROR(IF($A9="","",INDEX('Registo trimestral'!$D$8:$D$107,ROUNDUP((ROW()-7)/3,0))),"")</f>
        <v/>
      </c>
      <c r="D9" s="29">
        <f>IFERROR(IF($A9="","",EDATE(INDEX('Registo trimestral'!$E$8:$E$107,ROUNDUP((ROW()-7)/3,0)),MOD(ROW()-8,3))),"")</f>
        <v/>
      </c>
      <c r="E9" s="22">
        <f>IFERROR(IF($A9="","",INDEX('Registo trimestral'!$T$8:$T$107,ROUNDUP((ROW()-7)/3,0))),"")</f>
        <v/>
      </c>
      <c r="F9" s="28">
        <f>IFERROR(IF($A9="","",INDEX('Registo trimestral'!$U$8:$U$107,ROUNDUP((ROW()-7)/3,0))),"")</f>
        <v/>
      </c>
      <c r="G9" s="22">
        <f>IFERROR(IF($A9="","",INDEX('Registo trimestral'!$V$8:$V$107,ROUNDUP((ROW()-7)/3,0))),"")</f>
        <v/>
      </c>
      <c r="H9" s="17" t="n"/>
      <c r="I9" s="27" t="n"/>
      <c r="J9" s="25" t="n"/>
      <c r="K9" s="22">
        <f>IFERROR(IF(OR($G9="",$H9=""),"",$G9-$H9),"")</f>
        <v/>
      </c>
      <c r="L9" s="13">
        <f>IF($A9="","",IF($G9="","A aguardar cálculo",IF($G9=0,IF($J9="Não aplicável","Confirmar estado sem montante"),IF($H9="","Pagamento por registar",IF($I9="","Falta data de pagamento",IF(ABS($K9)&lt;='Painel'!$B$14,"Regularizado","Diferença a conferir"))))))</f>
        <v/>
      </c>
      <c r="M9" s="15" t="n"/>
    </row>
    <row r="10" ht="28" customHeight="1">
      <c r="A10" s="13">
        <f>IFERROR(IF(INDEX('Registo trimestral'!$A$8:$A$107,ROUNDUP((ROW()-7)/3,0))="","",INDEX('Registo trimestral'!$A$8:$A$107,ROUNDUP((ROW()-7)/3,0))),"")</f>
        <v/>
      </c>
      <c r="B10" s="18">
        <f>IFERROR(IF($A10="","",INDEX('Registo trimestral'!$C$8:$C$107,ROUNDUP((ROW()-7)/3,0))),"")</f>
        <v/>
      </c>
      <c r="C10" s="18">
        <f>IFERROR(IF($A10="","",INDEX('Registo trimestral'!$D$8:$D$107,ROUNDUP((ROW()-7)/3,0))),"")</f>
        <v/>
      </c>
      <c r="D10" s="29">
        <f>IFERROR(IF($A10="","",EDATE(INDEX('Registo trimestral'!$E$8:$E$107,ROUNDUP((ROW()-7)/3,0)),MOD(ROW()-8,3))),"")</f>
        <v/>
      </c>
      <c r="E10" s="22">
        <f>IFERROR(IF($A10="","",INDEX('Registo trimestral'!$T$8:$T$107,ROUNDUP((ROW()-7)/3,0))),"")</f>
        <v/>
      </c>
      <c r="F10" s="28">
        <f>IFERROR(IF($A10="","",INDEX('Registo trimestral'!$U$8:$U$107,ROUNDUP((ROW()-7)/3,0))),"")</f>
        <v/>
      </c>
      <c r="G10" s="22">
        <f>IFERROR(IF($A10="","",INDEX('Registo trimestral'!$V$8:$V$107,ROUNDUP((ROW()-7)/3,0))),"")</f>
        <v/>
      </c>
      <c r="H10" s="17" t="n"/>
      <c r="I10" s="27" t="n"/>
      <c r="J10" s="25" t="n"/>
      <c r="K10" s="22">
        <f>IFERROR(IF(OR($G10="",$H10=""),"",$G10-$H10),"")</f>
        <v/>
      </c>
      <c r="L10" s="13">
        <f>IF($A10="","",IF($G10="","A aguardar cálculo",IF($G10=0,IF($J10="Não aplicável","Confirmar estado sem montante"),IF($H10="","Pagamento por registar",IF($I10="","Falta data de pagamento",IF(ABS($K10)&lt;='Painel'!$B$14,"Regularizado","Diferença a conferir"))))))</f>
        <v/>
      </c>
      <c r="M10" s="15" t="n"/>
    </row>
    <row r="11" ht="28" customHeight="1">
      <c r="A11" s="13">
        <f>IFERROR(IF(INDEX('Registo trimestral'!$A$8:$A$107,ROUNDUP((ROW()-7)/3,0))="","",INDEX('Registo trimestral'!$A$8:$A$107,ROUNDUP((ROW()-7)/3,0))),"")</f>
        <v/>
      </c>
      <c r="B11" s="18">
        <f>IFERROR(IF($A11="","",INDEX('Registo trimestral'!$C$8:$C$107,ROUNDUP((ROW()-7)/3,0))),"")</f>
        <v/>
      </c>
      <c r="C11" s="18">
        <f>IFERROR(IF($A11="","",INDEX('Registo trimestral'!$D$8:$D$107,ROUNDUP((ROW()-7)/3,0))),"")</f>
        <v/>
      </c>
      <c r="D11" s="29">
        <f>IFERROR(IF($A11="","",EDATE(INDEX('Registo trimestral'!$E$8:$E$107,ROUNDUP((ROW()-7)/3,0)),MOD(ROW()-8,3))),"")</f>
        <v/>
      </c>
      <c r="E11" s="22">
        <f>IFERROR(IF($A11="","",INDEX('Registo trimestral'!$T$8:$T$107,ROUNDUP((ROW()-7)/3,0))),"")</f>
        <v/>
      </c>
      <c r="F11" s="28">
        <f>IFERROR(IF($A11="","",INDEX('Registo trimestral'!$U$8:$U$107,ROUNDUP((ROW()-7)/3,0))),"")</f>
        <v/>
      </c>
      <c r="G11" s="22">
        <f>IFERROR(IF($A11="","",INDEX('Registo trimestral'!$V$8:$V$107,ROUNDUP((ROW()-7)/3,0))),"")</f>
        <v/>
      </c>
      <c r="H11" s="17" t="n"/>
      <c r="I11" s="27" t="n"/>
      <c r="J11" s="25" t="n"/>
      <c r="K11" s="22">
        <f>IFERROR(IF(OR($G11="",$H11=""),"",$G11-$H11),"")</f>
        <v/>
      </c>
      <c r="L11" s="13">
        <f>IF($A11="","",IF($G11="","A aguardar cálculo",IF($G11=0,IF($J11="Não aplicável","Confirmar estado sem montante"),IF($H11="","Pagamento por registar",IF($I11="","Falta data de pagamento",IF(ABS($K11)&lt;='Painel'!$B$14,"Regularizado","Diferença a conferir"))))))</f>
        <v/>
      </c>
      <c r="M11" s="15" t="n"/>
    </row>
    <row r="12" ht="28" customHeight="1">
      <c r="A12" s="13">
        <f>IFERROR(IF(INDEX('Registo trimestral'!$A$8:$A$107,ROUNDUP((ROW()-7)/3,0))="","",INDEX('Registo trimestral'!$A$8:$A$107,ROUNDUP((ROW()-7)/3,0))),"")</f>
        <v/>
      </c>
      <c r="B12" s="18">
        <f>IFERROR(IF($A12="","",INDEX('Registo trimestral'!$C$8:$C$107,ROUNDUP((ROW()-7)/3,0))),"")</f>
        <v/>
      </c>
      <c r="C12" s="18">
        <f>IFERROR(IF($A12="","",INDEX('Registo trimestral'!$D$8:$D$107,ROUNDUP((ROW()-7)/3,0))),"")</f>
        <v/>
      </c>
      <c r="D12" s="29">
        <f>IFERROR(IF($A12="","",EDATE(INDEX('Registo trimestral'!$E$8:$E$107,ROUNDUP((ROW()-7)/3,0)),MOD(ROW()-8,3))),"")</f>
        <v/>
      </c>
      <c r="E12" s="22">
        <f>IFERROR(IF($A12="","",INDEX('Registo trimestral'!$T$8:$T$107,ROUNDUP((ROW()-7)/3,0))),"")</f>
        <v/>
      </c>
      <c r="F12" s="28">
        <f>IFERROR(IF($A12="","",INDEX('Registo trimestral'!$U$8:$U$107,ROUNDUP((ROW()-7)/3,0))),"")</f>
        <v/>
      </c>
      <c r="G12" s="22">
        <f>IFERROR(IF($A12="","",INDEX('Registo trimestral'!$V$8:$V$107,ROUNDUP((ROW()-7)/3,0))),"")</f>
        <v/>
      </c>
      <c r="H12" s="17" t="n"/>
      <c r="I12" s="27" t="n"/>
      <c r="J12" s="25" t="n"/>
      <c r="K12" s="22">
        <f>IFERROR(IF(OR($G12="",$H12=""),"",$G12-$H12),"")</f>
        <v/>
      </c>
      <c r="L12" s="13">
        <f>IF($A12="","",IF($G12="","A aguardar cálculo",IF($G12=0,IF($J12="Não aplicável","Confirmar estado sem montante"),IF($H12="","Pagamento por registar",IF($I12="","Falta data de pagamento",IF(ABS($K12)&lt;='Painel'!$B$14,"Regularizado","Diferença a conferir"))))))</f>
        <v/>
      </c>
      <c r="M12" s="15" t="n"/>
    </row>
    <row r="13" ht="28" customHeight="1">
      <c r="A13" s="13">
        <f>IFERROR(IF(INDEX('Registo trimestral'!$A$8:$A$107,ROUNDUP((ROW()-7)/3,0))="","",INDEX('Registo trimestral'!$A$8:$A$107,ROUNDUP((ROW()-7)/3,0))),"")</f>
        <v/>
      </c>
      <c r="B13" s="18">
        <f>IFERROR(IF($A13="","",INDEX('Registo trimestral'!$C$8:$C$107,ROUNDUP((ROW()-7)/3,0))),"")</f>
        <v/>
      </c>
      <c r="C13" s="18">
        <f>IFERROR(IF($A13="","",INDEX('Registo trimestral'!$D$8:$D$107,ROUNDUP((ROW()-7)/3,0))),"")</f>
        <v/>
      </c>
      <c r="D13" s="29">
        <f>IFERROR(IF($A13="","",EDATE(INDEX('Registo trimestral'!$E$8:$E$107,ROUNDUP((ROW()-7)/3,0)),MOD(ROW()-8,3))),"")</f>
        <v/>
      </c>
      <c r="E13" s="22">
        <f>IFERROR(IF($A13="","",INDEX('Registo trimestral'!$T$8:$T$107,ROUNDUP((ROW()-7)/3,0))),"")</f>
        <v/>
      </c>
      <c r="F13" s="28">
        <f>IFERROR(IF($A13="","",INDEX('Registo trimestral'!$U$8:$U$107,ROUNDUP((ROW()-7)/3,0))),"")</f>
        <v/>
      </c>
      <c r="G13" s="22">
        <f>IFERROR(IF($A13="","",INDEX('Registo trimestral'!$V$8:$V$107,ROUNDUP((ROW()-7)/3,0))),"")</f>
        <v/>
      </c>
      <c r="H13" s="17" t="n"/>
      <c r="I13" s="27" t="n"/>
      <c r="J13" s="25" t="n"/>
      <c r="K13" s="22">
        <f>IFERROR(IF(OR($G13="",$H13=""),"",$G13-$H13),"")</f>
        <v/>
      </c>
      <c r="L13" s="13">
        <f>IF($A13="","",IF($G13="","A aguardar cálculo",IF($G13=0,IF($J13="Não aplicável","Confirmar estado sem montante"),IF($H13="","Pagamento por registar",IF($I13="","Falta data de pagamento",IF(ABS($K13)&lt;='Painel'!$B$14,"Regularizado","Diferença a conferir"))))))</f>
        <v/>
      </c>
      <c r="M13" s="15" t="n"/>
    </row>
    <row r="14" ht="28" customHeight="1">
      <c r="A14" s="13">
        <f>IFERROR(IF(INDEX('Registo trimestral'!$A$8:$A$107,ROUNDUP((ROW()-7)/3,0))="","",INDEX('Registo trimestral'!$A$8:$A$107,ROUNDUP((ROW()-7)/3,0))),"")</f>
        <v/>
      </c>
      <c r="B14" s="18">
        <f>IFERROR(IF($A14="","",INDEX('Registo trimestral'!$C$8:$C$107,ROUNDUP((ROW()-7)/3,0))),"")</f>
        <v/>
      </c>
      <c r="C14" s="18">
        <f>IFERROR(IF($A14="","",INDEX('Registo trimestral'!$D$8:$D$107,ROUNDUP((ROW()-7)/3,0))),"")</f>
        <v/>
      </c>
      <c r="D14" s="29">
        <f>IFERROR(IF($A14="","",EDATE(INDEX('Registo trimestral'!$E$8:$E$107,ROUNDUP((ROW()-7)/3,0)),MOD(ROW()-8,3))),"")</f>
        <v/>
      </c>
      <c r="E14" s="22">
        <f>IFERROR(IF($A14="","",INDEX('Registo trimestral'!$T$8:$T$107,ROUNDUP((ROW()-7)/3,0))),"")</f>
        <v/>
      </c>
      <c r="F14" s="28">
        <f>IFERROR(IF($A14="","",INDEX('Registo trimestral'!$U$8:$U$107,ROUNDUP((ROW()-7)/3,0))),"")</f>
        <v/>
      </c>
      <c r="G14" s="22">
        <f>IFERROR(IF($A14="","",INDEX('Registo trimestral'!$V$8:$V$107,ROUNDUP((ROW()-7)/3,0))),"")</f>
        <v/>
      </c>
      <c r="H14" s="17" t="n"/>
      <c r="I14" s="27" t="n"/>
      <c r="J14" s="25" t="n"/>
      <c r="K14" s="22">
        <f>IFERROR(IF(OR($G14="",$H14=""),"",$G14-$H14),"")</f>
        <v/>
      </c>
      <c r="L14" s="13">
        <f>IF($A14="","",IF($G14="","A aguardar cálculo",IF($G14=0,IF($J14="Não aplicável","Confirmar estado sem montante"),IF($H14="","Pagamento por registar",IF($I14="","Falta data de pagamento",IF(ABS($K14)&lt;='Painel'!$B$14,"Regularizado","Diferença a conferir"))))))</f>
        <v/>
      </c>
      <c r="M14" s="15" t="n"/>
    </row>
    <row r="15" ht="28" customHeight="1">
      <c r="A15" s="13">
        <f>IFERROR(IF(INDEX('Registo trimestral'!$A$8:$A$107,ROUNDUP((ROW()-7)/3,0))="","",INDEX('Registo trimestral'!$A$8:$A$107,ROUNDUP((ROW()-7)/3,0))),"")</f>
        <v/>
      </c>
      <c r="B15" s="18">
        <f>IFERROR(IF($A15="","",INDEX('Registo trimestral'!$C$8:$C$107,ROUNDUP((ROW()-7)/3,0))),"")</f>
        <v/>
      </c>
      <c r="C15" s="18">
        <f>IFERROR(IF($A15="","",INDEX('Registo trimestral'!$D$8:$D$107,ROUNDUP((ROW()-7)/3,0))),"")</f>
        <v/>
      </c>
      <c r="D15" s="29">
        <f>IFERROR(IF($A15="","",EDATE(INDEX('Registo trimestral'!$E$8:$E$107,ROUNDUP((ROW()-7)/3,0)),MOD(ROW()-8,3))),"")</f>
        <v/>
      </c>
      <c r="E15" s="22">
        <f>IFERROR(IF($A15="","",INDEX('Registo trimestral'!$T$8:$T$107,ROUNDUP((ROW()-7)/3,0))),"")</f>
        <v/>
      </c>
      <c r="F15" s="28">
        <f>IFERROR(IF($A15="","",INDEX('Registo trimestral'!$U$8:$U$107,ROUNDUP((ROW()-7)/3,0))),"")</f>
        <v/>
      </c>
      <c r="G15" s="22">
        <f>IFERROR(IF($A15="","",INDEX('Registo trimestral'!$V$8:$V$107,ROUNDUP((ROW()-7)/3,0))),"")</f>
        <v/>
      </c>
      <c r="H15" s="17" t="n"/>
      <c r="I15" s="27" t="n"/>
      <c r="J15" s="25" t="n"/>
      <c r="K15" s="22">
        <f>IFERROR(IF(OR($G15="",$H15=""),"",$G15-$H15),"")</f>
        <v/>
      </c>
      <c r="L15" s="13">
        <f>IF($A15="","",IF($G15="","A aguardar cálculo",IF($G15=0,IF($J15="Não aplicável","Confirmar estado sem montante"),IF($H15="","Pagamento por registar",IF($I15="","Falta data de pagamento",IF(ABS($K15)&lt;='Painel'!$B$14,"Regularizado","Diferença a conferir"))))))</f>
        <v/>
      </c>
      <c r="M15" s="15" t="n"/>
    </row>
    <row r="16" ht="28" customHeight="1">
      <c r="A16" s="13">
        <f>IFERROR(IF(INDEX('Registo trimestral'!$A$8:$A$107,ROUNDUP((ROW()-7)/3,0))="","",INDEX('Registo trimestral'!$A$8:$A$107,ROUNDUP((ROW()-7)/3,0))),"")</f>
        <v/>
      </c>
      <c r="B16" s="18">
        <f>IFERROR(IF($A16="","",INDEX('Registo trimestral'!$C$8:$C$107,ROUNDUP((ROW()-7)/3,0))),"")</f>
        <v/>
      </c>
      <c r="C16" s="18">
        <f>IFERROR(IF($A16="","",INDEX('Registo trimestral'!$D$8:$D$107,ROUNDUP((ROW()-7)/3,0))),"")</f>
        <v/>
      </c>
      <c r="D16" s="29">
        <f>IFERROR(IF($A16="","",EDATE(INDEX('Registo trimestral'!$E$8:$E$107,ROUNDUP((ROW()-7)/3,0)),MOD(ROW()-8,3))),"")</f>
        <v/>
      </c>
      <c r="E16" s="22">
        <f>IFERROR(IF($A16="","",INDEX('Registo trimestral'!$T$8:$T$107,ROUNDUP((ROW()-7)/3,0))),"")</f>
        <v/>
      </c>
      <c r="F16" s="28">
        <f>IFERROR(IF($A16="","",INDEX('Registo trimestral'!$U$8:$U$107,ROUNDUP((ROW()-7)/3,0))),"")</f>
        <v/>
      </c>
      <c r="G16" s="22">
        <f>IFERROR(IF($A16="","",INDEX('Registo trimestral'!$V$8:$V$107,ROUNDUP((ROW()-7)/3,0))),"")</f>
        <v/>
      </c>
      <c r="H16" s="17" t="n"/>
      <c r="I16" s="27" t="n"/>
      <c r="J16" s="25" t="n"/>
      <c r="K16" s="22">
        <f>IFERROR(IF(OR($G16="",$H16=""),"",$G16-$H16),"")</f>
        <v/>
      </c>
      <c r="L16" s="13">
        <f>IF($A16="","",IF($G16="","A aguardar cálculo",IF($G16=0,IF($J16="Não aplicável","Confirmar estado sem montante"),IF($H16="","Pagamento por registar",IF($I16="","Falta data de pagamento",IF(ABS($K16)&lt;='Painel'!$B$14,"Regularizado","Diferença a conferir"))))))</f>
        <v/>
      </c>
      <c r="M16" s="15" t="n"/>
    </row>
    <row r="17" ht="28" customHeight="1">
      <c r="A17" s="13">
        <f>IFERROR(IF(INDEX('Registo trimestral'!$A$8:$A$107,ROUNDUP((ROW()-7)/3,0))="","",INDEX('Registo trimestral'!$A$8:$A$107,ROUNDUP((ROW()-7)/3,0))),"")</f>
        <v/>
      </c>
      <c r="B17" s="18">
        <f>IFERROR(IF($A17="","",INDEX('Registo trimestral'!$C$8:$C$107,ROUNDUP((ROW()-7)/3,0))),"")</f>
        <v/>
      </c>
      <c r="C17" s="18">
        <f>IFERROR(IF($A17="","",INDEX('Registo trimestral'!$D$8:$D$107,ROUNDUP((ROW()-7)/3,0))),"")</f>
        <v/>
      </c>
      <c r="D17" s="29">
        <f>IFERROR(IF($A17="","",EDATE(INDEX('Registo trimestral'!$E$8:$E$107,ROUNDUP((ROW()-7)/3,0)),MOD(ROW()-8,3))),"")</f>
        <v/>
      </c>
      <c r="E17" s="22">
        <f>IFERROR(IF($A17="","",INDEX('Registo trimestral'!$T$8:$T$107,ROUNDUP((ROW()-7)/3,0))),"")</f>
        <v/>
      </c>
      <c r="F17" s="28">
        <f>IFERROR(IF($A17="","",INDEX('Registo trimestral'!$U$8:$U$107,ROUNDUP((ROW()-7)/3,0))),"")</f>
        <v/>
      </c>
      <c r="G17" s="22">
        <f>IFERROR(IF($A17="","",INDEX('Registo trimestral'!$V$8:$V$107,ROUNDUP((ROW()-7)/3,0))),"")</f>
        <v/>
      </c>
      <c r="H17" s="17" t="n"/>
      <c r="I17" s="27" t="n"/>
      <c r="J17" s="25" t="n"/>
      <c r="K17" s="22">
        <f>IFERROR(IF(OR($G17="",$H17=""),"",$G17-$H17),"")</f>
        <v/>
      </c>
      <c r="L17" s="13">
        <f>IF($A17="","",IF($G17="","A aguardar cálculo",IF($G17=0,IF($J17="Não aplicável","Confirmar estado sem montante"),IF($H17="","Pagamento por registar",IF($I17="","Falta data de pagamento",IF(ABS($K17)&lt;='Painel'!$B$14,"Regularizado","Diferença a conferir"))))))</f>
        <v/>
      </c>
      <c r="M17" s="15" t="n"/>
    </row>
    <row r="18" ht="28" customHeight="1">
      <c r="A18" s="13">
        <f>IFERROR(IF(INDEX('Registo trimestral'!$A$8:$A$107,ROUNDUP((ROW()-7)/3,0))="","",INDEX('Registo trimestral'!$A$8:$A$107,ROUNDUP((ROW()-7)/3,0))),"")</f>
        <v/>
      </c>
      <c r="B18" s="18">
        <f>IFERROR(IF($A18="","",INDEX('Registo trimestral'!$C$8:$C$107,ROUNDUP((ROW()-7)/3,0))),"")</f>
        <v/>
      </c>
      <c r="C18" s="18">
        <f>IFERROR(IF($A18="","",INDEX('Registo trimestral'!$D$8:$D$107,ROUNDUP((ROW()-7)/3,0))),"")</f>
        <v/>
      </c>
      <c r="D18" s="29">
        <f>IFERROR(IF($A18="","",EDATE(INDEX('Registo trimestral'!$E$8:$E$107,ROUNDUP((ROW()-7)/3,0)),MOD(ROW()-8,3))),"")</f>
        <v/>
      </c>
      <c r="E18" s="22">
        <f>IFERROR(IF($A18="","",INDEX('Registo trimestral'!$T$8:$T$107,ROUNDUP((ROW()-7)/3,0))),"")</f>
        <v/>
      </c>
      <c r="F18" s="28">
        <f>IFERROR(IF($A18="","",INDEX('Registo trimestral'!$U$8:$U$107,ROUNDUP((ROW()-7)/3,0))),"")</f>
        <v/>
      </c>
      <c r="G18" s="22">
        <f>IFERROR(IF($A18="","",INDEX('Registo trimestral'!$V$8:$V$107,ROUNDUP((ROW()-7)/3,0))),"")</f>
        <v/>
      </c>
      <c r="H18" s="17" t="n"/>
      <c r="I18" s="27" t="n"/>
      <c r="J18" s="25" t="n"/>
      <c r="K18" s="22">
        <f>IFERROR(IF(OR($G18="",$H18=""),"",$G18-$H18),"")</f>
        <v/>
      </c>
      <c r="L18" s="13">
        <f>IF($A18="","",IF($G18="","A aguardar cálculo",IF($G18=0,IF($J18="Não aplicável","Confirmar estado sem montante"),IF($H18="","Pagamento por registar",IF($I18="","Falta data de pagamento",IF(ABS($K18)&lt;='Painel'!$B$14,"Regularizado","Diferença a conferir"))))))</f>
        <v/>
      </c>
      <c r="M18" s="15" t="n"/>
    </row>
    <row r="19" ht="28" customHeight="1">
      <c r="A19" s="13">
        <f>IFERROR(IF(INDEX('Registo trimestral'!$A$8:$A$107,ROUNDUP((ROW()-7)/3,0))="","",INDEX('Registo trimestral'!$A$8:$A$107,ROUNDUP((ROW()-7)/3,0))),"")</f>
        <v/>
      </c>
      <c r="B19" s="18">
        <f>IFERROR(IF($A19="","",INDEX('Registo trimestral'!$C$8:$C$107,ROUNDUP((ROW()-7)/3,0))),"")</f>
        <v/>
      </c>
      <c r="C19" s="18">
        <f>IFERROR(IF($A19="","",INDEX('Registo trimestral'!$D$8:$D$107,ROUNDUP((ROW()-7)/3,0))),"")</f>
        <v/>
      </c>
      <c r="D19" s="29">
        <f>IFERROR(IF($A19="","",EDATE(INDEX('Registo trimestral'!$E$8:$E$107,ROUNDUP((ROW()-7)/3,0)),MOD(ROW()-8,3))),"")</f>
        <v/>
      </c>
      <c r="E19" s="22">
        <f>IFERROR(IF($A19="","",INDEX('Registo trimestral'!$T$8:$T$107,ROUNDUP((ROW()-7)/3,0))),"")</f>
        <v/>
      </c>
      <c r="F19" s="28">
        <f>IFERROR(IF($A19="","",INDEX('Registo trimestral'!$U$8:$U$107,ROUNDUP((ROW()-7)/3,0))),"")</f>
        <v/>
      </c>
      <c r="G19" s="22">
        <f>IFERROR(IF($A19="","",INDEX('Registo trimestral'!$V$8:$V$107,ROUNDUP((ROW()-7)/3,0))),"")</f>
        <v/>
      </c>
      <c r="H19" s="17" t="n"/>
      <c r="I19" s="27" t="n"/>
      <c r="J19" s="25" t="n"/>
      <c r="K19" s="22">
        <f>IFERROR(IF(OR($G19="",$H19=""),"",$G19-$H19),"")</f>
        <v/>
      </c>
      <c r="L19" s="13">
        <f>IF($A19="","",IF($G19="","A aguardar cálculo",IF($G19=0,IF($J19="Não aplicável","Confirmar estado sem montante"),IF($H19="","Pagamento por registar",IF($I19="","Falta data de pagamento",IF(ABS($K19)&lt;='Painel'!$B$14,"Regularizado","Diferença a conferir"))))))</f>
        <v/>
      </c>
      <c r="M19" s="15" t="n"/>
    </row>
    <row r="20" ht="28" customHeight="1">
      <c r="A20" s="13">
        <f>IFERROR(IF(INDEX('Registo trimestral'!$A$8:$A$107,ROUNDUP((ROW()-7)/3,0))="","",INDEX('Registo trimestral'!$A$8:$A$107,ROUNDUP((ROW()-7)/3,0))),"")</f>
        <v/>
      </c>
      <c r="B20" s="18">
        <f>IFERROR(IF($A20="","",INDEX('Registo trimestral'!$C$8:$C$107,ROUNDUP((ROW()-7)/3,0))),"")</f>
        <v/>
      </c>
      <c r="C20" s="18">
        <f>IFERROR(IF($A20="","",INDEX('Registo trimestral'!$D$8:$D$107,ROUNDUP((ROW()-7)/3,0))),"")</f>
        <v/>
      </c>
      <c r="D20" s="29">
        <f>IFERROR(IF($A20="","",EDATE(INDEX('Registo trimestral'!$E$8:$E$107,ROUNDUP((ROW()-7)/3,0)),MOD(ROW()-8,3))),"")</f>
        <v/>
      </c>
      <c r="E20" s="22">
        <f>IFERROR(IF($A20="","",INDEX('Registo trimestral'!$T$8:$T$107,ROUNDUP((ROW()-7)/3,0))),"")</f>
        <v/>
      </c>
      <c r="F20" s="28">
        <f>IFERROR(IF($A20="","",INDEX('Registo trimestral'!$U$8:$U$107,ROUNDUP((ROW()-7)/3,0))),"")</f>
        <v/>
      </c>
      <c r="G20" s="22">
        <f>IFERROR(IF($A20="","",INDEX('Registo trimestral'!$V$8:$V$107,ROUNDUP((ROW()-7)/3,0))),"")</f>
        <v/>
      </c>
      <c r="H20" s="17" t="n"/>
      <c r="I20" s="27" t="n"/>
      <c r="J20" s="25" t="n"/>
      <c r="K20" s="22">
        <f>IFERROR(IF(OR($G20="",$H20=""),"",$G20-$H20),"")</f>
        <v/>
      </c>
      <c r="L20" s="13">
        <f>IF($A20="","",IF($G20="","A aguardar cálculo",IF($G20=0,IF($J20="Não aplicável","Confirmar estado sem montante"),IF($H20="","Pagamento por registar",IF($I20="","Falta data de pagamento",IF(ABS($K20)&lt;='Painel'!$B$14,"Regularizado","Diferença a conferir"))))))</f>
        <v/>
      </c>
      <c r="M20" s="15" t="n"/>
    </row>
    <row r="21" ht="28" customHeight="1">
      <c r="A21" s="13">
        <f>IFERROR(IF(INDEX('Registo trimestral'!$A$8:$A$107,ROUNDUP((ROW()-7)/3,0))="","",INDEX('Registo trimestral'!$A$8:$A$107,ROUNDUP((ROW()-7)/3,0))),"")</f>
        <v/>
      </c>
      <c r="B21" s="18">
        <f>IFERROR(IF($A21="","",INDEX('Registo trimestral'!$C$8:$C$107,ROUNDUP((ROW()-7)/3,0))),"")</f>
        <v/>
      </c>
      <c r="C21" s="18">
        <f>IFERROR(IF($A21="","",INDEX('Registo trimestral'!$D$8:$D$107,ROUNDUP((ROW()-7)/3,0))),"")</f>
        <v/>
      </c>
      <c r="D21" s="29">
        <f>IFERROR(IF($A21="","",EDATE(INDEX('Registo trimestral'!$E$8:$E$107,ROUNDUP((ROW()-7)/3,0)),MOD(ROW()-8,3))),"")</f>
        <v/>
      </c>
      <c r="E21" s="22">
        <f>IFERROR(IF($A21="","",INDEX('Registo trimestral'!$T$8:$T$107,ROUNDUP((ROW()-7)/3,0))),"")</f>
        <v/>
      </c>
      <c r="F21" s="28">
        <f>IFERROR(IF($A21="","",INDEX('Registo trimestral'!$U$8:$U$107,ROUNDUP((ROW()-7)/3,0))),"")</f>
        <v/>
      </c>
      <c r="G21" s="22">
        <f>IFERROR(IF($A21="","",INDEX('Registo trimestral'!$V$8:$V$107,ROUNDUP((ROW()-7)/3,0))),"")</f>
        <v/>
      </c>
      <c r="H21" s="17" t="n"/>
      <c r="I21" s="27" t="n"/>
      <c r="J21" s="25" t="n"/>
      <c r="K21" s="22">
        <f>IFERROR(IF(OR($G21="",$H21=""),"",$G21-$H21),"")</f>
        <v/>
      </c>
      <c r="L21" s="13">
        <f>IF($A21="","",IF($G21="","A aguardar cálculo",IF($G21=0,IF($J21="Não aplicável","Confirmar estado sem montante"),IF($H21="","Pagamento por registar",IF($I21="","Falta data de pagamento",IF(ABS($K21)&lt;='Painel'!$B$14,"Regularizado","Diferença a conferir"))))))</f>
        <v/>
      </c>
      <c r="M21" s="15" t="n"/>
    </row>
    <row r="22" ht="28" customHeight="1">
      <c r="A22" s="13">
        <f>IFERROR(IF(INDEX('Registo trimestral'!$A$8:$A$107,ROUNDUP((ROW()-7)/3,0))="","",INDEX('Registo trimestral'!$A$8:$A$107,ROUNDUP((ROW()-7)/3,0))),"")</f>
        <v/>
      </c>
      <c r="B22" s="18">
        <f>IFERROR(IF($A22="","",INDEX('Registo trimestral'!$C$8:$C$107,ROUNDUP((ROW()-7)/3,0))),"")</f>
        <v/>
      </c>
      <c r="C22" s="18">
        <f>IFERROR(IF($A22="","",INDEX('Registo trimestral'!$D$8:$D$107,ROUNDUP((ROW()-7)/3,0))),"")</f>
        <v/>
      </c>
      <c r="D22" s="29">
        <f>IFERROR(IF($A22="","",EDATE(INDEX('Registo trimestral'!$E$8:$E$107,ROUNDUP((ROW()-7)/3,0)),MOD(ROW()-8,3))),"")</f>
        <v/>
      </c>
      <c r="E22" s="22">
        <f>IFERROR(IF($A22="","",INDEX('Registo trimestral'!$T$8:$T$107,ROUNDUP((ROW()-7)/3,0))),"")</f>
        <v/>
      </c>
      <c r="F22" s="28">
        <f>IFERROR(IF($A22="","",INDEX('Registo trimestral'!$U$8:$U$107,ROUNDUP((ROW()-7)/3,0))),"")</f>
        <v/>
      </c>
      <c r="G22" s="22">
        <f>IFERROR(IF($A22="","",INDEX('Registo trimestral'!$V$8:$V$107,ROUNDUP((ROW()-7)/3,0))),"")</f>
        <v/>
      </c>
      <c r="H22" s="17" t="n"/>
      <c r="I22" s="27" t="n"/>
      <c r="J22" s="25" t="n"/>
      <c r="K22" s="22">
        <f>IFERROR(IF(OR($G22="",$H22=""),"",$G22-$H22),"")</f>
        <v/>
      </c>
      <c r="L22" s="13">
        <f>IF($A22="","",IF($G22="","A aguardar cálculo",IF($G22=0,IF($J22="Não aplicável","Confirmar estado sem montante"),IF($H22="","Pagamento por registar",IF($I22="","Falta data de pagamento",IF(ABS($K22)&lt;='Painel'!$B$14,"Regularizado","Diferença a conferir"))))))</f>
        <v/>
      </c>
      <c r="M22" s="15" t="n"/>
    </row>
    <row r="23" ht="28" customHeight="1">
      <c r="A23" s="13">
        <f>IFERROR(IF(INDEX('Registo trimestral'!$A$8:$A$107,ROUNDUP((ROW()-7)/3,0))="","",INDEX('Registo trimestral'!$A$8:$A$107,ROUNDUP((ROW()-7)/3,0))),"")</f>
        <v/>
      </c>
      <c r="B23" s="18">
        <f>IFERROR(IF($A23="","",INDEX('Registo trimestral'!$C$8:$C$107,ROUNDUP((ROW()-7)/3,0))),"")</f>
        <v/>
      </c>
      <c r="C23" s="18">
        <f>IFERROR(IF($A23="","",INDEX('Registo trimestral'!$D$8:$D$107,ROUNDUP((ROW()-7)/3,0))),"")</f>
        <v/>
      </c>
      <c r="D23" s="29">
        <f>IFERROR(IF($A23="","",EDATE(INDEX('Registo trimestral'!$E$8:$E$107,ROUNDUP((ROW()-7)/3,0)),MOD(ROW()-8,3))),"")</f>
        <v/>
      </c>
      <c r="E23" s="22">
        <f>IFERROR(IF($A23="","",INDEX('Registo trimestral'!$T$8:$T$107,ROUNDUP((ROW()-7)/3,0))),"")</f>
        <v/>
      </c>
      <c r="F23" s="28">
        <f>IFERROR(IF($A23="","",INDEX('Registo trimestral'!$U$8:$U$107,ROUNDUP((ROW()-7)/3,0))),"")</f>
        <v/>
      </c>
      <c r="G23" s="22">
        <f>IFERROR(IF($A23="","",INDEX('Registo trimestral'!$V$8:$V$107,ROUNDUP((ROW()-7)/3,0))),"")</f>
        <v/>
      </c>
      <c r="H23" s="17" t="n"/>
      <c r="I23" s="27" t="n"/>
      <c r="J23" s="25" t="n"/>
      <c r="K23" s="22">
        <f>IFERROR(IF(OR($G23="",$H23=""),"",$G23-$H23),"")</f>
        <v/>
      </c>
      <c r="L23" s="13">
        <f>IF($A23="","",IF($G23="","A aguardar cálculo",IF($G23=0,IF($J23="Não aplicável","Confirmar estado sem montante"),IF($H23="","Pagamento por registar",IF($I23="","Falta data de pagamento",IF(ABS($K23)&lt;='Painel'!$B$14,"Regularizado","Diferença a conferir"))))))</f>
        <v/>
      </c>
      <c r="M23" s="15" t="n"/>
    </row>
    <row r="24" ht="28" customHeight="1">
      <c r="A24" s="13">
        <f>IFERROR(IF(INDEX('Registo trimestral'!$A$8:$A$107,ROUNDUP((ROW()-7)/3,0))="","",INDEX('Registo trimestral'!$A$8:$A$107,ROUNDUP((ROW()-7)/3,0))),"")</f>
        <v/>
      </c>
      <c r="B24" s="18">
        <f>IFERROR(IF($A24="","",INDEX('Registo trimestral'!$C$8:$C$107,ROUNDUP((ROW()-7)/3,0))),"")</f>
        <v/>
      </c>
      <c r="C24" s="18">
        <f>IFERROR(IF($A24="","",INDEX('Registo trimestral'!$D$8:$D$107,ROUNDUP((ROW()-7)/3,0))),"")</f>
        <v/>
      </c>
      <c r="D24" s="29">
        <f>IFERROR(IF($A24="","",EDATE(INDEX('Registo trimestral'!$E$8:$E$107,ROUNDUP((ROW()-7)/3,0)),MOD(ROW()-8,3))),"")</f>
        <v/>
      </c>
      <c r="E24" s="22">
        <f>IFERROR(IF($A24="","",INDEX('Registo trimestral'!$T$8:$T$107,ROUNDUP((ROW()-7)/3,0))),"")</f>
        <v/>
      </c>
      <c r="F24" s="28">
        <f>IFERROR(IF($A24="","",INDEX('Registo trimestral'!$U$8:$U$107,ROUNDUP((ROW()-7)/3,0))),"")</f>
        <v/>
      </c>
      <c r="G24" s="22">
        <f>IFERROR(IF($A24="","",INDEX('Registo trimestral'!$V$8:$V$107,ROUNDUP((ROW()-7)/3,0))),"")</f>
        <v/>
      </c>
      <c r="H24" s="17" t="n"/>
      <c r="I24" s="27" t="n"/>
      <c r="J24" s="25" t="n"/>
      <c r="K24" s="22">
        <f>IFERROR(IF(OR($G24="",$H24=""),"",$G24-$H24),"")</f>
        <v/>
      </c>
      <c r="L24" s="13">
        <f>IF($A24="","",IF($G24="","A aguardar cálculo",IF($G24=0,IF($J24="Não aplicável","Confirmar estado sem montante"),IF($H24="","Pagamento por registar",IF($I24="","Falta data de pagamento",IF(ABS($K24)&lt;='Painel'!$B$14,"Regularizado","Diferença a conferir"))))))</f>
        <v/>
      </c>
      <c r="M24" s="15" t="n"/>
    </row>
    <row r="25" ht="28" customHeight="1">
      <c r="A25" s="13">
        <f>IFERROR(IF(INDEX('Registo trimestral'!$A$8:$A$107,ROUNDUP((ROW()-7)/3,0))="","",INDEX('Registo trimestral'!$A$8:$A$107,ROUNDUP((ROW()-7)/3,0))),"")</f>
        <v/>
      </c>
      <c r="B25" s="18">
        <f>IFERROR(IF($A25="","",INDEX('Registo trimestral'!$C$8:$C$107,ROUNDUP((ROW()-7)/3,0))),"")</f>
        <v/>
      </c>
      <c r="C25" s="18">
        <f>IFERROR(IF($A25="","",INDEX('Registo trimestral'!$D$8:$D$107,ROUNDUP((ROW()-7)/3,0))),"")</f>
        <v/>
      </c>
      <c r="D25" s="29">
        <f>IFERROR(IF($A25="","",EDATE(INDEX('Registo trimestral'!$E$8:$E$107,ROUNDUP((ROW()-7)/3,0)),MOD(ROW()-8,3))),"")</f>
        <v/>
      </c>
      <c r="E25" s="22">
        <f>IFERROR(IF($A25="","",INDEX('Registo trimestral'!$T$8:$T$107,ROUNDUP((ROW()-7)/3,0))),"")</f>
        <v/>
      </c>
      <c r="F25" s="28">
        <f>IFERROR(IF($A25="","",INDEX('Registo trimestral'!$U$8:$U$107,ROUNDUP((ROW()-7)/3,0))),"")</f>
        <v/>
      </c>
      <c r="G25" s="22">
        <f>IFERROR(IF($A25="","",INDEX('Registo trimestral'!$V$8:$V$107,ROUNDUP((ROW()-7)/3,0))),"")</f>
        <v/>
      </c>
      <c r="H25" s="17" t="n"/>
      <c r="I25" s="27" t="n"/>
      <c r="J25" s="25" t="n"/>
      <c r="K25" s="22">
        <f>IFERROR(IF(OR($G25="",$H25=""),"",$G25-$H25),"")</f>
        <v/>
      </c>
      <c r="L25" s="13">
        <f>IF($A25="","",IF($G25="","A aguardar cálculo",IF($G25=0,IF($J25="Não aplicável","Confirmar estado sem montante"),IF($H25="","Pagamento por registar",IF($I25="","Falta data de pagamento",IF(ABS($K25)&lt;='Painel'!$B$14,"Regularizado","Diferença a conferir"))))))</f>
        <v/>
      </c>
      <c r="M25" s="15" t="n"/>
    </row>
    <row r="26" ht="28" customHeight="1">
      <c r="A26" s="13">
        <f>IFERROR(IF(INDEX('Registo trimestral'!$A$8:$A$107,ROUNDUP((ROW()-7)/3,0))="","",INDEX('Registo trimestral'!$A$8:$A$107,ROUNDUP((ROW()-7)/3,0))),"")</f>
        <v/>
      </c>
      <c r="B26" s="18">
        <f>IFERROR(IF($A26="","",INDEX('Registo trimestral'!$C$8:$C$107,ROUNDUP((ROW()-7)/3,0))),"")</f>
        <v/>
      </c>
      <c r="C26" s="18">
        <f>IFERROR(IF($A26="","",INDEX('Registo trimestral'!$D$8:$D$107,ROUNDUP((ROW()-7)/3,0))),"")</f>
        <v/>
      </c>
      <c r="D26" s="29">
        <f>IFERROR(IF($A26="","",EDATE(INDEX('Registo trimestral'!$E$8:$E$107,ROUNDUP((ROW()-7)/3,0)),MOD(ROW()-8,3))),"")</f>
        <v/>
      </c>
      <c r="E26" s="22">
        <f>IFERROR(IF($A26="","",INDEX('Registo trimestral'!$T$8:$T$107,ROUNDUP((ROW()-7)/3,0))),"")</f>
        <v/>
      </c>
      <c r="F26" s="28">
        <f>IFERROR(IF($A26="","",INDEX('Registo trimestral'!$U$8:$U$107,ROUNDUP((ROW()-7)/3,0))),"")</f>
        <v/>
      </c>
      <c r="G26" s="22">
        <f>IFERROR(IF($A26="","",INDEX('Registo trimestral'!$V$8:$V$107,ROUNDUP((ROW()-7)/3,0))),"")</f>
        <v/>
      </c>
      <c r="H26" s="17" t="n"/>
      <c r="I26" s="27" t="n"/>
      <c r="J26" s="25" t="n"/>
      <c r="K26" s="22">
        <f>IFERROR(IF(OR($G26="",$H26=""),"",$G26-$H26),"")</f>
        <v/>
      </c>
      <c r="L26" s="13">
        <f>IF($A26="","",IF($G26="","A aguardar cálculo",IF($G26=0,IF($J26="Não aplicável","Confirmar estado sem montante"),IF($H26="","Pagamento por registar",IF($I26="","Falta data de pagamento",IF(ABS($K26)&lt;='Painel'!$B$14,"Regularizado","Diferença a conferir"))))))</f>
        <v/>
      </c>
      <c r="M26" s="15" t="n"/>
    </row>
    <row r="27" ht="28" customHeight="1">
      <c r="A27" s="13">
        <f>IFERROR(IF(INDEX('Registo trimestral'!$A$8:$A$107,ROUNDUP((ROW()-7)/3,0))="","",INDEX('Registo trimestral'!$A$8:$A$107,ROUNDUP((ROW()-7)/3,0))),"")</f>
        <v/>
      </c>
      <c r="B27" s="18">
        <f>IFERROR(IF($A27="","",INDEX('Registo trimestral'!$C$8:$C$107,ROUNDUP((ROW()-7)/3,0))),"")</f>
        <v/>
      </c>
      <c r="C27" s="18">
        <f>IFERROR(IF($A27="","",INDEX('Registo trimestral'!$D$8:$D$107,ROUNDUP((ROW()-7)/3,0))),"")</f>
        <v/>
      </c>
      <c r="D27" s="29">
        <f>IFERROR(IF($A27="","",EDATE(INDEX('Registo trimestral'!$E$8:$E$107,ROUNDUP((ROW()-7)/3,0)),MOD(ROW()-8,3))),"")</f>
        <v/>
      </c>
      <c r="E27" s="22">
        <f>IFERROR(IF($A27="","",INDEX('Registo trimestral'!$T$8:$T$107,ROUNDUP((ROW()-7)/3,0))),"")</f>
        <v/>
      </c>
      <c r="F27" s="28">
        <f>IFERROR(IF($A27="","",INDEX('Registo trimestral'!$U$8:$U$107,ROUNDUP((ROW()-7)/3,0))),"")</f>
        <v/>
      </c>
      <c r="G27" s="22">
        <f>IFERROR(IF($A27="","",INDEX('Registo trimestral'!$V$8:$V$107,ROUNDUP((ROW()-7)/3,0))),"")</f>
        <v/>
      </c>
      <c r="H27" s="17" t="n"/>
      <c r="I27" s="27" t="n"/>
      <c r="J27" s="25" t="n"/>
      <c r="K27" s="22">
        <f>IFERROR(IF(OR($G27="",$H27=""),"",$G27-$H27),"")</f>
        <v/>
      </c>
      <c r="L27" s="13">
        <f>IF($A27="","",IF($G27="","A aguardar cálculo",IF($G27=0,IF($J27="Não aplicável","Confirmar estado sem montante"),IF($H27="","Pagamento por registar",IF($I27="","Falta data de pagamento",IF(ABS($K27)&lt;='Painel'!$B$14,"Regularizado","Diferença a conferir"))))))</f>
        <v/>
      </c>
      <c r="M27" s="15" t="n"/>
    </row>
    <row r="28" ht="28" customHeight="1">
      <c r="A28" s="13">
        <f>IFERROR(IF(INDEX('Registo trimestral'!$A$8:$A$107,ROUNDUP((ROW()-7)/3,0))="","",INDEX('Registo trimestral'!$A$8:$A$107,ROUNDUP((ROW()-7)/3,0))),"")</f>
        <v/>
      </c>
      <c r="B28" s="18">
        <f>IFERROR(IF($A28="","",INDEX('Registo trimestral'!$C$8:$C$107,ROUNDUP((ROW()-7)/3,0))),"")</f>
        <v/>
      </c>
      <c r="C28" s="18">
        <f>IFERROR(IF($A28="","",INDEX('Registo trimestral'!$D$8:$D$107,ROUNDUP((ROW()-7)/3,0))),"")</f>
        <v/>
      </c>
      <c r="D28" s="29">
        <f>IFERROR(IF($A28="","",EDATE(INDEX('Registo trimestral'!$E$8:$E$107,ROUNDUP((ROW()-7)/3,0)),MOD(ROW()-8,3))),"")</f>
        <v/>
      </c>
      <c r="E28" s="22">
        <f>IFERROR(IF($A28="","",INDEX('Registo trimestral'!$T$8:$T$107,ROUNDUP((ROW()-7)/3,0))),"")</f>
        <v/>
      </c>
      <c r="F28" s="28">
        <f>IFERROR(IF($A28="","",INDEX('Registo trimestral'!$U$8:$U$107,ROUNDUP((ROW()-7)/3,0))),"")</f>
        <v/>
      </c>
      <c r="G28" s="22">
        <f>IFERROR(IF($A28="","",INDEX('Registo trimestral'!$V$8:$V$107,ROUNDUP((ROW()-7)/3,0))),"")</f>
        <v/>
      </c>
      <c r="H28" s="17" t="n"/>
      <c r="I28" s="27" t="n"/>
      <c r="J28" s="25" t="n"/>
      <c r="K28" s="22">
        <f>IFERROR(IF(OR($G28="",$H28=""),"",$G28-$H28),"")</f>
        <v/>
      </c>
      <c r="L28" s="13">
        <f>IF($A28="","",IF($G28="","A aguardar cálculo",IF($G28=0,IF($J28="Não aplicável","Confirmar estado sem montante"),IF($H28="","Pagamento por registar",IF($I28="","Falta data de pagamento",IF(ABS($K28)&lt;='Painel'!$B$14,"Regularizado","Diferença a conferir"))))))</f>
        <v/>
      </c>
      <c r="M28" s="15" t="n"/>
    </row>
    <row r="29" ht="28" customHeight="1">
      <c r="A29" s="13">
        <f>IFERROR(IF(INDEX('Registo trimestral'!$A$8:$A$107,ROUNDUP((ROW()-7)/3,0))="","",INDEX('Registo trimestral'!$A$8:$A$107,ROUNDUP((ROW()-7)/3,0))),"")</f>
        <v/>
      </c>
      <c r="B29" s="18">
        <f>IFERROR(IF($A29="","",INDEX('Registo trimestral'!$C$8:$C$107,ROUNDUP((ROW()-7)/3,0))),"")</f>
        <v/>
      </c>
      <c r="C29" s="18">
        <f>IFERROR(IF($A29="","",INDEX('Registo trimestral'!$D$8:$D$107,ROUNDUP((ROW()-7)/3,0))),"")</f>
        <v/>
      </c>
      <c r="D29" s="29">
        <f>IFERROR(IF($A29="","",EDATE(INDEX('Registo trimestral'!$E$8:$E$107,ROUNDUP((ROW()-7)/3,0)),MOD(ROW()-8,3))),"")</f>
        <v/>
      </c>
      <c r="E29" s="22">
        <f>IFERROR(IF($A29="","",INDEX('Registo trimestral'!$T$8:$T$107,ROUNDUP((ROW()-7)/3,0))),"")</f>
        <v/>
      </c>
      <c r="F29" s="28">
        <f>IFERROR(IF($A29="","",INDEX('Registo trimestral'!$U$8:$U$107,ROUNDUP((ROW()-7)/3,0))),"")</f>
        <v/>
      </c>
      <c r="G29" s="22">
        <f>IFERROR(IF($A29="","",INDEX('Registo trimestral'!$V$8:$V$107,ROUNDUP((ROW()-7)/3,0))),"")</f>
        <v/>
      </c>
      <c r="H29" s="17" t="n"/>
      <c r="I29" s="27" t="n"/>
      <c r="J29" s="25" t="n"/>
      <c r="K29" s="22">
        <f>IFERROR(IF(OR($G29="",$H29=""),"",$G29-$H29),"")</f>
        <v/>
      </c>
      <c r="L29" s="13">
        <f>IF($A29="","",IF($G29="","A aguardar cálculo",IF($G29=0,IF($J29="Não aplicável","Confirmar estado sem montante"),IF($H29="","Pagamento por registar",IF($I29="","Falta data de pagamento",IF(ABS($K29)&lt;='Painel'!$B$14,"Regularizado","Diferença a conferir"))))))</f>
        <v/>
      </c>
      <c r="M29" s="15" t="n"/>
    </row>
    <row r="30" ht="28" customHeight="1">
      <c r="A30" s="13">
        <f>IFERROR(IF(INDEX('Registo trimestral'!$A$8:$A$107,ROUNDUP((ROW()-7)/3,0))="","",INDEX('Registo trimestral'!$A$8:$A$107,ROUNDUP((ROW()-7)/3,0))),"")</f>
        <v/>
      </c>
      <c r="B30" s="18">
        <f>IFERROR(IF($A30="","",INDEX('Registo trimestral'!$C$8:$C$107,ROUNDUP((ROW()-7)/3,0))),"")</f>
        <v/>
      </c>
      <c r="C30" s="18">
        <f>IFERROR(IF($A30="","",INDEX('Registo trimestral'!$D$8:$D$107,ROUNDUP((ROW()-7)/3,0))),"")</f>
        <v/>
      </c>
      <c r="D30" s="29">
        <f>IFERROR(IF($A30="","",EDATE(INDEX('Registo trimestral'!$E$8:$E$107,ROUNDUP((ROW()-7)/3,0)),MOD(ROW()-8,3))),"")</f>
        <v/>
      </c>
      <c r="E30" s="22">
        <f>IFERROR(IF($A30="","",INDEX('Registo trimestral'!$T$8:$T$107,ROUNDUP((ROW()-7)/3,0))),"")</f>
        <v/>
      </c>
      <c r="F30" s="28">
        <f>IFERROR(IF($A30="","",INDEX('Registo trimestral'!$U$8:$U$107,ROUNDUP((ROW()-7)/3,0))),"")</f>
        <v/>
      </c>
      <c r="G30" s="22">
        <f>IFERROR(IF($A30="","",INDEX('Registo trimestral'!$V$8:$V$107,ROUNDUP((ROW()-7)/3,0))),"")</f>
        <v/>
      </c>
      <c r="H30" s="17" t="n"/>
      <c r="I30" s="27" t="n"/>
      <c r="J30" s="25" t="n"/>
      <c r="K30" s="22">
        <f>IFERROR(IF(OR($G30="",$H30=""),"",$G30-$H30),"")</f>
        <v/>
      </c>
      <c r="L30" s="13">
        <f>IF($A30="","",IF($G30="","A aguardar cálculo",IF($G30=0,IF($J30="Não aplicável","Confirmar estado sem montante"),IF($H30="","Pagamento por registar",IF($I30="","Falta data de pagamento",IF(ABS($K30)&lt;='Painel'!$B$14,"Regularizado","Diferença a conferir"))))))</f>
        <v/>
      </c>
      <c r="M30" s="15" t="n"/>
    </row>
    <row r="31" ht="28" customHeight="1">
      <c r="A31" s="13">
        <f>IFERROR(IF(INDEX('Registo trimestral'!$A$8:$A$107,ROUNDUP((ROW()-7)/3,0))="","",INDEX('Registo trimestral'!$A$8:$A$107,ROUNDUP((ROW()-7)/3,0))),"")</f>
        <v/>
      </c>
      <c r="B31" s="18">
        <f>IFERROR(IF($A31="","",INDEX('Registo trimestral'!$C$8:$C$107,ROUNDUP((ROW()-7)/3,0))),"")</f>
        <v/>
      </c>
      <c r="C31" s="18">
        <f>IFERROR(IF($A31="","",INDEX('Registo trimestral'!$D$8:$D$107,ROUNDUP((ROW()-7)/3,0))),"")</f>
        <v/>
      </c>
      <c r="D31" s="29">
        <f>IFERROR(IF($A31="","",EDATE(INDEX('Registo trimestral'!$E$8:$E$107,ROUNDUP((ROW()-7)/3,0)),MOD(ROW()-8,3))),"")</f>
        <v/>
      </c>
      <c r="E31" s="22">
        <f>IFERROR(IF($A31="","",INDEX('Registo trimestral'!$T$8:$T$107,ROUNDUP((ROW()-7)/3,0))),"")</f>
        <v/>
      </c>
      <c r="F31" s="28">
        <f>IFERROR(IF($A31="","",INDEX('Registo trimestral'!$U$8:$U$107,ROUNDUP((ROW()-7)/3,0))),"")</f>
        <v/>
      </c>
      <c r="G31" s="22">
        <f>IFERROR(IF($A31="","",INDEX('Registo trimestral'!$V$8:$V$107,ROUNDUP((ROW()-7)/3,0))),"")</f>
        <v/>
      </c>
      <c r="H31" s="17" t="n"/>
      <c r="I31" s="27" t="n"/>
      <c r="J31" s="25" t="n"/>
      <c r="K31" s="22">
        <f>IFERROR(IF(OR($G31="",$H31=""),"",$G31-$H31),"")</f>
        <v/>
      </c>
      <c r="L31" s="13">
        <f>IF($A31="","",IF($G31="","A aguardar cálculo",IF($G31=0,IF($J31="Não aplicável","Confirmar estado sem montante"),IF($H31="","Pagamento por registar",IF($I31="","Falta data de pagamento",IF(ABS($K31)&lt;='Painel'!$B$14,"Regularizado","Diferença a conferir"))))))</f>
        <v/>
      </c>
      <c r="M31" s="15" t="n"/>
    </row>
    <row r="32" ht="28" customHeight="1">
      <c r="A32" s="13">
        <f>IFERROR(IF(INDEX('Registo trimestral'!$A$8:$A$107,ROUNDUP((ROW()-7)/3,0))="","",INDEX('Registo trimestral'!$A$8:$A$107,ROUNDUP((ROW()-7)/3,0))),"")</f>
        <v/>
      </c>
      <c r="B32" s="18">
        <f>IFERROR(IF($A32="","",INDEX('Registo trimestral'!$C$8:$C$107,ROUNDUP((ROW()-7)/3,0))),"")</f>
        <v/>
      </c>
      <c r="C32" s="18">
        <f>IFERROR(IF($A32="","",INDEX('Registo trimestral'!$D$8:$D$107,ROUNDUP((ROW()-7)/3,0))),"")</f>
        <v/>
      </c>
      <c r="D32" s="29">
        <f>IFERROR(IF($A32="","",EDATE(INDEX('Registo trimestral'!$E$8:$E$107,ROUNDUP((ROW()-7)/3,0)),MOD(ROW()-8,3))),"")</f>
        <v/>
      </c>
      <c r="E32" s="22">
        <f>IFERROR(IF($A32="","",INDEX('Registo trimestral'!$T$8:$T$107,ROUNDUP((ROW()-7)/3,0))),"")</f>
        <v/>
      </c>
      <c r="F32" s="28">
        <f>IFERROR(IF($A32="","",INDEX('Registo trimestral'!$U$8:$U$107,ROUNDUP((ROW()-7)/3,0))),"")</f>
        <v/>
      </c>
      <c r="G32" s="22">
        <f>IFERROR(IF($A32="","",INDEX('Registo trimestral'!$V$8:$V$107,ROUNDUP((ROW()-7)/3,0))),"")</f>
        <v/>
      </c>
      <c r="H32" s="17" t="n"/>
      <c r="I32" s="27" t="n"/>
      <c r="J32" s="25" t="n"/>
      <c r="K32" s="22">
        <f>IFERROR(IF(OR($G32="",$H32=""),"",$G32-$H32),"")</f>
        <v/>
      </c>
      <c r="L32" s="13">
        <f>IF($A32="","",IF($G32="","A aguardar cálculo",IF($G32=0,IF($J32="Não aplicável","Confirmar estado sem montante"),IF($H32="","Pagamento por registar",IF($I32="","Falta data de pagamento",IF(ABS($K32)&lt;='Painel'!$B$14,"Regularizado","Diferença a conferir"))))))</f>
        <v/>
      </c>
      <c r="M32" s="15" t="n"/>
    </row>
    <row r="33" ht="28" customHeight="1">
      <c r="A33" s="13">
        <f>IFERROR(IF(INDEX('Registo trimestral'!$A$8:$A$107,ROUNDUP((ROW()-7)/3,0))="","",INDEX('Registo trimestral'!$A$8:$A$107,ROUNDUP((ROW()-7)/3,0))),"")</f>
        <v/>
      </c>
      <c r="B33" s="18">
        <f>IFERROR(IF($A33="","",INDEX('Registo trimestral'!$C$8:$C$107,ROUNDUP((ROW()-7)/3,0))),"")</f>
        <v/>
      </c>
      <c r="C33" s="18">
        <f>IFERROR(IF($A33="","",INDEX('Registo trimestral'!$D$8:$D$107,ROUNDUP((ROW()-7)/3,0))),"")</f>
        <v/>
      </c>
      <c r="D33" s="29">
        <f>IFERROR(IF($A33="","",EDATE(INDEX('Registo trimestral'!$E$8:$E$107,ROUNDUP((ROW()-7)/3,0)),MOD(ROW()-8,3))),"")</f>
        <v/>
      </c>
      <c r="E33" s="22">
        <f>IFERROR(IF($A33="","",INDEX('Registo trimestral'!$T$8:$T$107,ROUNDUP((ROW()-7)/3,0))),"")</f>
        <v/>
      </c>
      <c r="F33" s="28">
        <f>IFERROR(IF($A33="","",INDEX('Registo trimestral'!$U$8:$U$107,ROUNDUP((ROW()-7)/3,0))),"")</f>
        <v/>
      </c>
      <c r="G33" s="22">
        <f>IFERROR(IF($A33="","",INDEX('Registo trimestral'!$V$8:$V$107,ROUNDUP((ROW()-7)/3,0))),"")</f>
        <v/>
      </c>
      <c r="H33" s="17" t="n"/>
      <c r="I33" s="27" t="n"/>
      <c r="J33" s="25" t="n"/>
      <c r="K33" s="22">
        <f>IFERROR(IF(OR($G33="",$H33=""),"",$G33-$H33),"")</f>
        <v/>
      </c>
      <c r="L33" s="13">
        <f>IF($A33="","",IF($G33="","A aguardar cálculo",IF($G33=0,IF($J33="Não aplicável","Confirmar estado sem montante"),IF($H33="","Pagamento por registar",IF($I33="","Falta data de pagamento",IF(ABS($K33)&lt;='Painel'!$B$14,"Regularizado","Diferença a conferir"))))))</f>
        <v/>
      </c>
      <c r="M33" s="15" t="n"/>
    </row>
    <row r="34" ht="28" customHeight="1">
      <c r="A34" s="13">
        <f>IFERROR(IF(INDEX('Registo trimestral'!$A$8:$A$107,ROUNDUP((ROW()-7)/3,0))="","",INDEX('Registo trimestral'!$A$8:$A$107,ROUNDUP((ROW()-7)/3,0))),"")</f>
        <v/>
      </c>
      <c r="B34" s="18">
        <f>IFERROR(IF($A34="","",INDEX('Registo trimestral'!$C$8:$C$107,ROUNDUP((ROW()-7)/3,0))),"")</f>
        <v/>
      </c>
      <c r="C34" s="18">
        <f>IFERROR(IF($A34="","",INDEX('Registo trimestral'!$D$8:$D$107,ROUNDUP((ROW()-7)/3,0))),"")</f>
        <v/>
      </c>
      <c r="D34" s="29">
        <f>IFERROR(IF($A34="","",EDATE(INDEX('Registo trimestral'!$E$8:$E$107,ROUNDUP((ROW()-7)/3,0)),MOD(ROW()-8,3))),"")</f>
        <v/>
      </c>
      <c r="E34" s="22">
        <f>IFERROR(IF($A34="","",INDEX('Registo trimestral'!$T$8:$T$107,ROUNDUP((ROW()-7)/3,0))),"")</f>
        <v/>
      </c>
      <c r="F34" s="28">
        <f>IFERROR(IF($A34="","",INDEX('Registo trimestral'!$U$8:$U$107,ROUNDUP((ROW()-7)/3,0))),"")</f>
        <v/>
      </c>
      <c r="G34" s="22">
        <f>IFERROR(IF($A34="","",INDEX('Registo trimestral'!$V$8:$V$107,ROUNDUP((ROW()-7)/3,0))),"")</f>
        <v/>
      </c>
      <c r="H34" s="17" t="n"/>
      <c r="I34" s="27" t="n"/>
      <c r="J34" s="25" t="n"/>
      <c r="K34" s="22">
        <f>IFERROR(IF(OR($G34="",$H34=""),"",$G34-$H34),"")</f>
        <v/>
      </c>
      <c r="L34" s="13">
        <f>IF($A34="","",IF($G34="","A aguardar cálculo",IF($G34=0,IF($J34="Não aplicável","Confirmar estado sem montante"),IF($H34="","Pagamento por registar",IF($I34="","Falta data de pagamento",IF(ABS($K34)&lt;='Painel'!$B$14,"Regularizado","Diferença a conferir"))))))</f>
        <v/>
      </c>
      <c r="M34" s="15" t="n"/>
    </row>
    <row r="35" ht="28" customHeight="1">
      <c r="A35" s="13">
        <f>IFERROR(IF(INDEX('Registo trimestral'!$A$8:$A$107,ROUNDUP((ROW()-7)/3,0))="","",INDEX('Registo trimestral'!$A$8:$A$107,ROUNDUP((ROW()-7)/3,0))),"")</f>
        <v/>
      </c>
      <c r="B35" s="18">
        <f>IFERROR(IF($A35="","",INDEX('Registo trimestral'!$C$8:$C$107,ROUNDUP((ROW()-7)/3,0))),"")</f>
        <v/>
      </c>
      <c r="C35" s="18">
        <f>IFERROR(IF($A35="","",INDEX('Registo trimestral'!$D$8:$D$107,ROUNDUP((ROW()-7)/3,0))),"")</f>
        <v/>
      </c>
      <c r="D35" s="29">
        <f>IFERROR(IF($A35="","",EDATE(INDEX('Registo trimestral'!$E$8:$E$107,ROUNDUP((ROW()-7)/3,0)),MOD(ROW()-8,3))),"")</f>
        <v/>
      </c>
      <c r="E35" s="22">
        <f>IFERROR(IF($A35="","",INDEX('Registo trimestral'!$T$8:$T$107,ROUNDUP((ROW()-7)/3,0))),"")</f>
        <v/>
      </c>
      <c r="F35" s="28">
        <f>IFERROR(IF($A35="","",INDEX('Registo trimestral'!$U$8:$U$107,ROUNDUP((ROW()-7)/3,0))),"")</f>
        <v/>
      </c>
      <c r="G35" s="22">
        <f>IFERROR(IF($A35="","",INDEX('Registo trimestral'!$V$8:$V$107,ROUNDUP((ROW()-7)/3,0))),"")</f>
        <v/>
      </c>
      <c r="H35" s="17" t="n"/>
      <c r="I35" s="27" t="n"/>
      <c r="J35" s="25" t="n"/>
      <c r="K35" s="22">
        <f>IFERROR(IF(OR($G35="",$H35=""),"",$G35-$H35),"")</f>
        <v/>
      </c>
      <c r="L35" s="13">
        <f>IF($A35="","",IF($G35="","A aguardar cálculo",IF($G35=0,IF($J35="Não aplicável","Confirmar estado sem montante"),IF($H35="","Pagamento por registar",IF($I35="","Falta data de pagamento",IF(ABS($K35)&lt;='Painel'!$B$14,"Regularizado","Diferença a conferir"))))))</f>
        <v/>
      </c>
      <c r="M35" s="15" t="n"/>
    </row>
    <row r="36" ht="28" customHeight="1">
      <c r="A36" s="13">
        <f>IFERROR(IF(INDEX('Registo trimestral'!$A$8:$A$107,ROUNDUP((ROW()-7)/3,0))="","",INDEX('Registo trimestral'!$A$8:$A$107,ROUNDUP((ROW()-7)/3,0))),"")</f>
        <v/>
      </c>
      <c r="B36" s="18">
        <f>IFERROR(IF($A36="","",INDEX('Registo trimestral'!$C$8:$C$107,ROUNDUP((ROW()-7)/3,0))),"")</f>
        <v/>
      </c>
      <c r="C36" s="18">
        <f>IFERROR(IF($A36="","",INDEX('Registo trimestral'!$D$8:$D$107,ROUNDUP((ROW()-7)/3,0))),"")</f>
        <v/>
      </c>
      <c r="D36" s="29">
        <f>IFERROR(IF($A36="","",EDATE(INDEX('Registo trimestral'!$E$8:$E$107,ROUNDUP((ROW()-7)/3,0)),MOD(ROW()-8,3))),"")</f>
        <v/>
      </c>
      <c r="E36" s="22">
        <f>IFERROR(IF($A36="","",INDEX('Registo trimestral'!$T$8:$T$107,ROUNDUP((ROW()-7)/3,0))),"")</f>
        <v/>
      </c>
      <c r="F36" s="28">
        <f>IFERROR(IF($A36="","",INDEX('Registo trimestral'!$U$8:$U$107,ROUNDUP((ROW()-7)/3,0))),"")</f>
        <v/>
      </c>
      <c r="G36" s="22">
        <f>IFERROR(IF($A36="","",INDEX('Registo trimestral'!$V$8:$V$107,ROUNDUP((ROW()-7)/3,0))),"")</f>
        <v/>
      </c>
      <c r="H36" s="17" t="n"/>
      <c r="I36" s="27" t="n"/>
      <c r="J36" s="25" t="n"/>
      <c r="K36" s="22">
        <f>IFERROR(IF(OR($G36="",$H36=""),"",$G36-$H36),"")</f>
        <v/>
      </c>
      <c r="L36" s="13">
        <f>IF($A36="","",IF($G36="","A aguardar cálculo",IF($G36=0,IF($J36="Não aplicável","Confirmar estado sem montante"),IF($H36="","Pagamento por registar",IF($I36="","Falta data de pagamento",IF(ABS($K36)&lt;='Painel'!$B$14,"Regularizado","Diferença a conferir"))))))</f>
        <v/>
      </c>
      <c r="M36" s="15" t="n"/>
    </row>
    <row r="37" ht="28" customHeight="1">
      <c r="A37" s="13">
        <f>IFERROR(IF(INDEX('Registo trimestral'!$A$8:$A$107,ROUNDUP((ROW()-7)/3,0))="","",INDEX('Registo trimestral'!$A$8:$A$107,ROUNDUP((ROW()-7)/3,0))),"")</f>
        <v/>
      </c>
      <c r="B37" s="18">
        <f>IFERROR(IF($A37="","",INDEX('Registo trimestral'!$C$8:$C$107,ROUNDUP((ROW()-7)/3,0))),"")</f>
        <v/>
      </c>
      <c r="C37" s="18">
        <f>IFERROR(IF($A37="","",INDEX('Registo trimestral'!$D$8:$D$107,ROUNDUP((ROW()-7)/3,0))),"")</f>
        <v/>
      </c>
      <c r="D37" s="29">
        <f>IFERROR(IF($A37="","",EDATE(INDEX('Registo trimestral'!$E$8:$E$107,ROUNDUP((ROW()-7)/3,0)),MOD(ROW()-8,3))),"")</f>
        <v/>
      </c>
      <c r="E37" s="22">
        <f>IFERROR(IF($A37="","",INDEX('Registo trimestral'!$T$8:$T$107,ROUNDUP((ROW()-7)/3,0))),"")</f>
        <v/>
      </c>
      <c r="F37" s="28">
        <f>IFERROR(IF($A37="","",INDEX('Registo trimestral'!$U$8:$U$107,ROUNDUP((ROW()-7)/3,0))),"")</f>
        <v/>
      </c>
      <c r="G37" s="22">
        <f>IFERROR(IF($A37="","",INDEX('Registo trimestral'!$V$8:$V$107,ROUNDUP((ROW()-7)/3,0))),"")</f>
        <v/>
      </c>
      <c r="H37" s="17" t="n"/>
      <c r="I37" s="27" t="n"/>
      <c r="J37" s="25" t="n"/>
      <c r="K37" s="22">
        <f>IFERROR(IF(OR($G37="",$H37=""),"",$G37-$H37),"")</f>
        <v/>
      </c>
      <c r="L37" s="13">
        <f>IF($A37="","",IF($G37="","A aguardar cálculo",IF($G37=0,IF($J37="Não aplicável","Confirmar estado sem montante"),IF($H37="","Pagamento por registar",IF($I37="","Falta data de pagamento",IF(ABS($K37)&lt;='Painel'!$B$14,"Regularizado","Diferença a conferir"))))))</f>
        <v/>
      </c>
      <c r="M37" s="15" t="n"/>
    </row>
    <row r="38" ht="28" customHeight="1">
      <c r="A38" s="13">
        <f>IFERROR(IF(INDEX('Registo trimestral'!$A$8:$A$107,ROUNDUP((ROW()-7)/3,0))="","",INDEX('Registo trimestral'!$A$8:$A$107,ROUNDUP((ROW()-7)/3,0))),"")</f>
        <v/>
      </c>
      <c r="B38" s="18">
        <f>IFERROR(IF($A38="","",INDEX('Registo trimestral'!$C$8:$C$107,ROUNDUP((ROW()-7)/3,0))),"")</f>
        <v/>
      </c>
      <c r="C38" s="18">
        <f>IFERROR(IF($A38="","",INDEX('Registo trimestral'!$D$8:$D$107,ROUNDUP((ROW()-7)/3,0))),"")</f>
        <v/>
      </c>
      <c r="D38" s="29">
        <f>IFERROR(IF($A38="","",EDATE(INDEX('Registo trimestral'!$E$8:$E$107,ROUNDUP((ROW()-7)/3,0)),MOD(ROW()-8,3))),"")</f>
        <v/>
      </c>
      <c r="E38" s="22">
        <f>IFERROR(IF($A38="","",INDEX('Registo trimestral'!$T$8:$T$107,ROUNDUP((ROW()-7)/3,0))),"")</f>
        <v/>
      </c>
      <c r="F38" s="28">
        <f>IFERROR(IF($A38="","",INDEX('Registo trimestral'!$U$8:$U$107,ROUNDUP((ROW()-7)/3,0))),"")</f>
        <v/>
      </c>
      <c r="G38" s="22">
        <f>IFERROR(IF($A38="","",INDEX('Registo trimestral'!$V$8:$V$107,ROUNDUP((ROW()-7)/3,0))),"")</f>
        <v/>
      </c>
      <c r="H38" s="17" t="n"/>
      <c r="I38" s="27" t="n"/>
      <c r="J38" s="25" t="n"/>
      <c r="K38" s="22">
        <f>IFERROR(IF(OR($G38="",$H38=""),"",$G38-$H38),"")</f>
        <v/>
      </c>
      <c r="L38" s="13">
        <f>IF($A38="","",IF($G38="","A aguardar cálculo",IF($G38=0,IF($J38="Não aplicável","Confirmar estado sem montante"),IF($H38="","Pagamento por registar",IF($I38="","Falta data de pagamento",IF(ABS($K38)&lt;='Painel'!$B$14,"Regularizado","Diferença a conferir"))))))</f>
        <v/>
      </c>
      <c r="M38" s="15" t="n"/>
    </row>
    <row r="39" ht="28" customHeight="1">
      <c r="A39" s="13">
        <f>IFERROR(IF(INDEX('Registo trimestral'!$A$8:$A$107,ROUNDUP((ROW()-7)/3,0))="","",INDEX('Registo trimestral'!$A$8:$A$107,ROUNDUP((ROW()-7)/3,0))),"")</f>
        <v/>
      </c>
      <c r="B39" s="18">
        <f>IFERROR(IF($A39="","",INDEX('Registo trimestral'!$C$8:$C$107,ROUNDUP((ROW()-7)/3,0))),"")</f>
        <v/>
      </c>
      <c r="C39" s="18">
        <f>IFERROR(IF($A39="","",INDEX('Registo trimestral'!$D$8:$D$107,ROUNDUP((ROW()-7)/3,0))),"")</f>
        <v/>
      </c>
      <c r="D39" s="29">
        <f>IFERROR(IF($A39="","",EDATE(INDEX('Registo trimestral'!$E$8:$E$107,ROUNDUP((ROW()-7)/3,0)),MOD(ROW()-8,3))),"")</f>
        <v/>
      </c>
      <c r="E39" s="22">
        <f>IFERROR(IF($A39="","",INDEX('Registo trimestral'!$T$8:$T$107,ROUNDUP((ROW()-7)/3,0))),"")</f>
        <v/>
      </c>
      <c r="F39" s="28">
        <f>IFERROR(IF($A39="","",INDEX('Registo trimestral'!$U$8:$U$107,ROUNDUP((ROW()-7)/3,0))),"")</f>
        <v/>
      </c>
      <c r="G39" s="22">
        <f>IFERROR(IF($A39="","",INDEX('Registo trimestral'!$V$8:$V$107,ROUNDUP((ROW()-7)/3,0))),"")</f>
        <v/>
      </c>
      <c r="H39" s="17" t="n"/>
      <c r="I39" s="27" t="n"/>
      <c r="J39" s="25" t="n"/>
      <c r="K39" s="22">
        <f>IFERROR(IF(OR($G39="",$H39=""),"",$G39-$H39),"")</f>
        <v/>
      </c>
      <c r="L39" s="13">
        <f>IF($A39="","",IF($G39="","A aguardar cálculo",IF($G39=0,IF($J39="Não aplicável","Confirmar estado sem montante"),IF($H39="","Pagamento por registar",IF($I39="","Falta data de pagamento",IF(ABS($K39)&lt;='Painel'!$B$14,"Regularizado","Diferença a conferir"))))))</f>
        <v/>
      </c>
      <c r="M39" s="15" t="n"/>
    </row>
    <row r="40" ht="28" customHeight="1">
      <c r="A40" s="13">
        <f>IFERROR(IF(INDEX('Registo trimestral'!$A$8:$A$107,ROUNDUP((ROW()-7)/3,0))="","",INDEX('Registo trimestral'!$A$8:$A$107,ROUNDUP((ROW()-7)/3,0))),"")</f>
        <v/>
      </c>
      <c r="B40" s="18">
        <f>IFERROR(IF($A40="","",INDEX('Registo trimestral'!$C$8:$C$107,ROUNDUP((ROW()-7)/3,0))),"")</f>
        <v/>
      </c>
      <c r="C40" s="18">
        <f>IFERROR(IF($A40="","",INDEX('Registo trimestral'!$D$8:$D$107,ROUNDUP((ROW()-7)/3,0))),"")</f>
        <v/>
      </c>
      <c r="D40" s="29">
        <f>IFERROR(IF($A40="","",EDATE(INDEX('Registo trimestral'!$E$8:$E$107,ROUNDUP((ROW()-7)/3,0)),MOD(ROW()-8,3))),"")</f>
        <v/>
      </c>
      <c r="E40" s="22">
        <f>IFERROR(IF($A40="","",INDEX('Registo trimestral'!$T$8:$T$107,ROUNDUP((ROW()-7)/3,0))),"")</f>
        <v/>
      </c>
      <c r="F40" s="28">
        <f>IFERROR(IF($A40="","",INDEX('Registo trimestral'!$U$8:$U$107,ROUNDUP((ROW()-7)/3,0))),"")</f>
        <v/>
      </c>
      <c r="G40" s="22">
        <f>IFERROR(IF($A40="","",INDEX('Registo trimestral'!$V$8:$V$107,ROUNDUP((ROW()-7)/3,0))),"")</f>
        <v/>
      </c>
      <c r="H40" s="17" t="n"/>
      <c r="I40" s="27" t="n"/>
      <c r="J40" s="25" t="n"/>
      <c r="K40" s="22">
        <f>IFERROR(IF(OR($G40="",$H40=""),"",$G40-$H40),"")</f>
        <v/>
      </c>
      <c r="L40" s="13">
        <f>IF($A40="","",IF($G40="","A aguardar cálculo",IF($G40=0,IF($J40="Não aplicável","Confirmar estado sem montante"),IF($H40="","Pagamento por registar",IF($I40="","Falta data de pagamento",IF(ABS($K40)&lt;='Painel'!$B$14,"Regularizado","Diferença a conferir"))))))</f>
        <v/>
      </c>
      <c r="M40" s="15" t="n"/>
    </row>
    <row r="41" ht="28" customHeight="1">
      <c r="A41" s="13">
        <f>IFERROR(IF(INDEX('Registo trimestral'!$A$8:$A$107,ROUNDUP((ROW()-7)/3,0))="","",INDEX('Registo trimestral'!$A$8:$A$107,ROUNDUP((ROW()-7)/3,0))),"")</f>
        <v/>
      </c>
      <c r="B41" s="18">
        <f>IFERROR(IF($A41="","",INDEX('Registo trimestral'!$C$8:$C$107,ROUNDUP((ROW()-7)/3,0))),"")</f>
        <v/>
      </c>
      <c r="C41" s="18">
        <f>IFERROR(IF($A41="","",INDEX('Registo trimestral'!$D$8:$D$107,ROUNDUP((ROW()-7)/3,0))),"")</f>
        <v/>
      </c>
      <c r="D41" s="29">
        <f>IFERROR(IF($A41="","",EDATE(INDEX('Registo trimestral'!$E$8:$E$107,ROUNDUP((ROW()-7)/3,0)),MOD(ROW()-8,3))),"")</f>
        <v/>
      </c>
      <c r="E41" s="22">
        <f>IFERROR(IF($A41="","",INDEX('Registo trimestral'!$T$8:$T$107,ROUNDUP((ROW()-7)/3,0))),"")</f>
        <v/>
      </c>
      <c r="F41" s="28">
        <f>IFERROR(IF($A41="","",INDEX('Registo trimestral'!$U$8:$U$107,ROUNDUP((ROW()-7)/3,0))),"")</f>
        <v/>
      </c>
      <c r="G41" s="22">
        <f>IFERROR(IF($A41="","",INDEX('Registo trimestral'!$V$8:$V$107,ROUNDUP((ROW()-7)/3,0))),"")</f>
        <v/>
      </c>
      <c r="H41" s="17" t="n"/>
      <c r="I41" s="27" t="n"/>
      <c r="J41" s="25" t="n"/>
      <c r="K41" s="22">
        <f>IFERROR(IF(OR($G41="",$H41=""),"",$G41-$H41),"")</f>
        <v/>
      </c>
      <c r="L41" s="13">
        <f>IF($A41="","",IF($G41="","A aguardar cálculo",IF($G41=0,IF($J41="Não aplicável","Confirmar estado sem montante"),IF($H41="","Pagamento por registar",IF($I41="","Falta data de pagamento",IF(ABS($K41)&lt;='Painel'!$B$14,"Regularizado","Diferença a conferir"))))))</f>
        <v/>
      </c>
      <c r="M41" s="15" t="n"/>
    </row>
    <row r="42" ht="28" customHeight="1">
      <c r="A42" s="13">
        <f>IFERROR(IF(INDEX('Registo trimestral'!$A$8:$A$107,ROUNDUP((ROW()-7)/3,0))="","",INDEX('Registo trimestral'!$A$8:$A$107,ROUNDUP((ROW()-7)/3,0))),"")</f>
        <v/>
      </c>
      <c r="B42" s="18">
        <f>IFERROR(IF($A42="","",INDEX('Registo trimestral'!$C$8:$C$107,ROUNDUP((ROW()-7)/3,0))),"")</f>
        <v/>
      </c>
      <c r="C42" s="18">
        <f>IFERROR(IF($A42="","",INDEX('Registo trimestral'!$D$8:$D$107,ROUNDUP((ROW()-7)/3,0))),"")</f>
        <v/>
      </c>
      <c r="D42" s="29">
        <f>IFERROR(IF($A42="","",EDATE(INDEX('Registo trimestral'!$E$8:$E$107,ROUNDUP((ROW()-7)/3,0)),MOD(ROW()-8,3))),"")</f>
        <v/>
      </c>
      <c r="E42" s="22">
        <f>IFERROR(IF($A42="","",INDEX('Registo trimestral'!$T$8:$T$107,ROUNDUP((ROW()-7)/3,0))),"")</f>
        <v/>
      </c>
      <c r="F42" s="28">
        <f>IFERROR(IF($A42="","",INDEX('Registo trimestral'!$U$8:$U$107,ROUNDUP((ROW()-7)/3,0))),"")</f>
        <v/>
      </c>
      <c r="G42" s="22">
        <f>IFERROR(IF($A42="","",INDEX('Registo trimestral'!$V$8:$V$107,ROUNDUP((ROW()-7)/3,0))),"")</f>
        <v/>
      </c>
      <c r="H42" s="17" t="n"/>
      <c r="I42" s="27" t="n"/>
      <c r="J42" s="25" t="n"/>
      <c r="K42" s="22">
        <f>IFERROR(IF(OR($G42="",$H42=""),"",$G42-$H42),"")</f>
        <v/>
      </c>
      <c r="L42" s="13">
        <f>IF($A42="","",IF($G42="","A aguardar cálculo",IF($G42=0,IF($J42="Não aplicável","Confirmar estado sem montante"),IF($H42="","Pagamento por registar",IF($I42="","Falta data de pagamento",IF(ABS($K42)&lt;='Painel'!$B$14,"Regularizado","Diferença a conferir"))))))</f>
        <v/>
      </c>
      <c r="M42" s="15" t="n"/>
    </row>
    <row r="43" ht="28" customHeight="1">
      <c r="A43" s="13">
        <f>IFERROR(IF(INDEX('Registo trimestral'!$A$8:$A$107,ROUNDUP((ROW()-7)/3,0))="","",INDEX('Registo trimestral'!$A$8:$A$107,ROUNDUP((ROW()-7)/3,0))),"")</f>
        <v/>
      </c>
      <c r="B43" s="18">
        <f>IFERROR(IF($A43="","",INDEX('Registo trimestral'!$C$8:$C$107,ROUNDUP((ROW()-7)/3,0))),"")</f>
        <v/>
      </c>
      <c r="C43" s="18">
        <f>IFERROR(IF($A43="","",INDEX('Registo trimestral'!$D$8:$D$107,ROUNDUP((ROW()-7)/3,0))),"")</f>
        <v/>
      </c>
      <c r="D43" s="29">
        <f>IFERROR(IF($A43="","",EDATE(INDEX('Registo trimestral'!$E$8:$E$107,ROUNDUP((ROW()-7)/3,0)),MOD(ROW()-8,3))),"")</f>
        <v/>
      </c>
      <c r="E43" s="22">
        <f>IFERROR(IF($A43="","",INDEX('Registo trimestral'!$T$8:$T$107,ROUNDUP((ROW()-7)/3,0))),"")</f>
        <v/>
      </c>
      <c r="F43" s="28">
        <f>IFERROR(IF($A43="","",INDEX('Registo trimestral'!$U$8:$U$107,ROUNDUP((ROW()-7)/3,0))),"")</f>
        <v/>
      </c>
      <c r="G43" s="22">
        <f>IFERROR(IF($A43="","",INDEX('Registo trimestral'!$V$8:$V$107,ROUNDUP((ROW()-7)/3,0))),"")</f>
        <v/>
      </c>
      <c r="H43" s="17" t="n"/>
      <c r="I43" s="27" t="n"/>
      <c r="J43" s="25" t="n"/>
      <c r="K43" s="22">
        <f>IFERROR(IF(OR($G43="",$H43=""),"",$G43-$H43),"")</f>
        <v/>
      </c>
      <c r="L43" s="13">
        <f>IF($A43="","",IF($G43="","A aguardar cálculo",IF($G43=0,IF($J43="Não aplicável","Confirmar estado sem montante"),IF($H43="","Pagamento por registar",IF($I43="","Falta data de pagamento",IF(ABS($K43)&lt;='Painel'!$B$14,"Regularizado","Diferença a conferir"))))))</f>
        <v/>
      </c>
      <c r="M43" s="15" t="n"/>
    </row>
    <row r="44" ht="28" customHeight="1">
      <c r="A44" s="13">
        <f>IFERROR(IF(INDEX('Registo trimestral'!$A$8:$A$107,ROUNDUP((ROW()-7)/3,0))="","",INDEX('Registo trimestral'!$A$8:$A$107,ROUNDUP((ROW()-7)/3,0))),"")</f>
        <v/>
      </c>
      <c r="B44" s="18">
        <f>IFERROR(IF($A44="","",INDEX('Registo trimestral'!$C$8:$C$107,ROUNDUP((ROW()-7)/3,0))),"")</f>
        <v/>
      </c>
      <c r="C44" s="18">
        <f>IFERROR(IF($A44="","",INDEX('Registo trimestral'!$D$8:$D$107,ROUNDUP((ROW()-7)/3,0))),"")</f>
        <v/>
      </c>
      <c r="D44" s="29">
        <f>IFERROR(IF($A44="","",EDATE(INDEX('Registo trimestral'!$E$8:$E$107,ROUNDUP((ROW()-7)/3,0)),MOD(ROW()-8,3))),"")</f>
        <v/>
      </c>
      <c r="E44" s="22">
        <f>IFERROR(IF($A44="","",INDEX('Registo trimestral'!$T$8:$T$107,ROUNDUP((ROW()-7)/3,0))),"")</f>
        <v/>
      </c>
      <c r="F44" s="28">
        <f>IFERROR(IF($A44="","",INDEX('Registo trimestral'!$U$8:$U$107,ROUNDUP((ROW()-7)/3,0))),"")</f>
        <v/>
      </c>
      <c r="G44" s="22">
        <f>IFERROR(IF($A44="","",INDEX('Registo trimestral'!$V$8:$V$107,ROUNDUP((ROW()-7)/3,0))),"")</f>
        <v/>
      </c>
      <c r="H44" s="17" t="n"/>
      <c r="I44" s="27" t="n"/>
      <c r="J44" s="25" t="n"/>
      <c r="K44" s="22">
        <f>IFERROR(IF(OR($G44="",$H44=""),"",$G44-$H44),"")</f>
        <v/>
      </c>
      <c r="L44" s="13">
        <f>IF($A44="","",IF($G44="","A aguardar cálculo",IF($G44=0,IF($J44="Não aplicável","Confirmar estado sem montante"),IF($H44="","Pagamento por registar",IF($I44="","Falta data de pagamento",IF(ABS($K44)&lt;='Painel'!$B$14,"Regularizado","Diferença a conferir"))))))</f>
        <v/>
      </c>
      <c r="M44" s="15" t="n"/>
    </row>
    <row r="45" ht="28" customHeight="1">
      <c r="A45" s="13">
        <f>IFERROR(IF(INDEX('Registo trimestral'!$A$8:$A$107,ROUNDUP((ROW()-7)/3,0))="","",INDEX('Registo trimestral'!$A$8:$A$107,ROUNDUP((ROW()-7)/3,0))),"")</f>
        <v/>
      </c>
      <c r="B45" s="18">
        <f>IFERROR(IF($A45="","",INDEX('Registo trimestral'!$C$8:$C$107,ROUNDUP((ROW()-7)/3,0))),"")</f>
        <v/>
      </c>
      <c r="C45" s="18">
        <f>IFERROR(IF($A45="","",INDEX('Registo trimestral'!$D$8:$D$107,ROUNDUP((ROW()-7)/3,0))),"")</f>
        <v/>
      </c>
      <c r="D45" s="29">
        <f>IFERROR(IF($A45="","",EDATE(INDEX('Registo trimestral'!$E$8:$E$107,ROUNDUP((ROW()-7)/3,0)),MOD(ROW()-8,3))),"")</f>
        <v/>
      </c>
      <c r="E45" s="22">
        <f>IFERROR(IF($A45="","",INDEX('Registo trimestral'!$T$8:$T$107,ROUNDUP((ROW()-7)/3,0))),"")</f>
        <v/>
      </c>
      <c r="F45" s="28">
        <f>IFERROR(IF($A45="","",INDEX('Registo trimestral'!$U$8:$U$107,ROUNDUP((ROW()-7)/3,0))),"")</f>
        <v/>
      </c>
      <c r="G45" s="22">
        <f>IFERROR(IF($A45="","",INDEX('Registo trimestral'!$V$8:$V$107,ROUNDUP((ROW()-7)/3,0))),"")</f>
        <v/>
      </c>
      <c r="H45" s="17" t="n"/>
      <c r="I45" s="27" t="n"/>
      <c r="J45" s="25" t="n"/>
      <c r="K45" s="22">
        <f>IFERROR(IF(OR($G45="",$H45=""),"",$G45-$H45),"")</f>
        <v/>
      </c>
      <c r="L45" s="13">
        <f>IF($A45="","",IF($G45="","A aguardar cálculo",IF($G45=0,IF($J45="Não aplicável","Confirmar estado sem montante"),IF($H45="","Pagamento por registar",IF($I45="","Falta data de pagamento",IF(ABS($K45)&lt;='Painel'!$B$14,"Regularizado","Diferença a conferir"))))))</f>
        <v/>
      </c>
      <c r="M45" s="15" t="n"/>
    </row>
    <row r="46" ht="28" customHeight="1">
      <c r="A46" s="13">
        <f>IFERROR(IF(INDEX('Registo trimestral'!$A$8:$A$107,ROUNDUP((ROW()-7)/3,0))="","",INDEX('Registo trimestral'!$A$8:$A$107,ROUNDUP((ROW()-7)/3,0))),"")</f>
        <v/>
      </c>
      <c r="B46" s="18">
        <f>IFERROR(IF($A46="","",INDEX('Registo trimestral'!$C$8:$C$107,ROUNDUP((ROW()-7)/3,0))),"")</f>
        <v/>
      </c>
      <c r="C46" s="18">
        <f>IFERROR(IF($A46="","",INDEX('Registo trimestral'!$D$8:$D$107,ROUNDUP((ROW()-7)/3,0))),"")</f>
        <v/>
      </c>
      <c r="D46" s="29">
        <f>IFERROR(IF($A46="","",EDATE(INDEX('Registo trimestral'!$E$8:$E$107,ROUNDUP((ROW()-7)/3,0)),MOD(ROW()-8,3))),"")</f>
        <v/>
      </c>
      <c r="E46" s="22">
        <f>IFERROR(IF($A46="","",INDEX('Registo trimestral'!$T$8:$T$107,ROUNDUP((ROW()-7)/3,0))),"")</f>
        <v/>
      </c>
      <c r="F46" s="28">
        <f>IFERROR(IF($A46="","",INDEX('Registo trimestral'!$U$8:$U$107,ROUNDUP((ROW()-7)/3,0))),"")</f>
        <v/>
      </c>
      <c r="G46" s="22">
        <f>IFERROR(IF($A46="","",INDEX('Registo trimestral'!$V$8:$V$107,ROUNDUP((ROW()-7)/3,0))),"")</f>
        <v/>
      </c>
      <c r="H46" s="17" t="n"/>
      <c r="I46" s="27" t="n"/>
      <c r="J46" s="25" t="n"/>
      <c r="K46" s="22">
        <f>IFERROR(IF(OR($G46="",$H46=""),"",$G46-$H46),"")</f>
        <v/>
      </c>
      <c r="L46" s="13">
        <f>IF($A46="","",IF($G46="","A aguardar cálculo",IF($G46=0,IF($J46="Não aplicável","Confirmar estado sem montante"),IF($H46="","Pagamento por registar",IF($I46="","Falta data de pagamento",IF(ABS($K46)&lt;='Painel'!$B$14,"Regularizado","Diferença a conferir"))))))</f>
        <v/>
      </c>
      <c r="M46" s="15" t="n"/>
    </row>
    <row r="47" ht="28" customHeight="1">
      <c r="A47" s="13">
        <f>IFERROR(IF(INDEX('Registo trimestral'!$A$8:$A$107,ROUNDUP((ROW()-7)/3,0))="","",INDEX('Registo trimestral'!$A$8:$A$107,ROUNDUP((ROW()-7)/3,0))),"")</f>
        <v/>
      </c>
      <c r="B47" s="18">
        <f>IFERROR(IF($A47="","",INDEX('Registo trimestral'!$C$8:$C$107,ROUNDUP((ROW()-7)/3,0))),"")</f>
        <v/>
      </c>
      <c r="C47" s="18">
        <f>IFERROR(IF($A47="","",INDEX('Registo trimestral'!$D$8:$D$107,ROUNDUP((ROW()-7)/3,0))),"")</f>
        <v/>
      </c>
      <c r="D47" s="29">
        <f>IFERROR(IF($A47="","",EDATE(INDEX('Registo trimestral'!$E$8:$E$107,ROUNDUP((ROW()-7)/3,0)),MOD(ROW()-8,3))),"")</f>
        <v/>
      </c>
      <c r="E47" s="22">
        <f>IFERROR(IF($A47="","",INDEX('Registo trimestral'!$T$8:$T$107,ROUNDUP((ROW()-7)/3,0))),"")</f>
        <v/>
      </c>
      <c r="F47" s="28">
        <f>IFERROR(IF($A47="","",INDEX('Registo trimestral'!$U$8:$U$107,ROUNDUP((ROW()-7)/3,0))),"")</f>
        <v/>
      </c>
      <c r="G47" s="22">
        <f>IFERROR(IF($A47="","",INDEX('Registo trimestral'!$V$8:$V$107,ROUNDUP((ROW()-7)/3,0))),"")</f>
        <v/>
      </c>
      <c r="H47" s="17" t="n"/>
      <c r="I47" s="27" t="n"/>
      <c r="J47" s="25" t="n"/>
      <c r="K47" s="22">
        <f>IFERROR(IF(OR($G47="",$H47=""),"",$G47-$H47),"")</f>
        <v/>
      </c>
      <c r="L47" s="13">
        <f>IF($A47="","",IF($G47="","A aguardar cálculo",IF($G47=0,IF($J47="Não aplicável","Confirmar estado sem montante"),IF($H47="","Pagamento por registar",IF($I47="","Falta data de pagamento",IF(ABS($K47)&lt;='Painel'!$B$14,"Regularizado","Diferença a conferir"))))))</f>
        <v/>
      </c>
      <c r="M47" s="15" t="n"/>
    </row>
    <row r="48" ht="28" customHeight="1">
      <c r="A48" s="13">
        <f>IFERROR(IF(INDEX('Registo trimestral'!$A$8:$A$107,ROUNDUP((ROW()-7)/3,0))="","",INDEX('Registo trimestral'!$A$8:$A$107,ROUNDUP((ROW()-7)/3,0))),"")</f>
        <v/>
      </c>
      <c r="B48" s="18">
        <f>IFERROR(IF($A48="","",INDEX('Registo trimestral'!$C$8:$C$107,ROUNDUP((ROW()-7)/3,0))),"")</f>
        <v/>
      </c>
      <c r="C48" s="18">
        <f>IFERROR(IF($A48="","",INDEX('Registo trimestral'!$D$8:$D$107,ROUNDUP((ROW()-7)/3,0))),"")</f>
        <v/>
      </c>
      <c r="D48" s="29">
        <f>IFERROR(IF($A48="","",EDATE(INDEX('Registo trimestral'!$E$8:$E$107,ROUNDUP((ROW()-7)/3,0)),MOD(ROW()-8,3))),"")</f>
        <v/>
      </c>
      <c r="E48" s="22">
        <f>IFERROR(IF($A48="","",INDEX('Registo trimestral'!$T$8:$T$107,ROUNDUP((ROW()-7)/3,0))),"")</f>
        <v/>
      </c>
      <c r="F48" s="28">
        <f>IFERROR(IF($A48="","",INDEX('Registo trimestral'!$U$8:$U$107,ROUNDUP((ROW()-7)/3,0))),"")</f>
        <v/>
      </c>
      <c r="G48" s="22">
        <f>IFERROR(IF($A48="","",INDEX('Registo trimestral'!$V$8:$V$107,ROUNDUP((ROW()-7)/3,0))),"")</f>
        <v/>
      </c>
      <c r="H48" s="17" t="n"/>
      <c r="I48" s="27" t="n"/>
      <c r="J48" s="25" t="n"/>
      <c r="K48" s="22">
        <f>IFERROR(IF(OR($G48="",$H48=""),"",$G48-$H48),"")</f>
        <v/>
      </c>
      <c r="L48" s="13">
        <f>IF($A48="","",IF($G48="","A aguardar cálculo",IF($G48=0,IF($J48="Não aplicável","Confirmar estado sem montante"),IF($H48="","Pagamento por registar",IF($I48="","Falta data de pagamento",IF(ABS($K48)&lt;='Painel'!$B$14,"Regularizado","Diferença a conferir"))))))</f>
        <v/>
      </c>
      <c r="M48" s="15" t="n"/>
    </row>
    <row r="49" ht="28" customHeight="1">
      <c r="A49" s="13">
        <f>IFERROR(IF(INDEX('Registo trimestral'!$A$8:$A$107,ROUNDUP((ROW()-7)/3,0))="","",INDEX('Registo trimestral'!$A$8:$A$107,ROUNDUP((ROW()-7)/3,0))),"")</f>
        <v/>
      </c>
      <c r="B49" s="18">
        <f>IFERROR(IF($A49="","",INDEX('Registo trimestral'!$C$8:$C$107,ROUNDUP((ROW()-7)/3,0))),"")</f>
        <v/>
      </c>
      <c r="C49" s="18">
        <f>IFERROR(IF($A49="","",INDEX('Registo trimestral'!$D$8:$D$107,ROUNDUP((ROW()-7)/3,0))),"")</f>
        <v/>
      </c>
      <c r="D49" s="29">
        <f>IFERROR(IF($A49="","",EDATE(INDEX('Registo trimestral'!$E$8:$E$107,ROUNDUP((ROW()-7)/3,0)),MOD(ROW()-8,3))),"")</f>
        <v/>
      </c>
      <c r="E49" s="22">
        <f>IFERROR(IF($A49="","",INDEX('Registo trimestral'!$T$8:$T$107,ROUNDUP((ROW()-7)/3,0))),"")</f>
        <v/>
      </c>
      <c r="F49" s="28">
        <f>IFERROR(IF($A49="","",INDEX('Registo trimestral'!$U$8:$U$107,ROUNDUP((ROW()-7)/3,0))),"")</f>
        <v/>
      </c>
      <c r="G49" s="22">
        <f>IFERROR(IF($A49="","",INDEX('Registo trimestral'!$V$8:$V$107,ROUNDUP((ROW()-7)/3,0))),"")</f>
        <v/>
      </c>
      <c r="H49" s="17" t="n"/>
      <c r="I49" s="27" t="n"/>
      <c r="J49" s="25" t="n"/>
      <c r="K49" s="22">
        <f>IFERROR(IF(OR($G49="",$H49=""),"",$G49-$H49),"")</f>
        <v/>
      </c>
      <c r="L49" s="13">
        <f>IF($A49="","",IF($G49="","A aguardar cálculo",IF($G49=0,IF($J49="Não aplicável","Confirmar estado sem montante"),IF($H49="","Pagamento por registar",IF($I49="","Falta data de pagamento",IF(ABS($K49)&lt;='Painel'!$B$14,"Regularizado","Diferença a conferir"))))))</f>
        <v/>
      </c>
      <c r="M49" s="15" t="n"/>
    </row>
    <row r="50" ht="28" customHeight="1">
      <c r="A50" s="13">
        <f>IFERROR(IF(INDEX('Registo trimestral'!$A$8:$A$107,ROUNDUP((ROW()-7)/3,0))="","",INDEX('Registo trimestral'!$A$8:$A$107,ROUNDUP((ROW()-7)/3,0))),"")</f>
        <v/>
      </c>
      <c r="B50" s="18">
        <f>IFERROR(IF($A50="","",INDEX('Registo trimestral'!$C$8:$C$107,ROUNDUP((ROW()-7)/3,0))),"")</f>
        <v/>
      </c>
      <c r="C50" s="18">
        <f>IFERROR(IF($A50="","",INDEX('Registo trimestral'!$D$8:$D$107,ROUNDUP((ROW()-7)/3,0))),"")</f>
        <v/>
      </c>
      <c r="D50" s="29">
        <f>IFERROR(IF($A50="","",EDATE(INDEX('Registo trimestral'!$E$8:$E$107,ROUNDUP((ROW()-7)/3,0)),MOD(ROW()-8,3))),"")</f>
        <v/>
      </c>
      <c r="E50" s="22">
        <f>IFERROR(IF($A50="","",INDEX('Registo trimestral'!$T$8:$T$107,ROUNDUP((ROW()-7)/3,0))),"")</f>
        <v/>
      </c>
      <c r="F50" s="28">
        <f>IFERROR(IF($A50="","",INDEX('Registo trimestral'!$U$8:$U$107,ROUNDUP((ROW()-7)/3,0))),"")</f>
        <v/>
      </c>
      <c r="G50" s="22">
        <f>IFERROR(IF($A50="","",INDEX('Registo trimestral'!$V$8:$V$107,ROUNDUP((ROW()-7)/3,0))),"")</f>
        <v/>
      </c>
      <c r="H50" s="17" t="n"/>
      <c r="I50" s="27" t="n"/>
      <c r="J50" s="25" t="n"/>
      <c r="K50" s="22">
        <f>IFERROR(IF(OR($G50="",$H50=""),"",$G50-$H50),"")</f>
        <v/>
      </c>
      <c r="L50" s="13">
        <f>IF($A50="","",IF($G50="","A aguardar cálculo",IF($G50=0,IF($J50="Não aplicável","Confirmar estado sem montante"),IF($H50="","Pagamento por registar",IF($I50="","Falta data de pagamento",IF(ABS($K50)&lt;='Painel'!$B$14,"Regularizado","Diferença a conferir"))))))</f>
        <v/>
      </c>
      <c r="M50" s="15" t="n"/>
    </row>
    <row r="51" ht="28" customHeight="1">
      <c r="A51" s="13">
        <f>IFERROR(IF(INDEX('Registo trimestral'!$A$8:$A$107,ROUNDUP((ROW()-7)/3,0))="","",INDEX('Registo trimestral'!$A$8:$A$107,ROUNDUP((ROW()-7)/3,0))),"")</f>
        <v/>
      </c>
      <c r="B51" s="18">
        <f>IFERROR(IF($A51="","",INDEX('Registo trimestral'!$C$8:$C$107,ROUNDUP((ROW()-7)/3,0))),"")</f>
        <v/>
      </c>
      <c r="C51" s="18">
        <f>IFERROR(IF($A51="","",INDEX('Registo trimestral'!$D$8:$D$107,ROUNDUP((ROW()-7)/3,0))),"")</f>
        <v/>
      </c>
      <c r="D51" s="29">
        <f>IFERROR(IF($A51="","",EDATE(INDEX('Registo trimestral'!$E$8:$E$107,ROUNDUP((ROW()-7)/3,0)),MOD(ROW()-8,3))),"")</f>
        <v/>
      </c>
      <c r="E51" s="22">
        <f>IFERROR(IF($A51="","",INDEX('Registo trimestral'!$T$8:$T$107,ROUNDUP((ROW()-7)/3,0))),"")</f>
        <v/>
      </c>
      <c r="F51" s="28">
        <f>IFERROR(IF($A51="","",INDEX('Registo trimestral'!$U$8:$U$107,ROUNDUP((ROW()-7)/3,0))),"")</f>
        <v/>
      </c>
      <c r="G51" s="22">
        <f>IFERROR(IF($A51="","",INDEX('Registo trimestral'!$V$8:$V$107,ROUNDUP((ROW()-7)/3,0))),"")</f>
        <v/>
      </c>
      <c r="H51" s="17" t="n"/>
      <c r="I51" s="27" t="n"/>
      <c r="J51" s="25" t="n"/>
      <c r="K51" s="22">
        <f>IFERROR(IF(OR($G51="",$H51=""),"",$G51-$H51),"")</f>
        <v/>
      </c>
      <c r="L51" s="13">
        <f>IF($A51="","",IF($G51="","A aguardar cálculo",IF($G51=0,IF($J51="Não aplicável","Confirmar estado sem montante"),IF($H51="","Pagamento por registar",IF($I51="","Falta data de pagamento",IF(ABS($K51)&lt;='Painel'!$B$14,"Regularizado","Diferença a conferir"))))))</f>
        <v/>
      </c>
      <c r="M51" s="15" t="n"/>
    </row>
    <row r="52" ht="28" customHeight="1">
      <c r="A52" s="13">
        <f>IFERROR(IF(INDEX('Registo trimestral'!$A$8:$A$107,ROUNDUP((ROW()-7)/3,0))="","",INDEX('Registo trimestral'!$A$8:$A$107,ROUNDUP((ROW()-7)/3,0))),"")</f>
        <v/>
      </c>
      <c r="B52" s="18">
        <f>IFERROR(IF($A52="","",INDEX('Registo trimestral'!$C$8:$C$107,ROUNDUP((ROW()-7)/3,0))),"")</f>
        <v/>
      </c>
      <c r="C52" s="18">
        <f>IFERROR(IF($A52="","",INDEX('Registo trimestral'!$D$8:$D$107,ROUNDUP((ROW()-7)/3,0))),"")</f>
        <v/>
      </c>
      <c r="D52" s="29">
        <f>IFERROR(IF($A52="","",EDATE(INDEX('Registo trimestral'!$E$8:$E$107,ROUNDUP((ROW()-7)/3,0)),MOD(ROW()-8,3))),"")</f>
        <v/>
      </c>
      <c r="E52" s="22">
        <f>IFERROR(IF($A52="","",INDEX('Registo trimestral'!$T$8:$T$107,ROUNDUP((ROW()-7)/3,0))),"")</f>
        <v/>
      </c>
      <c r="F52" s="28">
        <f>IFERROR(IF($A52="","",INDEX('Registo trimestral'!$U$8:$U$107,ROUNDUP((ROW()-7)/3,0))),"")</f>
        <v/>
      </c>
      <c r="G52" s="22">
        <f>IFERROR(IF($A52="","",INDEX('Registo trimestral'!$V$8:$V$107,ROUNDUP((ROW()-7)/3,0))),"")</f>
        <v/>
      </c>
      <c r="H52" s="17" t="n"/>
      <c r="I52" s="27" t="n"/>
      <c r="J52" s="25" t="n"/>
      <c r="K52" s="22">
        <f>IFERROR(IF(OR($G52="",$H52=""),"",$G52-$H52),"")</f>
        <v/>
      </c>
      <c r="L52" s="13">
        <f>IF($A52="","",IF($G52="","A aguardar cálculo",IF($G52=0,IF($J52="Não aplicável","Confirmar estado sem montante"),IF($H52="","Pagamento por registar",IF($I52="","Falta data de pagamento",IF(ABS($K52)&lt;='Painel'!$B$14,"Regularizado","Diferença a conferir"))))))</f>
        <v/>
      </c>
      <c r="M52" s="15" t="n"/>
    </row>
    <row r="53" ht="28" customHeight="1">
      <c r="A53" s="13">
        <f>IFERROR(IF(INDEX('Registo trimestral'!$A$8:$A$107,ROUNDUP((ROW()-7)/3,0))="","",INDEX('Registo trimestral'!$A$8:$A$107,ROUNDUP((ROW()-7)/3,0))),"")</f>
        <v/>
      </c>
      <c r="B53" s="18">
        <f>IFERROR(IF($A53="","",INDEX('Registo trimestral'!$C$8:$C$107,ROUNDUP((ROW()-7)/3,0))),"")</f>
        <v/>
      </c>
      <c r="C53" s="18">
        <f>IFERROR(IF($A53="","",INDEX('Registo trimestral'!$D$8:$D$107,ROUNDUP((ROW()-7)/3,0))),"")</f>
        <v/>
      </c>
      <c r="D53" s="29">
        <f>IFERROR(IF($A53="","",EDATE(INDEX('Registo trimestral'!$E$8:$E$107,ROUNDUP((ROW()-7)/3,0)),MOD(ROW()-8,3))),"")</f>
        <v/>
      </c>
      <c r="E53" s="22">
        <f>IFERROR(IF($A53="","",INDEX('Registo trimestral'!$T$8:$T$107,ROUNDUP((ROW()-7)/3,0))),"")</f>
        <v/>
      </c>
      <c r="F53" s="28">
        <f>IFERROR(IF($A53="","",INDEX('Registo trimestral'!$U$8:$U$107,ROUNDUP((ROW()-7)/3,0))),"")</f>
        <v/>
      </c>
      <c r="G53" s="22">
        <f>IFERROR(IF($A53="","",INDEX('Registo trimestral'!$V$8:$V$107,ROUNDUP((ROW()-7)/3,0))),"")</f>
        <v/>
      </c>
      <c r="H53" s="17" t="n"/>
      <c r="I53" s="27" t="n"/>
      <c r="J53" s="25" t="n"/>
      <c r="K53" s="22">
        <f>IFERROR(IF(OR($G53="",$H53=""),"",$G53-$H53),"")</f>
        <v/>
      </c>
      <c r="L53" s="13">
        <f>IF($A53="","",IF($G53="","A aguardar cálculo",IF($G53=0,IF($J53="Não aplicável","Confirmar estado sem montante"),IF($H53="","Pagamento por registar",IF($I53="","Falta data de pagamento",IF(ABS($K53)&lt;='Painel'!$B$14,"Regularizado","Diferença a conferir"))))))</f>
        <v/>
      </c>
      <c r="M53" s="15" t="n"/>
    </row>
    <row r="54" ht="28" customHeight="1">
      <c r="A54" s="13">
        <f>IFERROR(IF(INDEX('Registo trimestral'!$A$8:$A$107,ROUNDUP((ROW()-7)/3,0))="","",INDEX('Registo trimestral'!$A$8:$A$107,ROUNDUP((ROW()-7)/3,0))),"")</f>
        <v/>
      </c>
      <c r="B54" s="18">
        <f>IFERROR(IF($A54="","",INDEX('Registo trimestral'!$C$8:$C$107,ROUNDUP((ROW()-7)/3,0))),"")</f>
        <v/>
      </c>
      <c r="C54" s="18">
        <f>IFERROR(IF($A54="","",INDEX('Registo trimestral'!$D$8:$D$107,ROUNDUP((ROW()-7)/3,0))),"")</f>
        <v/>
      </c>
      <c r="D54" s="29">
        <f>IFERROR(IF($A54="","",EDATE(INDEX('Registo trimestral'!$E$8:$E$107,ROUNDUP((ROW()-7)/3,0)),MOD(ROW()-8,3))),"")</f>
        <v/>
      </c>
      <c r="E54" s="22">
        <f>IFERROR(IF($A54="","",INDEX('Registo trimestral'!$T$8:$T$107,ROUNDUP((ROW()-7)/3,0))),"")</f>
        <v/>
      </c>
      <c r="F54" s="28">
        <f>IFERROR(IF($A54="","",INDEX('Registo trimestral'!$U$8:$U$107,ROUNDUP((ROW()-7)/3,0))),"")</f>
        <v/>
      </c>
      <c r="G54" s="22">
        <f>IFERROR(IF($A54="","",INDEX('Registo trimestral'!$V$8:$V$107,ROUNDUP((ROW()-7)/3,0))),"")</f>
        <v/>
      </c>
      <c r="H54" s="17" t="n"/>
      <c r="I54" s="27" t="n"/>
      <c r="J54" s="25" t="n"/>
      <c r="K54" s="22">
        <f>IFERROR(IF(OR($G54="",$H54=""),"",$G54-$H54),"")</f>
        <v/>
      </c>
      <c r="L54" s="13">
        <f>IF($A54="","",IF($G54="","A aguardar cálculo",IF($G54=0,IF($J54="Não aplicável","Confirmar estado sem montante"),IF($H54="","Pagamento por registar",IF($I54="","Falta data de pagamento",IF(ABS($K54)&lt;='Painel'!$B$14,"Regularizado","Diferença a conferir"))))))</f>
        <v/>
      </c>
      <c r="M54" s="15" t="n"/>
    </row>
    <row r="55" ht="28" customHeight="1">
      <c r="A55" s="13">
        <f>IFERROR(IF(INDEX('Registo trimestral'!$A$8:$A$107,ROUNDUP((ROW()-7)/3,0))="","",INDEX('Registo trimestral'!$A$8:$A$107,ROUNDUP((ROW()-7)/3,0))),"")</f>
        <v/>
      </c>
      <c r="B55" s="18">
        <f>IFERROR(IF($A55="","",INDEX('Registo trimestral'!$C$8:$C$107,ROUNDUP((ROW()-7)/3,0))),"")</f>
        <v/>
      </c>
      <c r="C55" s="18">
        <f>IFERROR(IF($A55="","",INDEX('Registo trimestral'!$D$8:$D$107,ROUNDUP((ROW()-7)/3,0))),"")</f>
        <v/>
      </c>
      <c r="D55" s="29">
        <f>IFERROR(IF($A55="","",EDATE(INDEX('Registo trimestral'!$E$8:$E$107,ROUNDUP((ROW()-7)/3,0)),MOD(ROW()-8,3))),"")</f>
        <v/>
      </c>
      <c r="E55" s="22">
        <f>IFERROR(IF($A55="","",INDEX('Registo trimestral'!$T$8:$T$107,ROUNDUP((ROW()-7)/3,0))),"")</f>
        <v/>
      </c>
      <c r="F55" s="28">
        <f>IFERROR(IF($A55="","",INDEX('Registo trimestral'!$U$8:$U$107,ROUNDUP((ROW()-7)/3,0))),"")</f>
        <v/>
      </c>
      <c r="G55" s="22">
        <f>IFERROR(IF($A55="","",INDEX('Registo trimestral'!$V$8:$V$107,ROUNDUP((ROW()-7)/3,0))),"")</f>
        <v/>
      </c>
      <c r="H55" s="17" t="n"/>
      <c r="I55" s="27" t="n"/>
      <c r="J55" s="25" t="n"/>
      <c r="K55" s="22">
        <f>IFERROR(IF(OR($G55="",$H55=""),"",$G55-$H55),"")</f>
        <v/>
      </c>
      <c r="L55" s="13">
        <f>IF($A55="","",IF($G55="","A aguardar cálculo",IF($G55=0,IF($J55="Não aplicável","Confirmar estado sem montante"),IF($H55="","Pagamento por registar",IF($I55="","Falta data de pagamento",IF(ABS($K55)&lt;='Painel'!$B$14,"Regularizado","Diferença a conferir"))))))</f>
        <v/>
      </c>
      <c r="M55" s="15" t="n"/>
    </row>
    <row r="56" ht="28" customHeight="1">
      <c r="A56" s="13">
        <f>IFERROR(IF(INDEX('Registo trimestral'!$A$8:$A$107,ROUNDUP((ROW()-7)/3,0))="","",INDEX('Registo trimestral'!$A$8:$A$107,ROUNDUP((ROW()-7)/3,0))),"")</f>
        <v/>
      </c>
      <c r="B56" s="18">
        <f>IFERROR(IF($A56="","",INDEX('Registo trimestral'!$C$8:$C$107,ROUNDUP((ROW()-7)/3,0))),"")</f>
        <v/>
      </c>
      <c r="C56" s="18">
        <f>IFERROR(IF($A56="","",INDEX('Registo trimestral'!$D$8:$D$107,ROUNDUP((ROW()-7)/3,0))),"")</f>
        <v/>
      </c>
      <c r="D56" s="29">
        <f>IFERROR(IF($A56="","",EDATE(INDEX('Registo trimestral'!$E$8:$E$107,ROUNDUP((ROW()-7)/3,0)),MOD(ROW()-8,3))),"")</f>
        <v/>
      </c>
      <c r="E56" s="22">
        <f>IFERROR(IF($A56="","",INDEX('Registo trimestral'!$T$8:$T$107,ROUNDUP((ROW()-7)/3,0))),"")</f>
        <v/>
      </c>
      <c r="F56" s="28">
        <f>IFERROR(IF($A56="","",INDEX('Registo trimestral'!$U$8:$U$107,ROUNDUP((ROW()-7)/3,0))),"")</f>
        <v/>
      </c>
      <c r="G56" s="22">
        <f>IFERROR(IF($A56="","",INDEX('Registo trimestral'!$V$8:$V$107,ROUNDUP((ROW()-7)/3,0))),"")</f>
        <v/>
      </c>
      <c r="H56" s="17" t="n"/>
      <c r="I56" s="27" t="n"/>
      <c r="J56" s="25" t="n"/>
      <c r="K56" s="22">
        <f>IFERROR(IF(OR($G56="",$H56=""),"",$G56-$H56),"")</f>
        <v/>
      </c>
      <c r="L56" s="13">
        <f>IF($A56="","",IF($G56="","A aguardar cálculo",IF($G56=0,IF($J56="Não aplicável","Confirmar estado sem montante"),IF($H56="","Pagamento por registar",IF($I56="","Falta data de pagamento",IF(ABS($K56)&lt;='Painel'!$B$14,"Regularizado","Diferença a conferir"))))))</f>
        <v/>
      </c>
      <c r="M56" s="15" t="n"/>
    </row>
    <row r="57" ht="28" customHeight="1">
      <c r="A57" s="13">
        <f>IFERROR(IF(INDEX('Registo trimestral'!$A$8:$A$107,ROUNDUP((ROW()-7)/3,0))="","",INDEX('Registo trimestral'!$A$8:$A$107,ROUNDUP((ROW()-7)/3,0))),"")</f>
        <v/>
      </c>
      <c r="B57" s="18">
        <f>IFERROR(IF($A57="","",INDEX('Registo trimestral'!$C$8:$C$107,ROUNDUP((ROW()-7)/3,0))),"")</f>
        <v/>
      </c>
      <c r="C57" s="18">
        <f>IFERROR(IF($A57="","",INDEX('Registo trimestral'!$D$8:$D$107,ROUNDUP((ROW()-7)/3,0))),"")</f>
        <v/>
      </c>
      <c r="D57" s="29">
        <f>IFERROR(IF($A57="","",EDATE(INDEX('Registo trimestral'!$E$8:$E$107,ROUNDUP((ROW()-7)/3,0)),MOD(ROW()-8,3))),"")</f>
        <v/>
      </c>
      <c r="E57" s="22">
        <f>IFERROR(IF($A57="","",INDEX('Registo trimestral'!$T$8:$T$107,ROUNDUP((ROW()-7)/3,0))),"")</f>
        <v/>
      </c>
      <c r="F57" s="28">
        <f>IFERROR(IF($A57="","",INDEX('Registo trimestral'!$U$8:$U$107,ROUNDUP((ROW()-7)/3,0))),"")</f>
        <v/>
      </c>
      <c r="G57" s="22">
        <f>IFERROR(IF($A57="","",INDEX('Registo trimestral'!$V$8:$V$107,ROUNDUP((ROW()-7)/3,0))),"")</f>
        <v/>
      </c>
      <c r="H57" s="17" t="n"/>
      <c r="I57" s="27" t="n"/>
      <c r="J57" s="25" t="n"/>
      <c r="K57" s="22">
        <f>IFERROR(IF(OR($G57="",$H57=""),"",$G57-$H57),"")</f>
        <v/>
      </c>
      <c r="L57" s="13">
        <f>IF($A57="","",IF($G57="","A aguardar cálculo",IF($G57=0,IF($J57="Não aplicável","Confirmar estado sem montante"),IF($H57="","Pagamento por registar",IF($I57="","Falta data de pagamento",IF(ABS($K57)&lt;='Painel'!$B$14,"Regularizado","Diferença a conferir"))))))</f>
        <v/>
      </c>
      <c r="M57" s="15" t="n"/>
    </row>
    <row r="58" ht="28" customHeight="1">
      <c r="A58" s="13">
        <f>IFERROR(IF(INDEX('Registo trimestral'!$A$8:$A$107,ROUNDUP((ROW()-7)/3,0))="","",INDEX('Registo trimestral'!$A$8:$A$107,ROUNDUP((ROW()-7)/3,0))),"")</f>
        <v/>
      </c>
      <c r="B58" s="18">
        <f>IFERROR(IF($A58="","",INDEX('Registo trimestral'!$C$8:$C$107,ROUNDUP((ROW()-7)/3,0))),"")</f>
        <v/>
      </c>
      <c r="C58" s="18">
        <f>IFERROR(IF($A58="","",INDEX('Registo trimestral'!$D$8:$D$107,ROUNDUP((ROW()-7)/3,0))),"")</f>
        <v/>
      </c>
      <c r="D58" s="29">
        <f>IFERROR(IF($A58="","",EDATE(INDEX('Registo trimestral'!$E$8:$E$107,ROUNDUP((ROW()-7)/3,0)),MOD(ROW()-8,3))),"")</f>
        <v/>
      </c>
      <c r="E58" s="22">
        <f>IFERROR(IF($A58="","",INDEX('Registo trimestral'!$T$8:$T$107,ROUNDUP((ROW()-7)/3,0))),"")</f>
        <v/>
      </c>
      <c r="F58" s="28">
        <f>IFERROR(IF($A58="","",INDEX('Registo trimestral'!$U$8:$U$107,ROUNDUP((ROW()-7)/3,0))),"")</f>
        <v/>
      </c>
      <c r="G58" s="22">
        <f>IFERROR(IF($A58="","",INDEX('Registo trimestral'!$V$8:$V$107,ROUNDUP((ROW()-7)/3,0))),"")</f>
        <v/>
      </c>
      <c r="H58" s="17" t="n"/>
      <c r="I58" s="27" t="n"/>
      <c r="J58" s="25" t="n"/>
      <c r="K58" s="22">
        <f>IFERROR(IF(OR($G58="",$H58=""),"",$G58-$H58),"")</f>
        <v/>
      </c>
      <c r="L58" s="13">
        <f>IF($A58="","",IF($G58="","A aguardar cálculo",IF($G58=0,IF($J58="Não aplicável","Confirmar estado sem montante"),IF($H58="","Pagamento por registar",IF($I58="","Falta data de pagamento",IF(ABS($K58)&lt;='Painel'!$B$14,"Regularizado","Diferença a conferir"))))))</f>
        <v/>
      </c>
      <c r="M58" s="15" t="n"/>
    </row>
    <row r="59" ht="28" customHeight="1">
      <c r="A59" s="13">
        <f>IFERROR(IF(INDEX('Registo trimestral'!$A$8:$A$107,ROUNDUP((ROW()-7)/3,0))="","",INDEX('Registo trimestral'!$A$8:$A$107,ROUNDUP((ROW()-7)/3,0))),"")</f>
        <v/>
      </c>
      <c r="B59" s="18">
        <f>IFERROR(IF($A59="","",INDEX('Registo trimestral'!$C$8:$C$107,ROUNDUP((ROW()-7)/3,0))),"")</f>
        <v/>
      </c>
      <c r="C59" s="18">
        <f>IFERROR(IF($A59="","",INDEX('Registo trimestral'!$D$8:$D$107,ROUNDUP((ROW()-7)/3,0))),"")</f>
        <v/>
      </c>
      <c r="D59" s="29">
        <f>IFERROR(IF($A59="","",EDATE(INDEX('Registo trimestral'!$E$8:$E$107,ROUNDUP((ROW()-7)/3,0)),MOD(ROW()-8,3))),"")</f>
        <v/>
      </c>
      <c r="E59" s="22">
        <f>IFERROR(IF($A59="","",INDEX('Registo trimestral'!$T$8:$T$107,ROUNDUP((ROW()-7)/3,0))),"")</f>
        <v/>
      </c>
      <c r="F59" s="28">
        <f>IFERROR(IF($A59="","",INDEX('Registo trimestral'!$U$8:$U$107,ROUNDUP((ROW()-7)/3,0))),"")</f>
        <v/>
      </c>
      <c r="G59" s="22">
        <f>IFERROR(IF($A59="","",INDEX('Registo trimestral'!$V$8:$V$107,ROUNDUP((ROW()-7)/3,0))),"")</f>
        <v/>
      </c>
      <c r="H59" s="17" t="n"/>
      <c r="I59" s="27" t="n"/>
      <c r="J59" s="25" t="n"/>
      <c r="K59" s="22">
        <f>IFERROR(IF(OR($G59="",$H59=""),"",$G59-$H59),"")</f>
        <v/>
      </c>
      <c r="L59" s="13">
        <f>IF($A59="","",IF($G59="","A aguardar cálculo",IF($G59=0,IF($J59="Não aplicável","Confirmar estado sem montante"),IF($H59="","Pagamento por registar",IF($I59="","Falta data de pagamento",IF(ABS($K59)&lt;='Painel'!$B$14,"Regularizado","Diferença a conferir"))))))</f>
        <v/>
      </c>
      <c r="M59" s="15" t="n"/>
    </row>
    <row r="60" ht="28" customHeight="1">
      <c r="A60" s="13">
        <f>IFERROR(IF(INDEX('Registo trimestral'!$A$8:$A$107,ROUNDUP((ROW()-7)/3,0))="","",INDEX('Registo trimestral'!$A$8:$A$107,ROUNDUP((ROW()-7)/3,0))),"")</f>
        <v/>
      </c>
      <c r="B60" s="18">
        <f>IFERROR(IF($A60="","",INDEX('Registo trimestral'!$C$8:$C$107,ROUNDUP((ROW()-7)/3,0))),"")</f>
        <v/>
      </c>
      <c r="C60" s="18">
        <f>IFERROR(IF($A60="","",INDEX('Registo trimestral'!$D$8:$D$107,ROUNDUP((ROW()-7)/3,0))),"")</f>
        <v/>
      </c>
      <c r="D60" s="29">
        <f>IFERROR(IF($A60="","",EDATE(INDEX('Registo trimestral'!$E$8:$E$107,ROUNDUP((ROW()-7)/3,0)),MOD(ROW()-8,3))),"")</f>
        <v/>
      </c>
      <c r="E60" s="22">
        <f>IFERROR(IF($A60="","",INDEX('Registo trimestral'!$T$8:$T$107,ROUNDUP((ROW()-7)/3,0))),"")</f>
        <v/>
      </c>
      <c r="F60" s="28">
        <f>IFERROR(IF($A60="","",INDEX('Registo trimestral'!$U$8:$U$107,ROUNDUP((ROW()-7)/3,0))),"")</f>
        <v/>
      </c>
      <c r="G60" s="22">
        <f>IFERROR(IF($A60="","",INDEX('Registo trimestral'!$V$8:$V$107,ROUNDUP((ROW()-7)/3,0))),"")</f>
        <v/>
      </c>
      <c r="H60" s="17" t="n"/>
      <c r="I60" s="27" t="n"/>
      <c r="J60" s="25" t="n"/>
      <c r="K60" s="22">
        <f>IFERROR(IF(OR($G60="",$H60=""),"",$G60-$H60),"")</f>
        <v/>
      </c>
      <c r="L60" s="13">
        <f>IF($A60="","",IF($G60="","A aguardar cálculo",IF($G60=0,IF($J60="Não aplicável","Confirmar estado sem montante"),IF($H60="","Pagamento por registar",IF($I60="","Falta data de pagamento",IF(ABS($K60)&lt;='Painel'!$B$14,"Regularizado","Diferença a conferir"))))))</f>
        <v/>
      </c>
      <c r="M60" s="15" t="n"/>
    </row>
    <row r="61" ht="28" customHeight="1">
      <c r="A61" s="13">
        <f>IFERROR(IF(INDEX('Registo trimestral'!$A$8:$A$107,ROUNDUP((ROW()-7)/3,0))="","",INDEX('Registo trimestral'!$A$8:$A$107,ROUNDUP((ROW()-7)/3,0))),"")</f>
        <v/>
      </c>
      <c r="B61" s="18">
        <f>IFERROR(IF($A61="","",INDEX('Registo trimestral'!$C$8:$C$107,ROUNDUP((ROW()-7)/3,0))),"")</f>
        <v/>
      </c>
      <c r="C61" s="18">
        <f>IFERROR(IF($A61="","",INDEX('Registo trimestral'!$D$8:$D$107,ROUNDUP((ROW()-7)/3,0))),"")</f>
        <v/>
      </c>
      <c r="D61" s="29">
        <f>IFERROR(IF($A61="","",EDATE(INDEX('Registo trimestral'!$E$8:$E$107,ROUNDUP((ROW()-7)/3,0)),MOD(ROW()-8,3))),"")</f>
        <v/>
      </c>
      <c r="E61" s="22">
        <f>IFERROR(IF($A61="","",INDEX('Registo trimestral'!$T$8:$T$107,ROUNDUP((ROW()-7)/3,0))),"")</f>
        <v/>
      </c>
      <c r="F61" s="28">
        <f>IFERROR(IF($A61="","",INDEX('Registo trimestral'!$U$8:$U$107,ROUNDUP((ROW()-7)/3,0))),"")</f>
        <v/>
      </c>
      <c r="G61" s="22">
        <f>IFERROR(IF($A61="","",INDEX('Registo trimestral'!$V$8:$V$107,ROUNDUP((ROW()-7)/3,0))),"")</f>
        <v/>
      </c>
      <c r="H61" s="17" t="n"/>
      <c r="I61" s="27" t="n"/>
      <c r="J61" s="25" t="n"/>
      <c r="K61" s="22">
        <f>IFERROR(IF(OR($G61="",$H61=""),"",$G61-$H61),"")</f>
        <v/>
      </c>
      <c r="L61" s="13">
        <f>IF($A61="","",IF($G61="","A aguardar cálculo",IF($G61=0,IF($J61="Não aplicável","Confirmar estado sem montante"),IF($H61="","Pagamento por registar",IF($I61="","Falta data de pagamento",IF(ABS($K61)&lt;='Painel'!$B$14,"Regularizado","Diferença a conferir"))))))</f>
        <v/>
      </c>
      <c r="M61" s="15" t="n"/>
    </row>
    <row r="62" ht="28" customHeight="1">
      <c r="A62" s="13">
        <f>IFERROR(IF(INDEX('Registo trimestral'!$A$8:$A$107,ROUNDUP((ROW()-7)/3,0))="","",INDEX('Registo trimestral'!$A$8:$A$107,ROUNDUP((ROW()-7)/3,0))),"")</f>
        <v/>
      </c>
      <c r="B62" s="18">
        <f>IFERROR(IF($A62="","",INDEX('Registo trimestral'!$C$8:$C$107,ROUNDUP((ROW()-7)/3,0))),"")</f>
        <v/>
      </c>
      <c r="C62" s="18">
        <f>IFERROR(IF($A62="","",INDEX('Registo trimestral'!$D$8:$D$107,ROUNDUP((ROW()-7)/3,0))),"")</f>
        <v/>
      </c>
      <c r="D62" s="29">
        <f>IFERROR(IF($A62="","",EDATE(INDEX('Registo trimestral'!$E$8:$E$107,ROUNDUP((ROW()-7)/3,0)),MOD(ROW()-8,3))),"")</f>
        <v/>
      </c>
      <c r="E62" s="22">
        <f>IFERROR(IF($A62="","",INDEX('Registo trimestral'!$T$8:$T$107,ROUNDUP((ROW()-7)/3,0))),"")</f>
        <v/>
      </c>
      <c r="F62" s="28">
        <f>IFERROR(IF($A62="","",INDEX('Registo trimestral'!$U$8:$U$107,ROUNDUP((ROW()-7)/3,0))),"")</f>
        <v/>
      </c>
      <c r="G62" s="22">
        <f>IFERROR(IF($A62="","",INDEX('Registo trimestral'!$V$8:$V$107,ROUNDUP((ROW()-7)/3,0))),"")</f>
        <v/>
      </c>
      <c r="H62" s="17" t="n"/>
      <c r="I62" s="27" t="n"/>
      <c r="J62" s="25" t="n"/>
      <c r="K62" s="22">
        <f>IFERROR(IF(OR($G62="",$H62=""),"",$G62-$H62),"")</f>
        <v/>
      </c>
      <c r="L62" s="13">
        <f>IF($A62="","",IF($G62="","A aguardar cálculo",IF($G62=0,IF($J62="Não aplicável","Confirmar estado sem montante"),IF($H62="","Pagamento por registar",IF($I62="","Falta data de pagamento",IF(ABS($K62)&lt;='Painel'!$B$14,"Regularizado","Diferença a conferir"))))))</f>
        <v/>
      </c>
      <c r="M62" s="15" t="n"/>
    </row>
    <row r="63" ht="28" customHeight="1">
      <c r="A63" s="13">
        <f>IFERROR(IF(INDEX('Registo trimestral'!$A$8:$A$107,ROUNDUP((ROW()-7)/3,0))="","",INDEX('Registo trimestral'!$A$8:$A$107,ROUNDUP((ROW()-7)/3,0))),"")</f>
        <v/>
      </c>
      <c r="B63" s="18">
        <f>IFERROR(IF($A63="","",INDEX('Registo trimestral'!$C$8:$C$107,ROUNDUP((ROW()-7)/3,0))),"")</f>
        <v/>
      </c>
      <c r="C63" s="18">
        <f>IFERROR(IF($A63="","",INDEX('Registo trimestral'!$D$8:$D$107,ROUNDUP((ROW()-7)/3,0))),"")</f>
        <v/>
      </c>
      <c r="D63" s="29">
        <f>IFERROR(IF($A63="","",EDATE(INDEX('Registo trimestral'!$E$8:$E$107,ROUNDUP((ROW()-7)/3,0)),MOD(ROW()-8,3))),"")</f>
        <v/>
      </c>
      <c r="E63" s="22">
        <f>IFERROR(IF($A63="","",INDEX('Registo trimestral'!$T$8:$T$107,ROUNDUP((ROW()-7)/3,0))),"")</f>
        <v/>
      </c>
      <c r="F63" s="28">
        <f>IFERROR(IF($A63="","",INDEX('Registo trimestral'!$U$8:$U$107,ROUNDUP((ROW()-7)/3,0))),"")</f>
        <v/>
      </c>
      <c r="G63" s="22">
        <f>IFERROR(IF($A63="","",INDEX('Registo trimestral'!$V$8:$V$107,ROUNDUP((ROW()-7)/3,0))),"")</f>
        <v/>
      </c>
      <c r="H63" s="17" t="n"/>
      <c r="I63" s="27" t="n"/>
      <c r="J63" s="25" t="n"/>
      <c r="K63" s="22">
        <f>IFERROR(IF(OR($G63="",$H63=""),"",$G63-$H63),"")</f>
        <v/>
      </c>
      <c r="L63" s="13">
        <f>IF($A63="","",IF($G63="","A aguardar cálculo",IF($G63=0,IF($J63="Não aplicável","Confirmar estado sem montante"),IF($H63="","Pagamento por registar",IF($I63="","Falta data de pagamento",IF(ABS($K63)&lt;='Painel'!$B$14,"Regularizado","Diferença a conferir"))))))</f>
        <v/>
      </c>
      <c r="M63" s="15" t="n"/>
    </row>
    <row r="64" ht="28" customHeight="1">
      <c r="A64" s="13">
        <f>IFERROR(IF(INDEX('Registo trimestral'!$A$8:$A$107,ROUNDUP((ROW()-7)/3,0))="","",INDEX('Registo trimestral'!$A$8:$A$107,ROUNDUP((ROW()-7)/3,0))),"")</f>
        <v/>
      </c>
      <c r="B64" s="18">
        <f>IFERROR(IF($A64="","",INDEX('Registo trimestral'!$C$8:$C$107,ROUNDUP((ROW()-7)/3,0))),"")</f>
        <v/>
      </c>
      <c r="C64" s="18">
        <f>IFERROR(IF($A64="","",INDEX('Registo trimestral'!$D$8:$D$107,ROUNDUP((ROW()-7)/3,0))),"")</f>
        <v/>
      </c>
      <c r="D64" s="29">
        <f>IFERROR(IF($A64="","",EDATE(INDEX('Registo trimestral'!$E$8:$E$107,ROUNDUP((ROW()-7)/3,0)),MOD(ROW()-8,3))),"")</f>
        <v/>
      </c>
      <c r="E64" s="22">
        <f>IFERROR(IF($A64="","",INDEX('Registo trimestral'!$T$8:$T$107,ROUNDUP((ROW()-7)/3,0))),"")</f>
        <v/>
      </c>
      <c r="F64" s="28">
        <f>IFERROR(IF($A64="","",INDEX('Registo trimestral'!$U$8:$U$107,ROUNDUP((ROW()-7)/3,0))),"")</f>
        <v/>
      </c>
      <c r="G64" s="22">
        <f>IFERROR(IF($A64="","",INDEX('Registo trimestral'!$V$8:$V$107,ROUNDUP((ROW()-7)/3,0))),"")</f>
        <v/>
      </c>
      <c r="H64" s="17" t="n"/>
      <c r="I64" s="27" t="n"/>
      <c r="J64" s="25" t="n"/>
      <c r="K64" s="22">
        <f>IFERROR(IF(OR($G64="",$H64=""),"",$G64-$H64),"")</f>
        <v/>
      </c>
      <c r="L64" s="13">
        <f>IF($A64="","",IF($G64="","A aguardar cálculo",IF($G64=0,IF($J64="Não aplicável","Confirmar estado sem montante"),IF($H64="","Pagamento por registar",IF($I64="","Falta data de pagamento",IF(ABS($K64)&lt;='Painel'!$B$14,"Regularizado","Diferença a conferir"))))))</f>
        <v/>
      </c>
      <c r="M64" s="15" t="n"/>
    </row>
    <row r="65" ht="28" customHeight="1">
      <c r="A65" s="13">
        <f>IFERROR(IF(INDEX('Registo trimestral'!$A$8:$A$107,ROUNDUP((ROW()-7)/3,0))="","",INDEX('Registo trimestral'!$A$8:$A$107,ROUNDUP((ROW()-7)/3,0))),"")</f>
        <v/>
      </c>
      <c r="B65" s="18">
        <f>IFERROR(IF($A65="","",INDEX('Registo trimestral'!$C$8:$C$107,ROUNDUP((ROW()-7)/3,0))),"")</f>
        <v/>
      </c>
      <c r="C65" s="18">
        <f>IFERROR(IF($A65="","",INDEX('Registo trimestral'!$D$8:$D$107,ROUNDUP((ROW()-7)/3,0))),"")</f>
        <v/>
      </c>
      <c r="D65" s="29">
        <f>IFERROR(IF($A65="","",EDATE(INDEX('Registo trimestral'!$E$8:$E$107,ROUNDUP((ROW()-7)/3,0)),MOD(ROW()-8,3))),"")</f>
        <v/>
      </c>
      <c r="E65" s="22">
        <f>IFERROR(IF($A65="","",INDEX('Registo trimestral'!$T$8:$T$107,ROUNDUP((ROW()-7)/3,0))),"")</f>
        <v/>
      </c>
      <c r="F65" s="28">
        <f>IFERROR(IF($A65="","",INDEX('Registo trimestral'!$U$8:$U$107,ROUNDUP((ROW()-7)/3,0))),"")</f>
        <v/>
      </c>
      <c r="G65" s="22">
        <f>IFERROR(IF($A65="","",INDEX('Registo trimestral'!$V$8:$V$107,ROUNDUP((ROW()-7)/3,0))),"")</f>
        <v/>
      </c>
      <c r="H65" s="17" t="n"/>
      <c r="I65" s="27" t="n"/>
      <c r="J65" s="25" t="n"/>
      <c r="K65" s="22">
        <f>IFERROR(IF(OR($G65="",$H65=""),"",$G65-$H65),"")</f>
        <v/>
      </c>
      <c r="L65" s="13">
        <f>IF($A65="","",IF($G65="","A aguardar cálculo",IF($G65=0,IF($J65="Não aplicável","Confirmar estado sem montante"),IF($H65="","Pagamento por registar",IF($I65="","Falta data de pagamento",IF(ABS($K65)&lt;='Painel'!$B$14,"Regularizado","Diferença a conferir"))))))</f>
        <v/>
      </c>
      <c r="M65" s="15" t="n"/>
    </row>
    <row r="66" ht="28" customHeight="1">
      <c r="A66" s="13">
        <f>IFERROR(IF(INDEX('Registo trimestral'!$A$8:$A$107,ROUNDUP((ROW()-7)/3,0))="","",INDEX('Registo trimestral'!$A$8:$A$107,ROUNDUP((ROW()-7)/3,0))),"")</f>
        <v/>
      </c>
      <c r="B66" s="18">
        <f>IFERROR(IF($A66="","",INDEX('Registo trimestral'!$C$8:$C$107,ROUNDUP((ROW()-7)/3,0))),"")</f>
        <v/>
      </c>
      <c r="C66" s="18">
        <f>IFERROR(IF($A66="","",INDEX('Registo trimestral'!$D$8:$D$107,ROUNDUP((ROW()-7)/3,0))),"")</f>
        <v/>
      </c>
      <c r="D66" s="29">
        <f>IFERROR(IF($A66="","",EDATE(INDEX('Registo trimestral'!$E$8:$E$107,ROUNDUP((ROW()-7)/3,0)),MOD(ROW()-8,3))),"")</f>
        <v/>
      </c>
      <c r="E66" s="22">
        <f>IFERROR(IF($A66="","",INDEX('Registo trimestral'!$T$8:$T$107,ROUNDUP((ROW()-7)/3,0))),"")</f>
        <v/>
      </c>
      <c r="F66" s="28">
        <f>IFERROR(IF($A66="","",INDEX('Registo trimestral'!$U$8:$U$107,ROUNDUP((ROW()-7)/3,0))),"")</f>
        <v/>
      </c>
      <c r="G66" s="22">
        <f>IFERROR(IF($A66="","",INDEX('Registo trimestral'!$V$8:$V$107,ROUNDUP((ROW()-7)/3,0))),"")</f>
        <v/>
      </c>
      <c r="H66" s="17" t="n"/>
      <c r="I66" s="27" t="n"/>
      <c r="J66" s="25" t="n"/>
      <c r="K66" s="22">
        <f>IFERROR(IF(OR($G66="",$H66=""),"",$G66-$H66),"")</f>
        <v/>
      </c>
      <c r="L66" s="13">
        <f>IF($A66="","",IF($G66="","A aguardar cálculo",IF($G66=0,IF($J66="Não aplicável","Confirmar estado sem montante"),IF($H66="","Pagamento por registar",IF($I66="","Falta data de pagamento",IF(ABS($K66)&lt;='Painel'!$B$14,"Regularizado","Diferença a conferir"))))))</f>
        <v/>
      </c>
      <c r="M66" s="15" t="n"/>
    </row>
    <row r="67" ht="28" customHeight="1">
      <c r="A67" s="13">
        <f>IFERROR(IF(INDEX('Registo trimestral'!$A$8:$A$107,ROUNDUP((ROW()-7)/3,0))="","",INDEX('Registo trimestral'!$A$8:$A$107,ROUNDUP((ROW()-7)/3,0))),"")</f>
        <v/>
      </c>
      <c r="B67" s="18">
        <f>IFERROR(IF($A67="","",INDEX('Registo trimestral'!$C$8:$C$107,ROUNDUP((ROW()-7)/3,0))),"")</f>
        <v/>
      </c>
      <c r="C67" s="18">
        <f>IFERROR(IF($A67="","",INDEX('Registo trimestral'!$D$8:$D$107,ROUNDUP((ROW()-7)/3,0))),"")</f>
        <v/>
      </c>
      <c r="D67" s="29">
        <f>IFERROR(IF($A67="","",EDATE(INDEX('Registo trimestral'!$E$8:$E$107,ROUNDUP((ROW()-7)/3,0)),MOD(ROW()-8,3))),"")</f>
        <v/>
      </c>
      <c r="E67" s="22">
        <f>IFERROR(IF($A67="","",INDEX('Registo trimestral'!$T$8:$T$107,ROUNDUP((ROW()-7)/3,0))),"")</f>
        <v/>
      </c>
      <c r="F67" s="28">
        <f>IFERROR(IF($A67="","",INDEX('Registo trimestral'!$U$8:$U$107,ROUNDUP((ROW()-7)/3,0))),"")</f>
        <v/>
      </c>
      <c r="G67" s="22">
        <f>IFERROR(IF($A67="","",INDEX('Registo trimestral'!$V$8:$V$107,ROUNDUP((ROW()-7)/3,0))),"")</f>
        <v/>
      </c>
      <c r="H67" s="17" t="n"/>
      <c r="I67" s="27" t="n"/>
      <c r="J67" s="25" t="n"/>
      <c r="K67" s="22">
        <f>IFERROR(IF(OR($G67="",$H67=""),"",$G67-$H67),"")</f>
        <v/>
      </c>
      <c r="L67" s="13">
        <f>IF($A67="","",IF($G67="","A aguardar cálculo",IF($G67=0,IF($J67="Não aplicável","Confirmar estado sem montante"),IF($H67="","Pagamento por registar",IF($I67="","Falta data de pagamento",IF(ABS($K67)&lt;='Painel'!$B$14,"Regularizado","Diferença a conferir"))))))</f>
        <v/>
      </c>
      <c r="M67" s="15" t="n"/>
    </row>
    <row r="68" ht="28" customHeight="1">
      <c r="A68" s="13">
        <f>IFERROR(IF(INDEX('Registo trimestral'!$A$8:$A$107,ROUNDUP((ROW()-7)/3,0))="","",INDEX('Registo trimestral'!$A$8:$A$107,ROUNDUP((ROW()-7)/3,0))),"")</f>
        <v/>
      </c>
      <c r="B68" s="18">
        <f>IFERROR(IF($A68="","",INDEX('Registo trimestral'!$C$8:$C$107,ROUNDUP((ROW()-7)/3,0))),"")</f>
        <v/>
      </c>
      <c r="C68" s="18">
        <f>IFERROR(IF($A68="","",INDEX('Registo trimestral'!$D$8:$D$107,ROUNDUP((ROW()-7)/3,0))),"")</f>
        <v/>
      </c>
      <c r="D68" s="29">
        <f>IFERROR(IF($A68="","",EDATE(INDEX('Registo trimestral'!$E$8:$E$107,ROUNDUP((ROW()-7)/3,0)),MOD(ROW()-8,3))),"")</f>
        <v/>
      </c>
      <c r="E68" s="22">
        <f>IFERROR(IF($A68="","",INDEX('Registo trimestral'!$T$8:$T$107,ROUNDUP((ROW()-7)/3,0))),"")</f>
        <v/>
      </c>
      <c r="F68" s="28">
        <f>IFERROR(IF($A68="","",INDEX('Registo trimestral'!$U$8:$U$107,ROUNDUP((ROW()-7)/3,0))),"")</f>
        <v/>
      </c>
      <c r="G68" s="22">
        <f>IFERROR(IF($A68="","",INDEX('Registo trimestral'!$V$8:$V$107,ROUNDUP((ROW()-7)/3,0))),"")</f>
        <v/>
      </c>
      <c r="H68" s="17" t="n"/>
      <c r="I68" s="27" t="n"/>
      <c r="J68" s="25" t="n"/>
      <c r="K68" s="22">
        <f>IFERROR(IF(OR($G68="",$H68=""),"",$G68-$H68),"")</f>
        <v/>
      </c>
      <c r="L68" s="13">
        <f>IF($A68="","",IF($G68="","A aguardar cálculo",IF($G68=0,IF($J68="Não aplicável","Confirmar estado sem montante"),IF($H68="","Pagamento por registar",IF($I68="","Falta data de pagamento",IF(ABS($K68)&lt;='Painel'!$B$14,"Regularizado","Diferença a conferir"))))))</f>
        <v/>
      </c>
      <c r="M68" s="15" t="n"/>
    </row>
    <row r="69" ht="28" customHeight="1">
      <c r="A69" s="13">
        <f>IFERROR(IF(INDEX('Registo trimestral'!$A$8:$A$107,ROUNDUP((ROW()-7)/3,0))="","",INDEX('Registo trimestral'!$A$8:$A$107,ROUNDUP((ROW()-7)/3,0))),"")</f>
        <v/>
      </c>
      <c r="B69" s="18">
        <f>IFERROR(IF($A69="","",INDEX('Registo trimestral'!$C$8:$C$107,ROUNDUP((ROW()-7)/3,0))),"")</f>
        <v/>
      </c>
      <c r="C69" s="18">
        <f>IFERROR(IF($A69="","",INDEX('Registo trimestral'!$D$8:$D$107,ROUNDUP((ROW()-7)/3,0))),"")</f>
        <v/>
      </c>
      <c r="D69" s="29">
        <f>IFERROR(IF($A69="","",EDATE(INDEX('Registo trimestral'!$E$8:$E$107,ROUNDUP((ROW()-7)/3,0)),MOD(ROW()-8,3))),"")</f>
        <v/>
      </c>
      <c r="E69" s="22">
        <f>IFERROR(IF($A69="","",INDEX('Registo trimestral'!$T$8:$T$107,ROUNDUP((ROW()-7)/3,0))),"")</f>
        <v/>
      </c>
      <c r="F69" s="28">
        <f>IFERROR(IF($A69="","",INDEX('Registo trimestral'!$U$8:$U$107,ROUNDUP((ROW()-7)/3,0))),"")</f>
        <v/>
      </c>
      <c r="G69" s="22">
        <f>IFERROR(IF($A69="","",INDEX('Registo trimestral'!$V$8:$V$107,ROUNDUP((ROW()-7)/3,0))),"")</f>
        <v/>
      </c>
      <c r="H69" s="17" t="n"/>
      <c r="I69" s="27" t="n"/>
      <c r="J69" s="25" t="n"/>
      <c r="K69" s="22">
        <f>IFERROR(IF(OR($G69="",$H69=""),"",$G69-$H69),"")</f>
        <v/>
      </c>
      <c r="L69" s="13">
        <f>IF($A69="","",IF($G69="","A aguardar cálculo",IF($G69=0,IF($J69="Não aplicável","Confirmar estado sem montante"),IF($H69="","Pagamento por registar",IF($I69="","Falta data de pagamento",IF(ABS($K69)&lt;='Painel'!$B$14,"Regularizado","Diferença a conferir"))))))</f>
        <v/>
      </c>
      <c r="M69" s="15" t="n"/>
    </row>
    <row r="70" ht="28" customHeight="1">
      <c r="A70" s="13">
        <f>IFERROR(IF(INDEX('Registo trimestral'!$A$8:$A$107,ROUNDUP((ROW()-7)/3,0))="","",INDEX('Registo trimestral'!$A$8:$A$107,ROUNDUP((ROW()-7)/3,0))),"")</f>
        <v/>
      </c>
      <c r="B70" s="18">
        <f>IFERROR(IF($A70="","",INDEX('Registo trimestral'!$C$8:$C$107,ROUNDUP((ROW()-7)/3,0))),"")</f>
        <v/>
      </c>
      <c r="C70" s="18">
        <f>IFERROR(IF($A70="","",INDEX('Registo trimestral'!$D$8:$D$107,ROUNDUP((ROW()-7)/3,0))),"")</f>
        <v/>
      </c>
      <c r="D70" s="29">
        <f>IFERROR(IF($A70="","",EDATE(INDEX('Registo trimestral'!$E$8:$E$107,ROUNDUP((ROW()-7)/3,0)),MOD(ROW()-8,3))),"")</f>
        <v/>
      </c>
      <c r="E70" s="22">
        <f>IFERROR(IF($A70="","",INDEX('Registo trimestral'!$T$8:$T$107,ROUNDUP((ROW()-7)/3,0))),"")</f>
        <v/>
      </c>
      <c r="F70" s="28">
        <f>IFERROR(IF($A70="","",INDEX('Registo trimestral'!$U$8:$U$107,ROUNDUP((ROW()-7)/3,0))),"")</f>
        <v/>
      </c>
      <c r="G70" s="22">
        <f>IFERROR(IF($A70="","",INDEX('Registo trimestral'!$V$8:$V$107,ROUNDUP((ROW()-7)/3,0))),"")</f>
        <v/>
      </c>
      <c r="H70" s="17" t="n"/>
      <c r="I70" s="27" t="n"/>
      <c r="J70" s="25" t="n"/>
      <c r="K70" s="22">
        <f>IFERROR(IF(OR($G70="",$H70=""),"",$G70-$H70),"")</f>
        <v/>
      </c>
      <c r="L70" s="13">
        <f>IF($A70="","",IF($G70="","A aguardar cálculo",IF($G70=0,IF($J70="Não aplicável","Confirmar estado sem montante"),IF($H70="","Pagamento por registar",IF($I70="","Falta data de pagamento",IF(ABS($K70)&lt;='Painel'!$B$14,"Regularizado","Diferença a conferir"))))))</f>
        <v/>
      </c>
      <c r="M70" s="15" t="n"/>
    </row>
    <row r="71" ht="28" customHeight="1">
      <c r="A71" s="13">
        <f>IFERROR(IF(INDEX('Registo trimestral'!$A$8:$A$107,ROUNDUP((ROW()-7)/3,0))="","",INDEX('Registo trimestral'!$A$8:$A$107,ROUNDUP((ROW()-7)/3,0))),"")</f>
        <v/>
      </c>
      <c r="B71" s="18">
        <f>IFERROR(IF($A71="","",INDEX('Registo trimestral'!$C$8:$C$107,ROUNDUP((ROW()-7)/3,0))),"")</f>
        <v/>
      </c>
      <c r="C71" s="18">
        <f>IFERROR(IF($A71="","",INDEX('Registo trimestral'!$D$8:$D$107,ROUNDUP((ROW()-7)/3,0))),"")</f>
        <v/>
      </c>
      <c r="D71" s="29">
        <f>IFERROR(IF($A71="","",EDATE(INDEX('Registo trimestral'!$E$8:$E$107,ROUNDUP((ROW()-7)/3,0)),MOD(ROW()-8,3))),"")</f>
        <v/>
      </c>
      <c r="E71" s="22">
        <f>IFERROR(IF($A71="","",INDEX('Registo trimestral'!$T$8:$T$107,ROUNDUP((ROW()-7)/3,0))),"")</f>
        <v/>
      </c>
      <c r="F71" s="28">
        <f>IFERROR(IF($A71="","",INDEX('Registo trimestral'!$U$8:$U$107,ROUNDUP((ROW()-7)/3,0))),"")</f>
        <v/>
      </c>
      <c r="G71" s="22">
        <f>IFERROR(IF($A71="","",INDEX('Registo trimestral'!$V$8:$V$107,ROUNDUP((ROW()-7)/3,0))),"")</f>
        <v/>
      </c>
      <c r="H71" s="17" t="n"/>
      <c r="I71" s="27" t="n"/>
      <c r="J71" s="25" t="n"/>
      <c r="K71" s="22">
        <f>IFERROR(IF(OR($G71="",$H71=""),"",$G71-$H71),"")</f>
        <v/>
      </c>
      <c r="L71" s="13">
        <f>IF($A71="","",IF($G71="","A aguardar cálculo",IF($G71=0,IF($J71="Não aplicável","Confirmar estado sem montante"),IF($H71="","Pagamento por registar",IF($I71="","Falta data de pagamento",IF(ABS($K71)&lt;='Painel'!$B$14,"Regularizado","Diferença a conferir"))))))</f>
        <v/>
      </c>
      <c r="M71" s="15" t="n"/>
    </row>
    <row r="72" ht="28" customHeight="1">
      <c r="A72" s="13">
        <f>IFERROR(IF(INDEX('Registo trimestral'!$A$8:$A$107,ROUNDUP((ROW()-7)/3,0))="","",INDEX('Registo trimestral'!$A$8:$A$107,ROUNDUP((ROW()-7)/3,0))),"")</f>
        <v/>
      </c>
      <c r="B72" s="18">
        <f>IFERROR(IF($A72="","",INDEX('Registo trimestral'!$C$8:$C$107,ROUNDUP((ROW()-7)/3,0))),"")</f>
        <v/>
      </c>
      <c r="C72" s="18">
        <f>IFERROR(IF($A72="","",INDEX('Registo trimestral'!$D$8:$D$107,ROUNDUP((ROW()-7)/3,0))),"")</f>
        <v/>
      </c>
      <c r="D72" s="29">
        <f>IFERROR(IF($A72="","",EDATE(INDEX('Registo trimestral'!$E$8:$E$107,ROUNDUP((ROW()-7)/3,0)),MOD(ROW()-8,3))),"")</f>
        <v/>
      </c>
      <c r="E72" s="22">
        <f>IFERROR(IF($A72="","",INDEX('Registo trimestral'!$T$8:$T$107,ROUNDUP((ROW()-7)/3,0))),"")</f>
        <v/>
      </c>
      <c r="F72" s="28">
        <f>IFERROR(IF($A72="","",INDEX('Registo trimestral'!$U$8:$U$107,ROUNDUP((ROW()-7)/3,0))),"")</f>
        <v/>
      </c>
      <c r="G72" s="22">
        <f>IFERROR(IF($A72="","",INDEX('Registo trimestral'!$V$8:$V$107,ROUNDUP((ROW()-7)/3,0))),"")</f>
        <v/>
      </c>
      <c r="H72" s="17" t="n"/>
      <c r="I72" s="27" t="n"/>
      <c r="J72" s="25" t="n"/>
      <c r="K72" s="22">
        <f>IFERROR(IF(OR($G72="",$H72=""),"",$G72-$H72),"")</f>
        <v/>
      </c>
      <c r="L72" s="13">
        <f>IF($A72="","",IF($G72="","A aguardar cálculo",IF($G72=0,IF($J72="Não aplicável","Confirmar estado sem montante"),IF($H72="","Pagamento por registar",IF($I72="","Falta data de pagamento",IF(ABS($K72)&lt;='Painel'!$B$14,"Regularizado","Diferença a conferir"))))))</f>
        <v/>
      </c>
      <c r="M72" s="15" t="n"/>
    </row>
    <row r="73" ht="28" customHeight="1">
      <c r="A73" s="13">
        <f>IFERROR(IF(INDEX('Registo trimestral'!$A$8:$A$107,ROUNDUP((ROW()-7)/3,0))="","",INDEX('Registo trimestral'!$A$8:$A$107,ROUNDUP((ROW()-7)/3,0))),"")</f>
        <v/>
      </c>
      <c r="B73" s="18">
        <f>IFERROR(IF($A73="","",INDEX('Registo trimestral'!$C$8:$C$107,ROUNDUP((ROW()-7)/3,0))),"")</f>
        <v/>
      </c>
      <c r="C73" s="18">
        <f>IFERROR(IF($A73="","",INDEX('Registo trimestral'!$D$8:$D$107,ROUNDUP((ROW()-7)/3,0))),"")</f>
        <v/>
      </c>
      <c r="D73" s="29">
        <f>IFERROR(IF($A73="","",EDATE(INDEX('Registo trimestral'!$E$8:$E$107,ROUNDUP((ROW()-7)/3,0)),MOD(ROW()-8,3))),"")</f>
        <v/>
      </c>
      <c r="E73" s="22">
        <f>IFERROR(IF($A73="","",INDEX('Registo trimestral'!$T$8:$T$107,ROUNDUP((ROW()-7)/3,0))),"")</f>
        <v/>
      </c>
      <c r="F73" s="28">
        <f>IFERROR(IF($A73="","",INDEX('Registo trimestral'!$U$8:$U$107,ROUNDUP((ROW()-7)/3,0))),"")</f>
        <v/>
      </c>
      <c r="G73" s="22">
        <f>IFERROR(IF($A73="","",INDEX('Registo trimestral'!$V$8:$V$107,ROUNDUP((ROW()-7)/3,0))),"")</f>
        <v/>
      </c>
      <c r="H73" s="17" t="n"/>
      <c r="I73" s="27" t="n"/>
      <c r="J73" s="25" t="n"/>
      <c r="K73" s="22">
        <f>IFERROR(IF(OR($G73="",$H73=""),"",$G73-$H73),"")</f>
        <v/>
      </c>
      <c r="L73" s="13">
        <f>IF($A73="","",IF($G73="","A aguardar cálculo",IF($G73=0,IF($J73="Não aplicável","Confirmar estado sem montante"),IF($H73="","Pagamento por registar",IF($I73="","Falta data de pagamento",IF(ABS($K73)&lt;='Painel'!$B$14,"Regularizado","Diferença a conferir"))))))</f>
        <v/>
      </c>
      <c r="M73" s="15" t="n"/>
    </row>
    <row r="74" ht="28" customHeight="1">
      <c r="A74" s="13">
        <f>IFERROR(IF(INDEX('Registo trimestral'!$A$8:$A$107,ROUNDUP((ROW()-7)/3,0))="","",INDEX('Registo trimestral'!$A$8:$A$107,ROUNDUP((ROW()-7)/3,0))),"")</f>
        <v/>
      </c>
      <c r="B74" s="18">
        <f>IFERROR(IF($A74="","",INDEX('Registo trimestral'!$C$8:$C$107,ROUNDUP((ROW()-7)/3,0))),"")</f>
        <v/>
      </c>
      <c r="C74" s="18">
        <f>IFERROR(IF($A74="","",INDEX('Registo trimestral'!$D$8:$D$107,ROUNDUP((ROW()-7)/3,0))),"")</f>
        <v/>
      </c>
      <c r="D74" s="29">
        <f>IFERROR(IF($A74="","",EDATE(INDEX('Registo trimestral'!$E$8:$E$107,ROUNDUP((ROW()-7)/3,0)),MOD(ROW()-8,3))),"")</f>
        <v/>
      </c>
      <c r="E74" s="22">
        <f>IFERROR(IF($A74="","",INDEX('Registo trimestral'!$T$8:$T$107,ROUNDUP((ROW()-7)/3,0))),"")</f>
        <v/>
      </c>
      <c r="F74" s="28">
        <f>IFERROR(IF($A74="","",INDEX('Registo trimestral'!$U$8:$U$107,ROUNDUP((ROW()-7)/3,0))),"")</f>
        <v/>
      </c>
      <c r="G74" s="22">
        <f>IFERROR(IF($A74="","",INDEX('Registo trimestral'!$V$8:$V$107,ROUNDUP((ROW()-7)/3,0))),"")</f>
        <v/>
      </c>
      <c r="H74" s="17" t="n"/>
      <c r="I74" s="27" t="n"/>
      <c r="J74" s="25" t="n"/>
      <c r="K74" s="22">
        <f>IFERROR(IF(OR($G74="",$H74=""),"",$G74-$H74),"")</f>
        <v/>
      </c>
      <c r="L74" s="13">
        <f>IF($A74="","",IF($G74="","A aguardar cálculo",IF($G74=0,IF($J74="Não aplicável","Confirmar estado sem montante"),IF($H74="","Pagamento por registar",IF($I74="","Falta data de pagamento",IF(ABS($K74)&lt;='Painel'!$B$14,"Regularizado","Diferença a conferir"))))))</f>
        <v/>
      </c>
      <c r="M74" s="15" t="n"/>
    </row>
    <row r="75" ht="28" customHeight="1">
      <c r="A75" s="13">
        <f>IFERROR(IF(INDEX('Registo trimestral'!$A$8:$A$107,ROUNDUP((ROW()-7)/3,0))="","",INDEX('Registo trimestral'!$A$8:$A$107,ROUNDUP((ROW()-7)/3,0))),"")</f>
        <v/>
      </c>
      <c r="B75" s="18">
        <f>IFERROR(IF($A75="","",INDEX('Registo trimestral'!$C$8:$C$107,ROUNDUP((ROW()-7)/3,0))),"")</f>
        <v/>
      </c>
      <c r="C75" s="18">
        <f>IFERROR(IF($A75="","",INDEX('Registo trimestral'!$D$8:$D$107,ROUNDUP((ROW()-7)/3,0))),"")</f>
        <v/>
      </c>
      <c r="D75" s="29">
        <f>IFERROR(IF($A75="","",EDATE(INDEX('Registo trimestral'!$E$8:$E$107,ROUNDUP((ROW()-7)/3,0)),MOD(ROW()-8,3))),"")</f>
        <v/>
      </c>
      <c r="E75" s="22">
        <f>IFERROR(IF($A75="","",INDEX('Registo trimestral'!$T$8:$T$107,ROUNDUP((ROW()-7)/3,0))),"")</f>
        <v/>
      </c>
      <c r="F75" s="28">
        <f>IFERROR(IF($A75="","",INDEX('Registo trimestral'!$U$8:$U$107,ROUNDUP((ROW()-7)/3,0))),"")</f>
        <v/>
      </c>
      <c r="G75" s="22">
        <f>IFERROR(IF($A75="","",INDEX('Registo trimestral'!$V$8:$V$107,ROUNDUP((ROW()-7)/3,0))),"")</f>
        <v/>
      </c>
      <c r="H75" s="17" t="n"/>
      <c r="I75" s="27" t="n"/>
      <c r="J75" s="25" t="n"/>
      <c r="K75" s="22">
        <f>IFERROR(IF(OR($G75="",$H75=""),"",$G75-$H75),"")</f>
        <v/>
      </c>
      <c r="L75" s="13">
        <f>IF($A75="","",IF($G75="","A aguardar cálculo",IF($G75=0,IF($J75="Não aplicável","Confirmar estado sem montante"),IF($H75="","Pagamento por registar",IF($I75="","Falta data de pagamento",IF(ABS($K75)&lt;='Painel'!$B$14,"Regularizado","Diferença a conferir"))))))</f>
        <v/>
      </c>
      <c r="M75" s="15" t="n"/>
    </row>
    <row r="76" ht="28" customHeight="1">
      <c r="A76" s="13">
        <f>IFERROR(IF(INDEX('Registo trimestral'!$A$8:$A$107,ROUNDUP((ROW()-7)/3,0))="","",INDEX('Registo trimestral'!$A$8:$A$107,ROUNDUP((ROW()-7)/3,0))),"")</f>
        <v/>
      </c>
      <c r="B76" s="18">
        <f>IFERROR(IF($A76="","",INDEX('Registo trimestral'!$C$8:$C$107,ROUNDUP((ROW()-7)/3,0))),"")</f>
        <v/>
      </c>
      <c r="C76" s="18">
        <f>IFERROR(IF($A76="","",INDEX('Registo trimestral'!$D$8:$D$107,ROUNDUP((ROW()-7)/3,0))),"")</f>
        <v/>
      </c>
      <c r="D76" s="29">
        <f>IFERROR(IF($A76="","",EDATE(INDEX('Registo trimestral'!$E$8:$E$107,ROUNDUP((ROW()-7)/3,0)),MOD(ROW()-8,3))),"")</f>
        <v/>
      </c>
      <c r="E76" s="22">
        <f>IFERROR(IF($A76="","",INDEX('Registo trimestral'!$T$8:$T$107,ROUNDUP((ROW()-7)/3,0))),"")</f>
        <v/>
      </c>
      <c r="F76" s="28">
        <f>IFERROR(IF($A76="","",INDEX('Registo trimestral'!$U$8:$U$107,ROUNDUP((ROW()-7)/3,0))),"")</f>
        <v/>
      </c>
      <c r="G76" s="22">
        <f>IFERROR(IF($A76="","",INDEX('Registo trimestral'!$V$8:$V$107,ROUNDUP((ROW()-7)/3,0))),"")</f>
        <v/>
      </c>
      <c r="H76" s="17" t="n"/>
      <c r="I76" s="27" t="n"/>
      <c r="J76" s="25" t="n"/>
      <c r="K76" s="22">
        <f>IFERROR(IF(OR($G76="",$H76=""),"",$G76-$H76),"")</f>
        <v/>
      </c>
      <c r="L76" s="13">
        <f>IF($A76="","",IF($G76="","A aguardar cálculo",IF($G76=0,IF($J76="Não aplicável","Confirmar estado sem montante"),IF($H76="","Pagamento por registar",IF($I76="","Falta data de pagamento",IF(ABS($K76)&lt;='Painel'!$B$14,"Regularizado","Diferença a conferir"))))))</f>
        <v/>
      </c>
      <c r="M76" s="15" t="n"/>
    </row>
    <row r="77" ht="28" customHeight="1">
      <c r="A77" s="13">
        <f>IFERROR(IF(INDEX('Registo trimestral'!$A$8:$A$107,ROUNDUP((ROW()-7)/3,0))="","",INDEX('Registo trimestral'!$A$8:$A$107,ROUNDUP((ROW()-7)/3,0))),"")</f>
        <v/>
      </c>
      <c r="B77" s="18">
        <f>IFERROR(IF($A77="","",INDEX('Registo trimestral'!$C$8:$C$107,ROUNDUP((ROW()-7)/3,0))),"")</f>
        <v/>
      </c>
      <c r="C77" s="18">
        <f>IFERROR(IF($A77="","",INDEX('Registo trimestral'!$D$8:$D$107,ROUNDUP((ROW()-7)/3,0))),"")</f>
        <v/>
      </c>
      <c r="D77" s="29">
        <f>IFERROR(IF($A77="","",EDATE(INDEX('Registo trimestral'!$E$8:$E$107,ROUNDUP((ROW()-7)/3,0)),MOD(ROW()-8,3))),"")</f>
        <v/>
      </c>
      <c r="E77" s="22">
        <f>IFERROR(IF($A77="","",INDEX('Registo trimestral'!$T$8:$T$107,ROUNDUP((ROW()-7)/3,0))),"")</f>
        <v/>
      </c>
      <c r="F77" s="28">
        <f>IFERROR(IF($A77="","",INDEX('Registo trimestral'!$U$8:$U$107,ROUNDUP((ROW()-7)/3,0))),"")</f>
        <v/>
      </c>
      <c r="G77" s="22">
        <f>IFERROR(IF($A77="","",INDEX('Registo trimestral'!$V$8:$V$107,ROUNDUP((ROW()-7)/3,0))),"")</f>
        <v/>
      </c>
      <c r="H77" s="17" t="n"/>
      <c r="I77" s="27" t="n"/>
      <c r="J77" s="25" t="n"/>
      <c r="K77" s="22">
        <f>IFERROR(IF(OR($G77="",$H77=""),"",$G77-$H77),"")</f>
        <v/>
      </c>
      <c r="L77" s="13">
        <f>IF($A77="","",IF($G77="","A aguardar cálculo",IF($G77=0,IF($J77="Não aplicável","Confirmar estado sem montante"),IF($H77="","Pagamento por registar",IF($I77="","Falta data de pagamento",IF(ABS($K77)&lt;='Painel'!$B$14,"Regularizado","Diferença a conferir"))))))</f>
        <v/>
      </c>
      <c r="M77" s="15" t="n"/>
    </row>
    <row r="78" ht="28" customHeight="1">
      <c r="A78" s="13">
        <f>IFERROR(IF(INDEX('Registo trimestral'!$A$8:$A$107,ROUNDUP((ROW()-7)/3,0))="","",INDEX('Registo trimestral'!$A$8:$A$107,ROUNDUP((ROW()-7)/3,0))),"")</f>
        <v/>
      </c>
      <c r="B78" s="18">
        <f>IFERROR(IF($A78="","",INDEX('Registo trimestral'!$C$8:$C$107,ROUNDUP((ROW()-7)/3,0))),"")</f>
        <v/>
      </c>
      <c r="C78" s="18">
        <f>IFERROR(IF($A78="","",INDEX('Registo trimestral'!$D$8:$D$107,ROUNDUP((ROW()-7)/3,0))),"")</f>
        <v/>
      </c>
      <c r="D78" s="29">
        <f>IFERROR(IF($A78="","",EDATE(INDEX('Registo trimestral'!$E$8:$E$107,ROUNDUP((ROW()-7)/3,0)),MOD(ROW()-8,3))),"")</f>
        <v/>
      </c>
      <c r="E78" s="22">
        <f>IFERROR(IF($A78="","",INDEX('Registo trimestral'!$T$8:$T$107,ROUNDUP((ROW()-7)/3,0))),"")</f>
        <v/>
      </c>
      <c r="F78" s="28">
        <f>IFERROR(IF($A78="","",INDEX('Registo trimestral'!$U$8:$U$107,ROUNDUP((ROW()-7)/3,0))),"")</f>
        <v/>
      </c>
      <c r="G78" s="22">
        <f>IFERROR(IF($A78="","",INDEX('Registo trimestral'!$V$8:$V$107,ROUNDUP((ROW()-7)/3,0))),"")</f>
        <v/>
      </c>
      <c r="H78" s="17" t="n"/>
      <c r="I78" s="27" t="n"/>
      <c r="J78" s="25" t="n"/>
      <c r="K78" s="22">
        <f>IFERROR(IF(OR($G78="",$H78=""),"",$G78-$H78),"")</f>
        <v/>
      </c>
      <c r="L78" s="13">
        <f>IF($A78="","",IF($G78="","A aguardar cálculo",IF($G78=0,IF($J78="Não aplicável","Confirmar estado sem montante"),IF($H78="","Pagamento por registar",IF($I78="","Falta data de pagamento",IF(ABS($K78)&lt;='Painel'!$B$14,"Regularizado","Diferença a conferir"))))))</f>
        <v/>
      </c>
      <c r="M78" s="15" t="n"/>
    </row>
    <row r="79" ht="28" customHeight="1">
      <c r="A79" s="13">
        <f>IFERROR(IF(INDEX('Registo trimestral'!$A$8:$A$107,ROUNDUP((ROW()-7)/3,0))="","",INDEX('Registo trimestral'!$A$8:$A$107,ROUNDUP((ROW()-7)/3,0))),"")</f>
        <v/>
      </c>
      <c r="B79" s="18">
        <f>IFERROR(IF($A79="","",INDEX('Registo trimestral'!$C$8:$C$107,ROUNDUP((ROW()-7)/3,0))),"")</f>
        <v/>
      </c>
      <c r="C79" s="18">
        <f>IFERROR(IF($A79="","",INDEX('Registo trimestral'!$D$8:$D$107,ROUNDUP((ROW()-7)/3,0))),"")</f>
        <v/>
      </c>
      <c r="D79" s="29">
        <f>IFERROR(IF($A79="","",EDATE(INDEX('Registo trimestral'!$E$8:$E$107,ROUNDUP((ROW()-7)/3,0)),MOD(ROW()-8,3))),"")</f>
        <v/>
      </c>
      <c r="E79" s="22">
        <f>IFERROR(IF($A79="","",INDEX('Registo trimestral'!$T$8:$T$107,ROUNDUP((ROW()-7)/3,0))),"")</f>
        <v/>
      </c>
      <c r="F79" s="28">
        <f>IFERROR(IF($A79="","",INDEX('Registo trimestral'!$U$8:$U$107,ROUNDUP((ROW()-7)/3,0))),"")</f>
        <v/>
      </c>
      <c r="G79" s="22">
        <f>IFERROR(IF($A79="","",INDEX('Registo trimestral'!$V$8:$V$107,ROUNDUP((ROW()-7)/3,0))),"")</f>
        <v/>
      </c>
      <c r="H79" s="17" t="n"/>
      <c r="I79" s="27" t="n"/>
      <c r="J79" s="25" t="n"/>
      <c r="K79" s="22">
        <f>IFERROR(IF(OR($G79="",$H79=""),"",$G79-$H79),"")</f>
        <v/>
      </c>
      <c r="L79" s="13">
        <f>IF($A79="","",IF($G79="","A aguardar cálculo",IF($G79=0,IF($J79="Não aplicável","Confirmar estado sem montante"),IF($H79="","Pagamento por registar",IF($I79="","Falta data de pagamento",IF(ABS($K79)&lt;='Painel'!$B$14,"Regularizado","Diferença a conferir"))))))</f>
        <v/>
      </c>
      <c r="M79" s="15" t="n"/>
    </row>
    <row r="80" ht="28" customHeight="1">
      <c r="A80" s="13">
        <f>IFERROR(IF(INDEX('Registo trimestral'!$A$8:$A$107,ROUNDUP((ROW()-7)/3,0))="","",INDEX('Registo trimestral'!$A$8:$A$107,ROUNDUP((ROW()-7)/3,0))),"")</f>
        <v/>
      </c>
      <c r="B80" s="18">
        <f>IFERROR(IF($A80="","",INDEX('Registo trimestral'!$C$8:$C$107,ROUNDUP((ROW()-7)/3,0))),"")</f>
        <v/>
      </c>
      <c r="C80" s="18">
        <f>IFERROR(IF($A80="","",INDEX('Registo trimestral'!$D$8:$D$107,ROUNDUP((ROW()-7)/3,0))),"")</f>
        <v/>
      </c>
      <c r="D80" s="29">
        <f>IFERROR(IF($A80="","",EDATE(INDEX('Registo trimestral'!$E$8:$E$107,ROUNDUP((ROW()-7)/3,0)),MOD(ROW()-8,3))),"")</f>
        <v/>
      </c>
      <c r="E80" s="22">
        <f>IFERROR(IF($A80="","",INDEX('Registo trimestral'!$T$8:$T$107,ROUNDUP((ROW()-7)/3,0))),"")</f>
        <v/>
      </c>
      <c r="F80" s="28">
        <f>IFERROR(IF($A80="","",INDEX('Registo trimestral'!$U$8:$U$107,ROUNDUP((ROW()-7)/3,0))),"")</f>
        <v/>
      </c>
      <c r="G80" s="22">
        <f>IFERROR(IF($A80="","",INDEX('Registo trimestral'!$V$8:$V$107,ROUNDUP((ROW()-7)/3,0))),"")</f>
        <v/>
      </c>
      <c r="H80" s="17" t="n"/>
      <c r="I80" s="27" t="n"/>
      <c r="J80" s="25" t="n"/>
      <c r="K80" s="22">
        <f>IFERROR(IF(OR($G80="",$H80=""),"",$G80-$H80),"")</f>
        <v/>
      </c>
      <c r="L80" s="13">
        <f>IF($A80="","",IF($G80="","A aguardar cálculo",IF($G80=0,IF($J80="Não aplicável","Confirmar estado sem montante"),IF($H80="","Pagamento por registar",IF($I80="","Falta data de pagamento",IF(ABS($K80)&lt;='Painel'!$B$14,"Regularizado","Diferença a conferir"))))))</f>
        <v/>
      </c>
      <c r="M80" s="15" t="n"/>
    </row>
    <row r="81" ht="28" customHeight="1">
      <c r="A81" s="13">
        <f>IFERROR(IF(INDEX('Registo trimestral'!$A$8:$A$107,ROUNDUP((ROW()-7)/3,0))="","",INDEX('Registo trimestral'!$A$8:$A$107,ROUNDUP((ROW()-7)/3,0))),"")</f>
        <v/>
      </c>
      <c r="B81" s="18">
        <f>IFERROR(IF($A81="","",INDEX('Registo trimestral'!$C$8:$C$107,ROUNDUP((ROW()-7)/3,0))),"")</f>
        <v/>
      </c>
      <c r="C81" s="18">
        <f>IFERROR(IF($A81="","",INDEX('Registo trimestral'!$D$8:$D$107,ROUNDUP((ROW()-7)/3,0))),"")</f>
        <v/>
      </c>
      <c r="D81" s="29">
        <f>IFERROR(IF($A81="","",EDATE(INDEX('Registo trimestral'!$E$8:$E$107,ROUNDUP((ROW()-7)/3,0)),MOD(ROW()-8,3))),"")</f>
        <v/>
      </c>
      <c r="E81" s="22">
        <f>IFERROR(IF($A81="","",INDEX('Registo trimestral'!$T$8:$T$107,ROUNDUP((ROW()-7)/3,0))),"")</f>
        <v/>
      </c>
      <c r="F81" s="28">
        <f>IFERROR(IF($A81="","",INDEX('Registo trimestral'!$U$8:$U$107,ROUNDUP((ROW()-7)/3,0))),"")</f>
        <v/>
      </c>
      <c r="G81" s="22">
        <f>IFERROR(IF($A81="","",INDEX('Registo trimestral'!$V$8:$V$107,ROUNDUP((ROW()-7)/3,0))),"")</f>
        <v/>
      </c>
      <c r="H81" s="17" t="n"/>
      <c r="I81" s="27" t="n"/>
      <c r="J81" s="25" t="n"/>
      <c r="K81" s="22">
        <f>IFERROR(IF(OR($G81="",$H81=""),"",$G81-$H81),"")</f>
        <v/>
      </c>
      <c r="L81" s="13">
        <f>IF($A81="","",IF($G81="","A aguardar cálculo",IF($G81=0,IF($J81="Não aplicável","Confirmar estado sem montante"),IF($H81="","Pagamento por registar",IF($I81="","Falta data de pagamento",IF(ABS($K81)&lt;='Painel'!$B$14,"Regularizado","Diferença a conferir"))))))</f>
        <v/>
      </c>
      <c r="M81" s="15" t="n"/>
    </row>
    <row r="82" ht="28" customHeight="1">
      <c r="A82" s="13">
        <f>IFERROR(IF(INDEX('Registo trimestral'!$A$8:$A$107,ROUNDUP((ROW()-7)/3,0))="","",INDEX('Registo trimestral'!$A$8:$A$107,ROUNDUP((ROW()-7)/3,0))),"")</f>
        <v/>
      </c>
      <c r="B82" s="18">
        <f>IFERROR(IF($A82="","",INDEX('Registo trimestral'!$C$8:$C$107,ROUNDUP((ROW()-7)/3,0))),"")</f>
        <v/>
      </c>
      <c r="C82" s="18">
        <f>IFERROR(IF($A82="","",INDEX('Registo trimestral'!$D$8:$D$107,ROUNDUP((ROW()-7)/3,0))),"")</f>
        <v/>
      </c>
      <c r="D82" s="29">
        <f>IFERROR(IF($A82="","",EDATE(INDEX('Registo trimestral'!$E$8:$E$107,ROUNDUP((ROW()-7)/3,0)),MOD(ROW()-8,3))),"")</f>
        <v/>
      </c>
      <c r="E82" s="22">
        <f>IFERROR(IF($A82="","",INDEX('Registo trimestral'!$T$8:$T$107,ROUNDUP((ROW()-7)/3,0))),"")</f>
        <v/>
      </c>
      <c r="F82" s="28">
        <f>IFERROR(IF($A82="","",INDEX('Registo trimestral'!$U$8:$U$107,ROUNDUP((ROW()-7)/3,0))),"")</f>
        <v/>
      </c>
      <c r="G82" s="22">
        <f>IFERROR(IF($A82="","",INDEX('Registo trimestral'!$V$8:$V$107,ROUNDUP((ROW()-7)/3,0))),"")</f>
        <v/>
      </c>
      <c r="H82" s="17" t="n"/>
      <c r="I82" s="27" t="n"/>
      <c r="J82" s="25" t="n"/>
      <c r="K82" s="22">
        <f>IFERROR(IF(OR($G82="",$H82=""),"",$G82-$H82),"")</f>
        <v/>
      </c>
      <c r="L82" s="13">
        <f>IF($A82="","",IF($G82="","A aguardar cálculo",IF($G82=0,IF($J82="Não aplicável","Confirmar estado sem montante"),IF($H82="","Pagamento por registar",IF($I82="","Falta data de pagamento",IF(ABS($K82)&lt;='Painel'!$B$14,"Regularizado","Diferença a conferir"))))))</f>
        <v/>
      </c>
      <c r="M82" s="15" t="n"/>
    </row>
    <row r="83" ht="28" customHeight="1">
      <c r="A83" s="13">
        <f>IFERROR(IF(INDEX('Registo trimestral'!$A$8:$A$107,ROUNDUP((ROW()-7)/3,0))="","",INDEX('Registo trimestral'!$A$8:$A$107,ROUNDUP((ROW()-7)/3,0))),"")</f>
        <v/>
      </c>
      <c r="B83" s="18">
        <f>IFERROR(IF($A83="","",INDEX('Registo trimestral'!$C$8:$C$107,ROUNDUP((ROW()-7)/3,0))),"")</f>
        <v/>
      </c>
      <c r="C83" s="18">
        <f>IFERROR(IF($A83="","",INDEX('Registo trimestral'!$D$8:$D$107,ROUNDUP((ROW()-7)/3,0))),"")</f>
        <v/>
      </c>
      <c r="D83" s="29">
        <f>IFERROR(IF($A83="","",EDATE(INDEX('Registo trimestral'!$E$8:$E$107,ROUNDUP((ROW()-7)/3,0)),MOD(ROW()-8,3))),"")</f>
        <v/>
      </c>
      <c r="E83" s="22">
        <f>IFERROR(IF($A83="","",INDEX('Registo trimestral'!$T$8:$T$107,ROUNDUP((ROW()-7)/3,0))),"")</f>
        <v/>
      </c>
      <c r="F83" s="28">
        <f>IFERROR(IF($A83="","",INDEX('Registo trimestral'!$U$8:$U$107,ROUNDUP((ROW()-7)/3,0))),"")</f>
        <v/>
      </c>
      <c r="G83" s="22">
        <f>IFERROR(IF($A83="","",INDEX('Registo trimestral'!$V$8:$V$107,ROUNDUP((ROW()-7)/3,0))),"")</f>
        <v/>
      </c>
      <c r="H83" s="17" t="n"/>
      <c r="I83" s="27" t="n"/>
      <c r="J83" s="25" t="n"/>
      <c r="K83" s="22">
        <f>IFERROR(IF(OR($G83="",$H83=""),"",$G83-$H83),"")</f>
        <v/>
      </c>
      <c r="L83" s="13">
        <f>IF($A83="","",IF($G83="","A aguardar cálculo",IF($G83=0,IF($J83="Não aplicável","Confirmar estado sem montante"),IF($H83="","Pagamento por registar",IF($I83="","Falta data de pagamento",IF(ABS($K83)&lt;='Painel'!$B$14,"Regularizado","Diferença a conferir"))))))</f>
        <v/>
      </c>
      <c r="M83" s="15" t="n"/>
    </row>
    <row r="84" ht="28" customHeight="1">
      <c r="A84" s="13">
        <f>IFERROR(IF(INDEX('Registo trimestral'!$A$8:$A$107,ROUNDUP((ROW()-7)/3,0))="","",INDEX('Registo trimestral'!$A$8:$A$107,ROUNDUP((ROW()-7)/3,0))),"")</f>
        <v/>
      </c>
      <c r="B84" s="18">
        <f>IFERROR(IF($A84="","",INDEX('Registo trimestral'!$C$8:$C$107,ROUNDUP((ROW()-7)/3,0))),"")</f>
        <v/>
      </c>
      <c r="C84" s="18">
        <f>IFERROR(IF($A84="","",INDEX('Registo trimestral'!$D$8:$D$107,ROUNDUP((ROW()-7)/3,0))),"")</f>
        <v/>
      </c>
      <c r="D84" s="29">
        <f>IFERROR(IF($A84="","",EDATE(INDEX('Registo trimestral'!$E$8:$E$107,ROUNDUP((ROW()-7)/3,0)),MOD(ROW()-8,3))),"")</f>
        <v/>
      </c>
      <c r="E84" s="22">
        <f>IFERROR(IF($A84="","",INDEX('Registo trimestral'!$T$8:$T$107,ROUNDUP((ROW()-7)/3,0))),"")</f>
        <v/>
      </c>
      <c r="F84" s="28">
        <f>IFERROR(IF($A84="","",INDEX('Registo trimestral'!$U$8:$U$107,ROUNDUP((ROW()-7)/3,0))),"")</f>
        <v/>
      </c>
      <c r="G84" s="22">
        <f>IFERROR(IF($A84="","",INDEX('Registo trimestral'!$V$8:$V$107,ROUNDUP((ROW()-7)/3,0))),"")</f>
        <v/>
      </c>
      <c r="H84" s="17" t="n"/>
      <c r="I84" s="27" t="n"/>
      <c r="J84" s="25" t="n"/>
      <c r="K84" s="22">
        <f>IFERROR(IF(OR($G84="",$H84=""),"",$G84-$H84),"")</f>
        <v/>
      </c>
      <c r="L84" s="13">
        <f>IF($A84="","",IF($G84="","A aguardar cálculo",IF($G84=0,IF($J84="Não aplicável","Confirmar estado sem montante"),IF($H84="","Pagamento por registar",IF($I84="","Falta data de pagamento",IF(ABS($K84)&lt;='Painel'!$B$14,"Regularizado","Diferença a conferir"))))))</f>
        <v/>
      </c>
      <c r="M84" s="15" t="n"/>
    </row>
    <row r="85" ht="28" customHeight="1">
      <c r="A85" s="13">
        <f>IFERROR(IF(INDEX('Registo trimestral'!$A$8:$A$107,ROUNDUP((ROW()-7)/3,0))="","",INDEX('Registo trimestral'!$A$8:$A$107,ROUNDUP((ROW()-7)/3,0))),"")</f>
        <v/>
      </c>
      <c r="B85" s="18">
        <f>IFERROR(IF($A85="","",INDEX('Registo trimestral'!$C$8:$C$107,ROUNDUP((ROW()-7)/3,0))),"")</f>
        <v/>
      </c>
      <c r="C85" s="18">
        <f>IFERROR(IF($A85="","",INDEX('Registo trimestral'!$D$8:$D$107,ROUNDUP((ROW()-7)/3,0))),"")</f>
        <v/>
      </c>
      <c r="D85" s="29">
        <f>IFERROR(IF($A85="","",EDATE(INDEX('Registo trimestral'!$E$8:$E$107,ROUNDUP((ROW()-7)/3,0)),MOD(ROW()-8,3))),"")</f>
        <v/>
      </c>
      <c r="E85" s="22">
        <f>IFERROR(IF($A85="","",INDEX('Registo trimestral'!$T$8:$T$107,ROUNDUP((ROW()-7)/3,0))),"")</f>
        <v/>
      </c>
      <c r="F85" s="28">
        <f>IFERROR(IF($A85="","",INDEX('Registo trimestral'!$U$8:$U$107,ROUNDUP((ROW()-7)/3,0))),"")</f>
        <v/>
      </c>
      <c r="G85" s="22">
        <f>IFERROR(IF($A85="","",INDEX('Registo trimestral'!$V$8:$V$107,ROUNDUP((ROW()-7)/3,0))),"")</f>
        <v/>
      </c>
      <c r="H85" s="17" t="n"/>
      <c r="I85" s="27" t="n"/>
      <c r="J85" s="25" t="n"/>
      <c r="K85" s="22">
        <f>IFERROR(IF(OR($G85="",$H85=""),"",$G85-$H85),"")</f>
        <v/>
      </c>
      <c r="L85" s="13">
        <f>IF($A85="","",IF($G85="","A aguardar cálculo",IF($G85=0,IF($J85="Não aplicável","Confirmar estado sem montante"),IF($H85="","Pagamento por registar",IF($I85="","Falta data de pagamento",IF(ABS($K85)&lt;='Painel'!$B$14,"Regularizado","Diferença a conferir"))))))</f>
        <v/>
      </c>
      <c r="M85" s="15" t="n"/>
    </row>
    <row r="86" ht="28" customHeight="1">
      <c r="A86" s="13">
        <f>IFERROR(IF(INDEX('Registo trimestral'!$A$8:$A$107,ROUNDUP((ROW()-7)/3,0))="","",INDEX('Registo trimestral'!$A$8:$A$107,ROUNDUP((ROW()-7)/3,0))),"")</f>
        <v/>
      </c>
      <c r="B86" s="18">
        <f>IFERROR(IF($A86="","",INDEX('Registo trimestral'!$C$8:$C$107,ROUNDUP((ROW()-7)/3,0))),"")</f>
        <v/>
      </c>
      <c r="C86" s="18">
        <f>IFERROR(IF($A86="","",INDEX('Registo trimestral'!$D$8:$D$107,ROUNDUP((ROW()-7)/3,0))),"")</f>
        <v/>
      </c>
      <c r="D86" s="29">
        <f>IFERROR(IF($A86="","",EDATE(INDEX('Registo trimestral'!$E$8:$E$107,ROUNDUP((ROW()-7)/3,0)),MOD(ROW()-8,3))),"")</f>
        <v/>
      </c>
      <c r="E86" s="22">
        <f>IFERROR(IF($A86="","",INDEX('Registo trimestral'!$T$8:$T$107,ROUNDUP((ROW()-7)/3,0))),"")</f>
        <v/>
      </c>
      <c r="F86" s="28">
        <f>IFERROR(IF($A86="","",INDEX('Registo trimestral'!$U$8:$U$107,ROUNDUP((ROW()-7)/3,0))),"")</f>
        <v/>
      </c>
      <c r="G86" s="22">
        <f>IFERROR(IF($A86="","",INDEX('Registo trimestral'!$V$8:$V$107,ROUNDUP((ROW()-7)/3,0))),"")</f>
        <v/>
      </c>
      <c r="H86" s="17" t="n"/>
      <c r="I86" s="27" t="n"/>
      <c r="J86" s="25" t="n"/>
      <c r="K86" s="22">
        <f>IFERROR(IF(OR($G86="",$H86=""),"",$G86-$H86),"")</f>
        <v/>
      </c>
      <c r="L86" s="13">
        <f>IF($A86="","",IF($G86="","A aguardar cálculo",IF($G86=0,IF($J86="Não aplicável","Confirmar estado sem montante"),IF($H86="","Pagamento por registar",IF($I86="","Falta data de pagamento",IF(ABS($K86)&lt;='Painel'!$B$14,"Regularizado","Diferença a conferir"))))))</f>
        <v/>
      </c>
      <c r="M86" s="15" t="n"/>
    </row>
    <row r="87" ht="28" customHeight="1">
      <c r="A87" s="13">
        <f>IFERROR(IF(INDEX('Registo trimestral'!$A$8:$A$107,ROUNDUP((ROW()-7)/3,0))="","",INDEX('Registo trimestral'!$A$8:$A$107,ROUNDUP((ROW()-7)/3,0))),"")</f>
        <v/>
      </c>
      <c r="B87" s="18">
        <f>IFERROR(IF($A87="","",INDEX('Registo trimestral'!$C$8:$C$107,ROUNDUP((ROW()-7)/3,0))),"")</f>
        <v/>
      </c>
      <c r="C87" s="18">
        <f>IFERROR(IF($A87="","",INDEX('Registo trimestral'!$D$8:$D$107,ROUNDUP((ROW()-7)/3,0))),"")</f>
        <v/>
      </c>
      <c r="D87" s="29">
        <f>IFERROR(IF($A87="","",EDATE(INDEX('Registo trimestral'!$E$8:$E$107,ROUNDUP((ROW()-7)/3,0)),MOD(ROW()-8,3))),"")</f>
        <v/>
      </c>
      <c r="E87" s="22">
        <f>IFERROR(IF($A87="","",INDEX('Registo trimestral'!$T$8:$T$107,ROUNDUP((ROW()-7)/3,0))),"")</f>
        <v/>
      </c>
      <c r="F87" s="28">
        <f>IFERROR(IF($A87="","",INDEX('Registo trimestral'!$U$8:$U$107,ROUNDUP((ROW()-7)/3,0))),"")</f>
        <v/>
      </c>
      <c r="G87" s="22">
        <f>IFERROR(IF($A87="","",INDEX('Registo trimestral'!$V$8:$V$107,ROUNDUP((ROW()-7)/3,0))),"")</f>
        <v/>
      </c>
      <c r="H87" s="17" t="n"/>
      <c r="I87" s="27" t="n"/>
      <c r="J87" s="25" t="n"/>
      <c r="K87" s="22">
        <f>IFERROR(IF(OR($G87="",$H87=""),"",$G87-$H87),"")</f>
        <v/>
      </c>
      <c r="L87" s="13">
        <f>IF($A87="","",IF($G87="","A aguardar cálculo",IF($G87=0,IF($J87="Não aplicável","Confirmar estado sem montante"),IF($H87="","Pagamento por registar",IF($I87="","Falta data de pagamento",IF(ABS($K87)&lt;='Painel'!$B$14,"Regularizado","Diferença a conferir"))))))</f>
        <v/>
      </c>
      <c r="M87" s="15" t="n"/>
    </row>
    <row r="88" ht="28" customHeight="1">
      <c r="A88" s="13">
        <f>IFERROR(IF(INDEX('Registo trimestral'!$A$8:$A$107,ROUNDUP((ROW()-7)/3,0))="","",INDEX('Registo trimestral'!$A$8:$A$107,ROUNDUP((ROW()-7)/3,0))),"")</f>
        <v/>
      </c>
      <c r="B88" s="18">
        <f>IFERROR(IF($A88="","",INDEX('Registo trimestral'!$C$8:$C$107,ROUNDUP((ROW()-7)/3,0))),"")</f>
        <v/>
      </c>
      <c r="C88" s="18">
        <f>IFERROR(IF($A88="","",INDEX('Registo trimestral'!$D$8:$D$107,ROUNDUP((ROW()-7)/3,0))),"")</f>
        <v/>
      </c>
      <c r="D88" s="29">
        <f>IFERROR(IF($A88="","",EDATE(INDEX('Registo trimestral'!$E$8:$E$107,ROUNDUP((ROW()-7)/3,0)),MOD(ROW()-8,3))),"")</f>
        <v/>
      </c>
      <c r="E88" s="22">
        <f>IFERROR(IF($A88="","",INDEX('Registo trimestral'!$T$8:$T$107,ROUNDUP((ROW()-7)/3,0))),"")</f>
        <v/>
      </c>
      <c r="F88" s="28">
        <f>IFERROR(IF($A88="","",INDEX('Registo trimestral'!$U$8:$U$107,ROUNDUP((ROW()-7)/3,0))),"")</f>
        <v/>
      </c>
      <c r="G88" s="22">
        <f>IFERROR(IF($A88="","",INDEX('Registo trimestral'!$V$8:$V$107,ROUNDUP((ROW()-7)/3,0))),"")</f>
        <v/>
      </c>
      <c r="H88" s="17" t="n"/>
      <c r="I88" s="27" t="n"/>
      <c r="J88" s="25" t="n"/>
      <c r="K88" s="22">
        <f>IFERROR(IF(OR($G88="",$H88=""),"",$G88-$H88),"")</f>
        <v/>
      </c>
      <c r="L88" s="13">
        <f>IF($A88="","",IF($G88="","A aguardar cálculo",IF($G88=0,IF($J88="Não aplicável","Confirmar estado sem montante"),IF($H88="","Pagamento por registar",IF($I88="","Falta data de pagamento",IF(ABS($K88)&lt;='Painel'!$B$14,"Regularizado","Diferença a conferir"))))))</f>
        <v/>
      </c>
      <c r="M88" s="15" t="n"/>
    </row>
    <row r="89" ht="28" customHeight="1">
      <c r="A89" s="13">
        <f>IFERROR(IF(INDEX('Registo trimestral'!$A$8:$A$107,ROUNDUP((ROW()-7)/3,0))="","",INDEX('Registo trimestral'!$A$8:$A$107,ROUNDUP((ROW()-7)/3,0))),"")</f>
        <v/>
      </c>
      <c r="B89" s="18">
        <f>IFERROR(IF($A89="","",INDEX('Registo trimestral'!$C$8:$C$107,ROUNDUP((ROW()-7)/3,0))),"")</f>
        <v/>
      </c>
      <c r="C89" s="18">
        <f>IFERROR(IF($A89="","",INDEX('Registo trimestral'!$D$8:$D$107,ROUNDUP((ROW()-7)/3,0))),"")</f>
        <v/>
      </c>
      <c r="D89" s="29">
        <f>IFERROR(IF($A89="","",EDATE(INDEX('Registo trimestral'!$E$8:$E$107,ROUNDUP((ROW()-7)/3,0)),MOD(ROW()-8,3))),"")</f>
        <v/>
      </c>
      <c r="E89" s="22">
        <f>IFERROR(IF($A89="","",INDEX('Registo trimestral'!$T$8:$T$107,ROUNDUP((ROW()-7)/3,0))),"")</f>
        <v/>
      </c>
      <c r="F89" s="28">
        <f>IFERROR(IF($A89="","",INDEX('Registo trimestral'!$U$8:$U$107,ROUNDUP((ROW()-7)/3,0))),"")</f>
        <v/>
      </c>
      <c r="G89" s="22">
        <f>IFERROR(IF($A89="","",INDEX('Registo trimestral'!$V$8:$V$107,ROUNDUP((ROW()-7)/3,0))),"")</f>
        <v/>
      </c>
      <c r="H89" s="17" t="n"/>
      <c r="I89" s="27" t="n"/>
      <c r="J89" s="25" t="n"/>
      <c r="K89" s="22">
        <f>IFERROR(IF(OR($G89="",$H89=""),"",$G89-$H89),"")</f>
        <v/>
      </c>
      <c r="L89" s="13">
        <f>IF($A89="","",IF($G89="","A aguardar cálculo",IF($G89=0,IF($J89="Não aplicável","Confirmar estado sem montante"),IF($H89="","Pagamento por registar",IF($I89="","Falta data de pagamento",IF(ABS($K89)&lt;='Painel'!$B$14,"Regularizado","Diferença a conferir"))))))</f>
        <v/>
      </c>
      <c r="M89" s="15" t="n"/>
    </row>
    <row r="90" ht="28" customHeight="1">
      <c r="A90" s="13">
        <f>IFERROR(IF(INDEX('Registo trimestral'!$A$8:$A$107,ROUNDUP((ROW()-7)/3,0))="","",INDEX('Registo trimestral'!$A$8:$A$107,ROUNDUP((ROW()-7)/3,0))),"")</f>
        <v/>
      </c>
      <c r="B90" s="18">
        <f>IFERROR(IF($A90="","",INDEX('Registo trimestral'!$C$8:$C$107,ROUNDUP((ROW()-7)/3,0))),"")</f>
        <v/>
      </c>
      <c r="C90" s="18">
        <f>IFERROR(IF($A90="","",INDEX('Registo trimestral'!$D$8:$D$107,ROUNDUP((ROW()-7)/3,0))),"")</f>
        <v/>
      </c>
      <c r="D90" s="29">
        <f>IFERROR(IF($A90="","",EDATE(INDEX('Registo trimestral'!$E$8:$E$107,ROUNDUP((ROW()-7)/3,0)),MOD(ROW()-8,3))),"")</f>
        <v/>
      </c>
      <c r="E90" s="22">
        <f>IFERROR(IF($A90="","",INDEX('Registo trimestral'!$T$8:$T$107,ROUNDUP((ROW()-7)/3,0))),"")</f>
        <v/>
      </c>
      <c r="F90" s="28">
        <f>IFERROR(IF($A90="","",INDEX('Registo trimestral'!$U$8:$U$107,ROUNDUP((ROW()-7)/3,0))),"")</f>
        <v/>
      </c>
      <c r="G90" s="22">
        <f>IFERROR(IF($A90="","",INDEX('Registo trimestral'!$V$8:$V$107,ROUNDUP((ROW()-7)/3,0))),"")</f>
        <v/>
      </c>
      <c r="H90" s="17" t="n"/>
      <c r="I90" s="27" t="n"/>
      <c r="J90" s="25" t="n"/>
      <c r="K90" s="22">
        <f>IFERROR(IF(OR($G90="",$H90=""),"",$G90-$H90),"")</f>
        <v/>
      </c>
      <c r="L90" s="13">
        <f>IF($A90="","",IF($G90="","A aguardar cálculo",IF($G90=0,IF($J90="Não aplicável","Confirmar estado sem montante"),IF($H90="","Pagamento por registar",IF($I90="","Falta data de pagamento",IF(ABS($K90)&lt;='Painel'!$B$14,"Regularizado","Diferença a conferir"))))))</f>
        <v/>
      </c>
      <c r="M90" s="15" t="n"/>
    </row>
    <row r="91" ht="28" customHeight="1">
      <c r="A91" s="13">
        <f>IFERROR(IF(INDEX('Registo trimestral'!$A$8:$A$107,ROUNDUP((ROW()-7)/3,0))="","",INDEX('Registo trimestral'!$A$8:$A$107,ROUNDUP((ROW()-7)/3,0))),"")</f>
        <v/>
      </c>
      <c r="B91" s="18">
        <f>IFERROR(IF($A91="","",INDEX('Registo trimestral'!$C$8:$C$107,ROUNDUP((ROW()-7)/3,0))),"")</f>
        <v/>
      </c>
      <c r="C91" s="18">
        <f>IFERROR(IF($A91="","",INDEX('Registo trimestral'!$D$8:$D$107,ROUNDUP((ROW()-7)/3,0))),"")</f>
        <v/>
      </c>
      <c r="D91" s="29">
        <f>IFERROR(IF($A91="","",EDATE(INDEX('Registo trimestral'!$E$8:$E$107,ROUNDUP((ROW()-7)/3,0)),MOD(ROW()-8,3))),"")</f>
        <v/>
      </c>
      <c r="E91" s="22">
        <f>IFERROR(IF($A91="","",INDEX('Registo trimestral'!$T$8:$T$107,ROUNDUP((ROW()-7)/3,0))),"")</f>
        <v/>
      </c>
      <c r="F91" s="28">
        <f>IFERROR(IF($A91="","",INDEX('Registo trimestral'!$U$8:$U$107,ROUNDUP((ROW()-7)/3,0))),"")</f>
        <v/>
      </c>
      <c r="G91" s="22">
        <f>IFERROR(IF($A91="","",INDEX('Registo trimestral'!$V$8:$V$107,ROUNDUP((ROW()-7)/3,0))),"")</f>
        <v/>
      </c>
      <c r="H91" s="17" t="n"/>
      <c r="I91" s="27" t="n"/>
      <c r="J91" s="25" t="n"/>
      <c r="K91" s="22">
        <f>IFERROR(IF(OR($G91="",$H91=""),"",$G91-$H91),"")</f>
        <v/>
      </c>
      <c r="L91" s="13">
        <f>IF($A91="","",IF($G91="","A aguardar cálculo",IF($G91=0,IF($J91="Não aplicável","Confirmar estado sem montante"),IF($H91="","Pagamento por registar",IF($I91="","Falta data de pagamento",IF(ABS($K91)&lt;='Painel'!$B$14,"Regularizado","Diferença a conferir"))))))</f>
        <v/>
      </c>
      <c r="M91" s="15" t="n"/>
    </row>
    <row r="92" ht="28" customHeight="1">
      <c r="A92" s="13">
        <f>IFERROR(IF(INDEX('Registo trimestral'!$A$8:$A$107,ROUNDUP((ROW()-7)/3,0))="","",INDEX('Registo trimestral'!$A$8:$A$107,ROUNDUP((ROW()-7)/3,0))),"")</f>
        <v/>
      </c>
      <c r="B92" s="18">
        <f>IFERROR(IF($A92="","",INDEX('Registo trimestral'!$C$8:$C$107,ROUNDUP((ROW()-7)/3,0))),"")</f>
        <v/>
      </c>
      <c r="C92" s="18">
        <f>IFERROR(IF($A92="","",INDEX('Registo trimestral'!$D$8:$D$107,ROUNDUP((ROW()-7)/3,0))),"")</f>
        <v/>
      </c>
      <c r="D92" s="29">
        <f>IFERROR(IF($A92="","",EDATE(INDEX('Registo trimestral'!$E$8:$E$107,ROUNDUP((ROW()-7)/3,0)),MOD(ROW()-8,3))),"")</f>
        <v/>
      </c>
      <c r="E92" s="22">
        <f>IFERROR(IF($A92="","",INDEX('Registo trimestral'!$T$8:$T$107,ROUNDUP((ROW()-7)/3,0))),"")</f>
        <v/>
      </c>
      <c r="F92" s="28">
        <f>IFERROR(IF($A92="","",INDEX('Registo trimestral'!$U$8:$U$107,ROUNDUP((ROW()-7)/3,0))),"")</f>
        <v/>
      </c>
      <c r="G92" s="22">
        <f>IFERROR(IF($A92="","",INDEX('Registo trimestral'!$V$8:$V$107,ROUNDUP((ROW()-7)/3,0))),"")</f>
        <v/>
      </c>
      <c r="H92" s="17" t="n"/>
      <c r="I92" s="27" t="n"/>
      <c r="J92" s="25" t="n"/>
      <c r="K92" s="22">
        <f>IFERROR(IF(OR($G92="",$H92=""),"",$G92-$H92),"")</f>
        <v/>
      </c>
      <c r="L92" s="13">
        <f>IF($A92="","",IF($G92="","A aguardar cálculo",IF($G92=0,IF($J92="Não aplicável","Confirmar estado sem montante"),IF($H92="","Pagamento por registar",IF($I92="","Falta data de pagamento",IF(ABS($K92)&lt;='Painel'!$B$14,"Regularizado","Diferença a conferir"))))))</f>
        <v/>
      </c>
      <c r="M92" s="15" t="n"/>
    </row>
    <row r="93" ht="28" customHeight="1">
      <c r="A93" s="13">
        <f>IFERROR(IF(INDEX('Registo trimestral'!$A$8:$A$107,ROUNDUP((ROW()-7)/3,0))="","",INDEX('Registo trimestral'!$A$8:$A$107,ROUNDUP((ROW()-7)/3,0))),"")</f>
        <v/>
      </c>
      <c r="B93" s="18">
        <f>IFERROR(IF($A93="","",INDEX('Registo trimestral'!$C$8:$C$107,ROUNDUP((ROW()-7)/3,0))),"")</f>
        <v/>
      </c>
      <c r="C93" s="18">
        <f>IFERROR(IF($A93="","",INDEX('Registo trimestral'!$D$8:$D$107,ROUNDUP((ROW()-7)/3,0))),"")</f>
        <v/>
      </c>
      <c r="D93" s="29">
        <f>IFERROR(IF($A93="","",EDATE(INDEX('Registo trimestral'!$E$8:$E$107,ROUNDUP((ROW()-7)/3,0)),MOD(ROW()-8,3))),"")</f>
        <v/>
      </c>
      <c r="E93" s="22">
        <f>IFERROR(IF($A93="","",INDEX('Registo trimestral'!$T$8:$T$107,ROUNDUP((ROW()-7)/3,0))),"")</f>
        <v/>
      </c>
      <c r="F93" s="28">
        <f>IFERROR(IF($A93="","",INDEX('Registo trimestral'!$U$8:$U$107,ROUNDUP((ROW()-7)/3,0))),"")</f>
        <v/>
      </c>
      <c r="G93" s="22">
        <f>IFERROR(IF($A93="","",INDEX('Registo trimestral'!$V$8:$V$107,ROUNDUP((ROW()-7)/3,0))),"")</f>
        <v/>
      </c>
      <c r="H93" s="17" t="n"/>
      <c r="I93" s="27" t="n"/>
      <c r="J93" s="25" t="n"/>
      <c r="K93" s="22">
        <f>IFERROR(IF(OR($G93="",$H93=""),"",$G93-$H93),"")</f>
        <v/>
      </c>
      <c r="L93" s="13">
        <f>IF($A93="","",IF($G93="","A aguardar cálculo",IF($G93=0,IF($J93="Não aplicável","Confirmar estado sem montante"),IF($H93="","Pagamento por registar",IF($I93="","Falta data de pagamento",IF(ABS($K93)&lt;='Painel'!$B$14,"Regularizado","Diferença a conferir"))))))</f>
        <v/>
      </c>
      <c r="M93" s="15" t="n"/>
    </row>
    <row r="94" ht="28" customHeight="1">
      <c r="A94" s="13">
        <f>IFERROR(IF(INDEX('Registo trimestral'!$A$8:$A$107,ROUNDUP((ROW()-7)/3,0))="","",INDEX('Registo trimestral'!$A$8:$A$107,ROUNDUP((ROW()-7)/3,0))),"")</f>
        <v/>
      </c>
      <c r="B94" s="18">
        <f>IFERROR(IF($A94="","",INDEX('Registo trimestral'!$C$8:$C$107,ROUNDUP((ROW()-7)/3,0))),"")</f>
        <v/>
      </c>
      <c r="C94" s="18">
        <f>IFERROR(IF($A94="","",INDEX('Registo trimestral'!$D$8:$D$107,ROUNDUP((ROW()-7)/3,0))),"")</f>
        <v/>
      </c>
      <c r="D94" s="29">
        <f>IFERROR(IF($A94="","",EDATE(INDEX('Registo trimestral'!$E$8:$E$107,ROUNDUP((ROW()-7)/3,0)),MOD(ROW()-8,3))),"")</f>
        <v/>
      </c>
      <c r="E94" s="22">
        <f>IFERROR(IF($A94="","",INDEX('Registo trimestral'!$T$8:$T$107,ROUNDUP((ROW()-7)/3,0))),"")</f>
        <v/>
      </c>
      <c r="F94" s="28">
        <f>IFERROR(IF($A94="","",INDEX('Registo trimestral'!$U$8:$U$107,ROUNDUP((ROW()-7)/3,0))),"")</f>
        <v/>
      </c>
      <c r="G94" s="22">
        <f>IFERROR(IF($A94="","",INDEX('Registo trimestral'!$V$8:$V$107,ROUNDUP((ROW()-7)/3,0))),"")</f>
        <v/>
      </c>
      <c r="H94" s="17" t="n"/>
      <c r="I94" s="27" t="n"/>
      <c r="J94" s="25" t="n"/>
      <c r="K94" s="22">
        <f>IFERROR(IF(OR($G94="",$H94=""),"",$G94-$H94),"")</f>
        <v/>
      </c>
      <c r="L94" s="13">
        <f>IF($A94="","",IF($G94="","A aguardar cálculo",IF($G94=0,IF($J94="Não aplicável","Confirmar estado sem montante"),IF($H94="","Pagamento por registar",IF($I94="","Falta data de pagamento",IF(ABS($K94)&lt;='Painel'!$B$14,"Regularizado","Diferença a conferir"))))))</f>
        <v/>
      </c>
      <c r="M94" s="15" t="n"/>
    </row>
    <row r="95" ht="28" customHeight="1">
      <c r="A95" s="13">
        <f>IFERROR(IF(INDEX('Registo trimestral'!$A$8:$A$107,ROUNDUP((ROW()-7)/3,0))="","",INDEX('Registo trimestral'!$A$8:$A$107,ROUNDUP((ROW()-7)/3,0))),"")</f>
        <v/>
      </c>
      <c r="B95" s="18">
        <f>IFERROR(IF($A95="","",INDEX('Registo trimestral'!$C$8:$C$107,ROUNDUP((ROW()-7)/3,0))),"")</f>
        <v/>
      </c>
      <c r="C95" s="18">
        <f>IFERROR(IF($A95="","",INDEX('Registo trimestral'!$D$8:$D$107,ROUNDUP((ROW()-7)/3,0))),"")</f>
        <v/>
      </c>
      <c r="D95" s="29">
        <f>IFERROR(IF($A95="","",EDATE(INDEX('Registo trimestral'!$E$8:$E$107,ROUNDUP((ROW()-7)/3,0)),MOD(ROW()-8,3))),"")</f>
        <v/>
      </c>
      <c r="E95" s="22">
        <f>IFERROR(IF($A95="","",INDEX('Registo trimestral'!$T$8:$T$107,ROUNDUP((ROW()-7)/3,0))),"")</f>
        <v/>
      </c>
      <c r="F95" s="28">
        <f>IFERROR(IF($A95="","",INDEX('Registo trimestral'!$U$8:$U$107,ROUNDUP((ROW()-7)/3,0))),"")</f>
        <v/>
      </c>
      <c r="G95" s="22">
        <f>IFERROR(IF($A95="","",INDEX('Registo trimestral'!$V$8:$V$107,ROUNDUP((ROW()-7)/3,0))),"")</f>
        <v/>
      </c>
      <c r="H95" s="17" t="n"/>
      <c r="I95" s="27" t="n"/>
      <c r="J95" s="25" t="n"/>
      <c r="K95" s="22">
        <f>IFERROR(IF(OR($G95="",$H95=""),"",$G95-$H95),"")</f>
        <v/>
      </c>
      <c r="L95" s="13">
        <f>IF($A95="","",IF($G95="","A aguardar cálculo",IF($G95=0,IF($J95="Não aplicável","Confirmar estado sem montante"),IF($H95="","Pagamento por registar",IF($I95="","Falta data de pagamento",IF(ABS($K95)&lt;='Painel'!$B$14,"Regularizado","Diferença a conferir"))))))</f>
        <v/>
      </c>
      <c r="M95" s="15" t="n"/>
    </row>
    <row r="96" ht="28" customHeight="1">
      <c r="A96" s="13">
        <f>IFERROR(IF(INDEX('Registo trimestral'!$A$8:$A$107,ROUNDUP((ROW()-7)/3,0))="","",INDEX('Registo trimestral'!$A$8:$A$107,ROUNDUP((ROW()-7)/3,0))),"")</f>
        <v/>
      </c>
      <c r="B96" s="18">
        <f>IFERROR(IF($A96="","",INDEX('Registo trimestral'!$C$8:$C$107,ROUNDUP((ROW()-7)/3,0))),"")</f>
        <v/>
      </c>
      <c r="C96" s="18">
        <f>IFERROR(IF($A96="","",INDEX('Registo trimestral'!$D$8:$D$107,ROUNDUP((ROW()-7)/3,0))),"")</f>
        <v/>
      </c>
      <c r="D96" s="29">
        <f>IFERROR(IF($A96="","",EDATE(INDEX('Registo trimestral'!$E$8:$E$107,ROUNDUP((ROW()-7)/3,0)),MOD(ROW()-8,3))),"")</f>
        <v/>
      </c>
      <c r="E96" s="22">
        <f>IFERROR(IF($A96="","",INDEX('Registo trimestral'!$T$8:$T$107,ROUNDUP((ROW()-7)/3,0))),"")</f>
        <v/>
      </c>
      <c r="F96" s="28">
        <f>IFERROR(IF($A96="","",INDEX('Registo trimestral'!$U$8:$U$107,ROUNDUP((ROW()-7)/3,0))),"")</f>
        <v/>
      </c>
      <c r="G96" s="22">
        <f>IFERROR(IF($A96="","",INDEX('Registo trimestral'!$V$8:$V$107,ROUNDUP((ROW()-7)/3,0))),"")</f>
        <v/>
      </c>
      <c r="H96" s="17" t="n"/>
      <c r="I96" s="27" t="n"/>
      <c r="J96" s="25" t="n"/>
      <c r="K96" s="22">
        <f>IFERROR(IF(OR($G96="",$H96=""),"",$G96-$H96),"")</f>
        <v/>
      </c>
      <c r="L96" s="13">
        <f>IF($A96="","",IF($G96="","A aguardar cálculo",IF($G96=0,IF($J96="Não aplicável","Confirmar estado sem montante"),IF($H96="","Pagamento por registar",IF($I96="","Falta data de pagamento",IF(ABS($K96)&lt;='Painel'!$B$14,"Regularizado","Diferença a conferir"))))))</f>
        <v/>
      </c>
      <c r="M96" s="15" t="n"/>
    </row>
    <row r="97" ht="28" customHeight="1">
      <c r="A97" s="13">
        <f>IFERROR(IF(INDEX('Registo trimestral'!$A$8:$A$107,ROUNDUP((ROW()-7)/3,0))="","",INDEX('Registo trimestral'!$A$8:$A$107,ROUNDUP((ROW()-7)/3,0))),"")</f>
        <v/>
      </c>
      <c r="B97" s="18">
        <f>IFERROR(IF($A97="","",INDEX('Registo trimestral'!$C$8:$C$107,ROUNDUP((ROW()-7)/3,0))),"")</f>
        <v/>
      </c>
      <c r="C97" s="18">
        <f>IFERROR(IF($A97="","",INDEX('Registo trimestral'!$D$8:$D$107,ROUNDUP((ROW()-7)/3,0))),"")</f>
        <v/>
      </c>
      <c r="D97" s="29">
        <f>IFERROR(IF($A97="","",EDATE(INDEX('Registo trimestral'!$E$8:$E$107,ROUNDUP((ROW()-7)/3,0)),MOD(ROW()-8,3))),"")</f>
        <v/>
      </c>
      <c r="E97" s="22">
        <f>IFERROR(IF($A97="","",INDEX('Registo trimestral'!$T$8:$T$107,ROUNDUP((ROW()-7)/3,0))),"")</f>
        <v/>
      </c>
      <c r="F97" s="28">
        <f>IFERROR(IF($A97="","",INDEX('Registo trimestral'!$U$8:$U$107,ROUNDUP((ROW()-7)/3,0))),"")</f>
        <v/>
      </c>
      <c r="G97" s="22">
        <f>IFERROR(IF($A97="","",INDEX('Registo trimestral'!$V$8:$V$107,ROUNDUP((ROW()-7)/3,0))),"")</f>
        <v/>
      </c>
      <c r="H97" s="17" t="n"/>
      <c r="I97" s="27" t="n"/>
      <c r="J97" s="25" t="n"/>
      <c r="K97" s="22">
        <f>IFERROR(IF(OR($G97="",$H97=""),"",$G97-$H97),"")</f>
        <v/>
      </c>
      <c r="L97" s="13">
        <f>IF($A97="","",IF($G97="","A aguardar cálculo",IF($G97=0,IF($J97="Não aplicável","Confirmar estado sem montante"),IF($H97="","Pagamento por registar",IF($I97="","Falta data de pagamento",IF(ABS($K97)&lt;='Painel'!$B$14,"Regularizado","Diferença a conferir"))))))</f>
        <v/>
      </c>
      <c r="M97" s="15" t="n"/>
    </row>
    <row r="98" ht="28" customHeight="1">
      <c r="A98" s="13">
        <f>IFERROR(IF(INDEX('Registo trimestral'!$A$8:$A$107,ROUNDUP((ROW()-7)/3,0))="","",INDEX('Registo trimestral'!$A$8:$A$107,ROUNDUP((ROW()-7)/3,0))),"")</f>
        <v/>
      </c>
      <c r="B98" s="18">
        <f>IFERROR(IF($A98="","",INDEX('Registo trimestral'!$C$8:$C$107,ROUNDUP((ROW()-7)/3,0))),"")</f>
        <v/>
      </c>
      <c r="C98" s="18">
        <f>IFERROR(IF($A98="","",INDEX('Registo trimestral'!$D$8:$D$107,ROUNDUP((ROW()-7)/3,0))),"")</f>
        <v/>
      </c>
      <c r="D98" s="29">
        <f>IFERROR(IF($A98="","",EDATE(INDEX('Registo trimestral'!$E$8:$E$107,ROUNDUP((ROW()-7)/3,0)),MOD(ROW()-8,3))),"")</f>
        <v/>
      </c>
      <c r="E98" s="22">
        <f>IFERROR(IF($A98="","",INDEX('Registo trimestral'!$T$8:$T$107,ROUNDUP((ROW()-7)/3,0))),"")</f>
        <v/>
      </c>
      <c r="F98" s="28">
        <f>IFERROR(IF($A98="","",INDEX('Registo trimestral'!$U$8:$U$107,ROUNDUP((ROW()-7)/3,0))),"")</f>
        <v/>
      </c>
      <c r="G98" s="22">
        <f>IFERROR(IF($A98="","",INDEX('Registo trimestral'!$V$8:$V$107,ROUNDUP((ROW()-7)/3,0))),"")</f>
        <v/>
      </c>
      <c r="H98" s="17" t="n"/>
      <c r="I98" s="27" t="n"/>
      <c r="J98" s="25" t="n"/>
      <c r="K98" s="22">
        <f>IFERROR(IF(OR($G98="",$H98=""),"",$G98-$H98),"")</f>
        <v/>
      </c>
      <c r="L98" s="13">
        <f>IF($A98="","",IF($G98="","A aguardar cálculo",IF($G98=0,IF($J98="Não aplicável","Confirmar estado sem montante"),IF($H98="","Pagamento por registar",IF($I98="","Falta data de pagamento",IF(ABS($K98)&lt;='Painel'!$B$14,"Regularizado","Diferença a conferir"))))))</f>
        <v/>
      </c>
      <c r="M98" s="15" t="n"/>
    </row>
    <row r="99" ht="28" customHeight="1">
      <c r="A99" s="13">
        <f>IFERROR(IF(INDEX('Registo trimestral'!$A$8:$A$107,ROUNDUP((ROW()-7)/3,0))="","",INDEX('Registo trimestral'!$A$8:$A$107,ROUNDUP((ROW()-7)/3,0))),"")</f>
        <v/>
      </c>
      <c r="B99" s="18">
        <f>IFERROR(IF($A99="","",INDEX('Registo trimestral'!$C$8:$C$107,ROUNDUP((ROW()-7)/3,0))),"")</f>
        <v/>
      </c>
      <c r="C99" s="18">
        <f>IFERROR(IF($A99="","",INDEX('Registo trimestral'!$D$8:$D$107,ROUNDUP((ROW()-7)/3,0))),"")</f>
        <v/>
      </c>
      <c r="D99" s="29">
        <f>IFERROR(IF($A99="","",EDATE(INDEX('Registo trimestral'!$E$8:$E$107,ROUNDUP((ROW()-7)/3,0)),MOD(ROW()-8,3))),"")</f>
        <v/>
      </c>
      <c r="E99" s="22">
        <f>IFERROR(IF($A99="","",INDEX('Registo trimestral'!$T$8:$T$107,ROUNDUP((ROW()-7)/3,0))),"")</f>
        <v/>
      </c>
      <c r="F99" s="28">
        <f>IFERROR(IF($A99="","",INDEX('Registo trimestral'!$U$8:$U$107,ROUNDUP((ROW()-7)/3,0))),"")</f>
        <v/>
      </c>
      <c r="G99" s="22">
        <f>IFERROR(IF($A99="","",INDEX('Registo trimestral'!$V$8:$V$107,ROUNDUP((ROW()-7)/3,0))),"")</f>
        <v/>
      </c>
      <c r="H99" s="17" t="n"/>
      <c r="I99" s="27" t="n"/>
      <c r="J99" s="25" t="n"/>
      <c r="K99" s="22">
        <f>IFERROR(IF(OR($G99="",$H99=""),"",$G99-$H99),"")</f>
        <v/>
      </c>
      <c r="L99" s="13">
        <f>IF($A99="","",IF($G99="","A aguardar cálculo",IF($G99=0,IF($J99="Não aplicável","Confirmar estado sem montante"),IF($H99="","Pagamento por registar",IF($I99="","Falta data de pagamento",IF(ABS($K99)&lt;='Painel'!$B$14,"Regularizado","Diferença a conferir"))))))</f>
        <v/>
      </c>
      <c r="M99" s="15" t="n"/>
    </row>
    <row r="100" ht="28" customHeight="1">
      <c r="A100" s="13">
        <f>IFERROR(IF(INDEX('Registo trimestral'!$A$8:$A$107,ROUNDUP((ROW()-7)/3,0))="","",INDEX('Registo trimestral'!$A$8:$A$107,ROUNDUP((ROW()-7)/3,0))),"")</f>
        <v/>
      </c>
      <c r="B100" s="18">
        <f>IFERROR(IF($A100="","",INDEX('Registo trimestral'!$C$8:$C$107,ROUNDUP((ROW()-7)/3,0))),"")</f>
        <v/>
      </c>
      <c r="C100" s="18">
        <f>IFERROR(IF($A100="","",INDEX('Registo trimestral'!$D$8:$D$107,ROUNDUP((ROW()-7)/3,0))),"")</f>
        <v/>
      </c>
      <c r="D100" s="29">
        <f>IFERROR(IF($A100="","",EDATE(INDEX('Registo trimestral'!$E$8:$E$107,ROUNDUP((ROW()-7)/3,0)),MOD(ROW()-8,3))),"")</f>
        <v/>
      </c>
      <c r="E100" s="22">
        <f>IFERROR(IF($A100="","",INDEX('Registo trimestral'!$T$8:$T$107,ROUNDUP((ROW()-7)/3,0))),"")</f>
        <v/>
      </c>
      <c r="F100" s="28">
        <f>IFERROR(IF($A100="","",INDEX('Registo trimestral'!$U$8:$U$107,ROUNDUP((ROW()-7)/3,0))),"")</f>
        <v/>
      </c>
      <c r="G100" s="22">
        <f>IFERROR(IF($A100="","",INDEX('Registo trimestral'!$V$8:$V$107,ROUNDUP((ROW()-7)/3,0))),"")</f>
        <v/>
      </c>
      <c r="H100" s="17" t="n"/>
      <c r="I100" s="27" t="n"/>
      <c r="J100" s="25" t="n"/>
      <c r="K100" s="22">
        <f>IFERROR(IF(OR($G100="",$H100=""),"",$G100-$H100),"")</f>
        <v/>
      </c>
      <c r="L100" s="13">
        <f>IF($A100="","",IF($G100="","A aguardar cálculo",IF($G100=0,IF($J100="Não aplicável","Confirmar estado sem montante"),IF($H100="","Pagamento por registar",IF($I100="","Falta data de pagamento",IF(ABS($K100)&lt;='Painel'!$B$14,"Regularizado","Diferença a conferir"))))))</f>
        <v/>
      </c>
      <c r="M100" s="15" t="n"/>
    </row>
    <row r="101" ht="28" customHeight="1">
      <c r="A101" s="13">
        <f>IFERROR(IF(INDEX('Registo trimestral'!$A$8:$A$107,ROUNDUP((ROW()-7)/3,0))="","",INDEX('Registo trimestral'!$A$8:$A$107,ROUNDUP((ROW()-7)/3,0))),"")</f>
        <v/>
      </c>
      <c r="B101" s="18">
        <f>IFERROR(IF($A101="","",INDEX('Registo trimestral'!$C$8:$C$107,ROUNDUP((ROW()-7)/3,0))),"")</f>
        <v/>
      </c>
      <c r="C101" s="18">
        <f>IFERROR(IF($A101="","",INDEX('Registo trimestral'!$D$8:$D$107,ROUNDUP((ROW()-7)/3,0))),"")</f>
        <v/>
      </c>
      <c r="D101" s="29">
        <f>IFERROR(IF($A101="","",EDATE(INDEX('Registo trimestral'!$E$8:$E$107,ROUNDUP((ROW()-7)/3,0)),MOD(ROW()-8,3))),"")</f>
        <v/>
      </c>
      <c r="E101" s="22">
        <f>IFERROR(IF($A101="","",INDEX('Registo trimestral'!$T$8:$T$107,ROUNDUP((ROW()-7)/3,0))),"")</f>
        <v/>
      </c>
      <c r="F101" s="28">
        <f>IFERROR(IF($A101="","",INDEX('Registo trimestral'!$U$8:$U$107,ROUNDUP((ROW()-7)/3,0))),"")</f>
        <v/>
      </c>
      <c r="G101" s="22">
        <f>IFERROR(IF($A101="","",INDEX('Registo trimestral'!$V$8:$V$107,ROUNDUP((ROW()-7)/3,0))),"")</f>
        <v/>
      </c>
      <c r="H101" s="17" t="n"/>
      <c r="I101" s="27" t="n"/>
      <c r="J101" s="25" t="n"/>
      <c r="K101" s="22">
        <f>IFERROR(IF(OR($G101="",$H101=""),"",$G101-$H101),"")</f>
        <v/>
      </c>
      <c r="L101" s="13">
        <f>IF($A101="","",IF($G101="","A aguardar cálculo",IF($G101=0,IF($J101="Não aplicável","Confirmar estado sem montante"),IF($H101="","Pagamento por registar",IF($I101="","Falta data de pagamento",IF(ABS($K101)&lt;='Painel'!$B$14,"Regularizado","Diferença a conferir"))))))</f>
        <v/>
      </c>
      <c r="M101" s="15" t="n"/>
    </row>
    <row r="102" ht="28" customHeight="1">
      <c r="A102" s="13">
        <f>IFERROR(IF(INDEX('Registo trimestral'!$A$8:$A$107,ROUNDUP((ROW()-7)/3,0))="","",INDEX('Registo trimestral'!$A$8:$A$107,ROUNDUP((ROW()-7)/3,0))),"")</f>
        <v/>
      </c>
      <c r="B102" s="18">
        <f>IFERROR(IF($A102="","",INDEX('Registo trimestral'!$C$8:$C$107,ROUNDUP((ROW()-7)/3,0))),"")</f>
        <v/>
      </c>
      <c r="C102" s="18">
        <f>IFERROR(IF($A102="","",INDEX('Registo trimestral'!$D$8:$D$107,ROUNDUP((ROW()-7)/3,0))),"")</f>
        <v/>
      </c>
      <c r="D102" s="29">
        <f>IFERROR(IF($A102="","",EDATE(INDEX('Registo trimestral'!$E$8:$E$107,ROUNDUP((ROW()-7)/3,0)),MOD(ROW()-8,3))),"")</f>
        <v/>
      </c>
      <c r="E102" s="22">
        <f>IFERROR(IF($A102="","",INDEX('Registo trimestral'!$T$8:$T$107,ROUNDUP((ROW()-7)/3,0))),"")</f>
        <v/>
      </c>
      <c r="F102" s="28">
        <f>IFERROR(IF($A102="","",INDEX('Registo trimestral'!$U$8:$U$107,ROUNDUP((ROW()-7)/3,0))),"")</f>
        <v/>
      </c>
      <c r="G102" s="22">
        <f>IFERROR(IF($A102="","",INDEX('Registo trimestral'!$V$8:$V$107,ROUNDUP((ROW()-7)/3,0))),"")</f>
        <v/>
      </c>
      <c r="H102" s="17" t="n"/>
      <c r="I102" s="27" t="n"/>
      <c r="J102" s="25" t="n"/>
      <c r="K102" s="22">
        <f>IFERROR(IF(OR($G102="",$H102=""),"",$G102-$H102),"")</f>
        <v/>
      </c>
      <c r="L102" s="13">
        <f>IF($A102="","",IF($G102="","A aguardar cálculo",IF($G102=0,IF($J102="Não aplicável","Confirmar estado sem montante"),IF($H102="","Pagamento por registar",IF($I102="","Falta data de pagamento",IF(ABS($K102)&lt;='Painel'!$B$14,"Regularizado","Diferença a conferir"))))))</f>
        <v/>
      </c>
      <c r="M102" s="15" t="n"/>
    </row>
    <row r="103" ht="28" customHeight="1">
      <c r="A103" s="13">
        <f>IFERROR(IF(INDEX('Registo trimestral'!$A$8:$A$107,ROUNDUP((ROW()-7)/3,0))="","",INDEX('Registo trimestral'!$A$8:$A$107,ROUNDUP((ROW()-7)/3,0))),"")</f>
        <v/>
      </c>
      <c r="B103" s="18">
        <f>IFERROR(IF($A103="","",INDEX('Registo trimestral'!$C$8:$C$107,ROUNDUP((ROW()-7)/3,0))),"")</f>
        <v/>
      </c>
      <c r="C103" s="18">
        <f>IFERROR(IF($A103="","",INDEX('Registo trimestral'!$D$8:$D$107,ROUNDUP((ROW()-7)/3,0))),"")</f>
        <v/>
      </c>
      <c r="D103" s="29">
        <f>IFERROR(IF($A103="","",EDATE(INDEX('Registo trimestral'!$E$8:$E$107,ROUNDUP((ROW()-7)/3,0)),MOD(ROW()-8,3))),"")</f>
        <v/>
      </c>
      <c r="E103" s="22">
        <f>IFERROR(IF($A103="","",INDEX('Registo trimestral'!$T$8:$T$107,ROUNDUP((ROW()-7)/3,0))),"")</f>
        <v/>
      </c>
      <c r="F103" s="28">
        <f>IFERROR(IF($A103="","",INDEX('Registo trimestral'!$U$8:$U$107,ROUNDUP((ROW()-7)/3,0))),"")</f>
        <v/>
      </c>
      <c r="G103" s="22">
        <f>IFERROR(IF($A103="","",INDEX('Registo trimestral'!$V$8:$V$107,ROUNDUP((ROW()-7)/3,0))),"")</f>
        <v/>
      </c>
      <c r="H103" s="17" t="n"/>
      <c r="I103" s="27" t="n"/>
      <c r="J103" s="25" t="n"/>
      <c r="K103" s="22">
        <f>IFERROR(IF(OR($G103="",$H103=""),"",$G103-$H103),"")</f>
        <v/>
      </c>
      <c r="L103" s="13">
        <f>IF($A103="","",IF($G103="","A aguardar cálculo",IF($G103=0,IF($J103="Não aplicável","Confirmar estado sem montante"),IF($H103="","Pagamento por registar",IF($I103="","Falta data de pagamento",IF(ABS($K103)&lt;='Painel'!$B$14,"Regularizado","Diferença a conferir"))))))</f>
        <v/>
      </c>
      <c r="M103" s="15" t="n"/>
    </row>
    <row r="104" ht="28" customHeight="1">
      <c r="A104" s="13">
        <f>IFERROR(IF(INDEX('Registo trimestral'!$A$8:$A$107,ROUNDUP((ROW()-7)/3,0))="","",INDEX('Registo trimestral'!$A$8:$A$107,ROUNDUP((ROW()-7)/3,0))),"")</f>
        <v/>
      </c>
      <c r="B104" s="18">
        <f>IFERROR(IF($A104="","",INDEX('Registo trimestral'!$C$8:$C$107,ROUNDUP((ROW()-7)/3,0))),"")</f>
        <v/>
      </c>
      <c r="C104" s="18">
        <f>IFERROR(IF($A104="","",INDEX('Registo trimestral'!$D$8:$D$107,ROUNDUP((ROW()-7)/3,0))),"")</f>
        <v/>
      </c>
      <c r="D104" s="29">
        <f>IFERROR(IF($A104="","",EDATE(INDEX('Registo trimestral'!$E$8:$E$107,ROUNDUP((ROW()-7)/3,0)),MOD(ROW()-8,3))),"")</f>
        <v/>
      </c>
      <c r="E104" s="22">
        <f>IFERROR(IF($A104="","",INDEX('Registo trimestral'!$T$8:$T$107,ROUNDUP((ROW()-7)/3,0))),"")</f>
        <v/>
      </c>
      <c r="F104" s="28">
        <f>IFERROR(IF($A104="","",INDEX('Registo trimestral'!$U$8:$U$107,ROUNDUP((ROW()-7)/3,0))),"")</f>
        <v/>
      </c>
      <c r="G104" s="22">
        <f>IFERROR(IF($A104="","",INDEX('Registo trimestral'!$V$8:$V$107,ROUNDUP((ROW()-7)/3,0))),"")</f>
        <v/>
      </c>
      <c r="H104" s="17" t="n"/>
      <c r="I104" s="27" t="n"/>
      <c r="J104" s="25" t="n"/>
      <c r="K104" s="22">
        <f>IFERROR(IF(OR($G104="",$H104=""),"",$G104-$H104),"")</f>
        <v/>
      </c>
      <c r="L104" s="13">
        <f>IF($A104="","",IF($G104="","A aguardar cálculo",IF($G104=0,IF($J104="Não aplicável","Confirmar estado sem montante"),IF($H104="","Pagamento por registar",IF($I104="","Falta data de pagamento",IF(ABS($K104)&lt;='Painel'!$B$14,"Regularizado","Diferença a conferir"))))))</f>
        <v/>
      </c>
      <c r="M104" s="15" t="n"/>
    </row>
    <row r="105" ht="28" customHeight="1">
      <c r="A105" s="13">
        <f>IFERROR(IF(INDEX('Registo trimestral'!$A$8:$A$107,ROUNDUP((ROW()-7)/3,0))="","",INDEX('Registo trimestral'!$A$8:$A$107,ROUNDUP((ROW()-7)/3,0))),"")</f>
        <v/>
      </c>
      <c r="B105" s="18">
        <f>IFERROR(IF($A105="","",INDEX('Registo trimestral'!$C$8:$C$107,ROUNDUP((ROW()-7)/3,0))),"")</f>
        <v/>
      </c>
      <c r="C105" s="18">
        <f>IFERROR(IF($A105="","",INDEX('Registo trimestral'!$D$8:$D$107,ROUNDUP((ROW()-7)/3,0))),"")</f>
        <v/>
      </c>
      <c r="D105" s="29">
        <f>IFERROR(IF($A105="","",EDATE(INDEX('Registo trimestral'!$E$8:$E$107,ROUNDUP((ROW()-7)/3,0)),MOD(ROW()-8,3))),"")</f>
        <v/>
      </c>
      <c r="E105" s="22">
        <f>IFERROR(IF($A105="","",INDEX('Registo trimestral'!$T$8:$T$107,ROUNDUP((ROW()-7)/3,0))),"")</f>
        <v/>
      </c>
      <c r="F105" s="28">
        <f>IFERROR(IF($A105="","",INDEX('Registo trimestral'!$U$8:$U$107,ROUNDUP((ROW()-7)/3,0))),"")</f>
        <v/>
      </c>
      <c r="G105" s="22">
        <f>IFERROR(IF($A105="","",INDEX('Registo trimestral'!$V$8:$V$107,ROUNDUP((ROW()-7)/3,0))),"")</f>
        <v/>
      </c>
      <c r="H105" s="17" t="n"/>
      <c r="I105" s="27" t="n"/>
      <c r="J105" s="25" t="n"/>
      <c r="K105" s="22">
        <f>IFERROR(IF(OR($G105="",$H105=""),"",$G105-$H105),"")</f>
        <v/>
      </c>
      <c r="L105" s="13">
        <f>IF($A105="","",IF($G105="","A aguardar cálculo",IF($G105=0,IF($J105="Não aplicável","Confirmar estado sem montante"),IF($H105="","Pagamento por registar",IF($I105="","Falta data de pagamento",IF(ABS($K105)&lt;='Painel'!$B$14,"Regularizado","Diferença a conferir"))))))</f>
        <v/>
      </c>
      <c r="M105" s="15" t="n"/>
    </row>
    <row r="106" ht="28" customHeight="1">
      <c r="A106" s="13">
        <f>IFERROR(IF(INDEX('Registo trimestral'!$A$8:$A$107,ROUNDUP((ROW()-7)/3,0))="","",INDEX('Registo trimestral'!$A$8:$A$107,ROUNDUP((ROW()-7)/3,0))),"")</f>
        <v/>
      </c>
      <c r="B106" s="18">
        <f>IFERROR(IF($A106="","",INDEX('Registo trimestral'!$C$8:$C$107,ROUNDUP((ROW()-7)/3,0))),"")</f>
        <v/>
      </c>
      <c r="C106" s="18">
        <f>IFERROR(IF($A106="","",INDEX('Registo trimestral'!$D$8:$D$107,ROUNDUP((ROW()-7)/3,0))),"")</f>
        <v/>
      </c>
      <c r="D106" s="29">
        <f>IFERROR(IF($A106="","",EDATE(INDEX('Registo trimestral'!$E$8:$E$107,ROUNDUP((ROW()-7)/3,0)),MOD(ROW()-8,3))),"")</f>
        <v/>
      </c>
      <c r="E106" s="22">
        <f>IFERROR(IF($A106="","",INDEX('Registo trimestral'!$T$8:$T$107,ROUNDUP((ROW()-7)/3,0))),"")</f>
        <v/>
      </c>
      <c r="F106" s="28">
        <f>IFERROR(IF($A106="","",INDEX('Registo trimestral'!$U$8:$U$107,ROUNDUP((ROW()-7)/3,0))),"")</f>
        <v/>
      </c>
      <c r="G106" s="22">
        <f>IFERROR(IF($A106="","",INDEX('Registo trimestral'!$V$8:$V$107,ROUNDUP((ROW()-7)/3,0))),"")</f>
        <v/>
      </c>
      <c r="H106" s="17" t="n"/>
      <c r="I106" s="27" t="n"/>
      <c r="J106" s="25" t="n"/>
      <c r="K106" s="22">
        <f>IFERROR(IF(OR($G106="",$H106=""),"",$G106-$H106),"")</f>
        <v/>
      </c>
      <c r="L106" s="13">
        <f>IF($A106="","",IF($G106="","A aguardar cálculo",IF($G106=0,IF($J106="Não aplicável","Confirmar estado sem montante"),IF($H106="","Pagamento por registar",IF($I106="","Falta data de pagamento",IF(ABS($K106)&lt;='Painel'!$B$14,"Regularizado","Diferença a conferir"))))))</f>
        <v/>
      </c>
      <c r="M106" s="15" t="n"/>
    </row>
    <row r="107" ht="28" customHeight="1">
      <c r="A107" s="13">
        <f>IFERROR(IF(INDEX('Registo trimestral'!$A$8:$A$107,ROUNDUP((ROW()-7)/3,0))="","",INDEX('Registo trimestral'!$A$8:$A$107,ROUNDUP((ROW()-7)/3,0))),"")</f>
        <v/>
      </c>
      <c r="B107" s="18">
        <f>IFERROR(IF($A107="","",INDEX('Registo trimestral'!$C$8:$C$107,ROUNDUP((ROW()-7)/3,0))),"")</f>
        <v/>
      </c>
      <c r="C107" s="18">
        <f>IFERROR(IF($A107="","",INDEX('Registo trimestral'!$D$8:$D$107,ROUNDUP((ROW()-7)/3,0))),"")</f>
        <v/>
      </c>
      <c r="D107" s="29">
        <f>IFERROR(IF($A107="","",EDATE(INDEX('Registo trimestral'!$E$8:$E$107,ROUNDUP((ROW()-7)/3,0)),MOD(ROW()-8,3))),"")</f>
        <v/>
      </c>
      <c r="E107" s="22">
        <f>IFERROR(IF($A107="","",INDEX('Registo trimestral'!$T$8:$T$107,ROUNDUP((ROW()-7)/3,0))),"")</f>
        <v/>
      </c>
      <c r="F107" s="28">
        <f>IFERROR(IF($A107="","",INDEX('Registo trimestral'!$U$8:$U$107,ROUNDUP((ROW()-7)/3,0))),"")</f>
        <v/>
      </c>
      <c r="G107" s="22">
        <f>IFERROR(IF($A107="","",INDEX('Registo trimestral'!$V$8:$V$107,ROUNDUP((ROW()-7)/3,0))),"")</f>
        <v/>
      </c>
      <c r="H107" s="17" t="n"/>
      <c r="I107" s="27" t="n"/>
      <c r="J107" s="25" t="n"/>
      <c r="K107" s="22">
        <f>IFERROR(IF(OR($G107="",$H107=""),"",$G107-$H107),"")</f>
        <v/>
      </c>
      <c r="L107" s="13">
        <f>IF($A107="","",IF($G107="","A aguardar cálculo",IF($G107=0,IF($J107="Não aplicável","Confirmar estado sem montante"),IF($H107="","Pagamento por registar",IF($I107="","Falta data de pagamento",IF(ABS($K107)&lt;='Painel'!$B$14,"Regularizado","Diferença a conferir"))))))</f>
        <v/>
      </c>
      <c r="M107" s="15" t="n"/>
    </row>
    <row r="108" ht="28" customHeight="1">
      <c r="A108" s="13">
        <f>IFERROR(IF(INDEX('Registo trimestral'!$A$8:$A$107,ROUNDUP((ROW()-7)/3,0))="","",INDEX('Registo trimestral'!$A$8:$A$107,ROUNDUP((ROW()-7)/3,0))),"")</f>
        <v/>
      </c>
      <c r="B108" s="18">
        <f>IFERROR(IF($A108="","",INDEX('Registo trimestral'!$C$8:$C$107,ROUNDUP((ROW()-7)/3,0))),"")</f>
        <v/>
      </c>
      <c r="C108" s="18">
        <f>IFERROR(IF($A108="","",INDEX('Registo trimestral'!$D$8:$D$107,ROUNDUP((ROW()-7)/3,0))),"")</f>
        <v/>
      </c>
      <c r="D108" s="29">
        <f>IFERROR(IF($A108="","",EDATE(INDEX('Registo trimestral'!$E$8:$E$107,ROUNDUP((ROW()-7)/3,0)),MOD(ROW()-8,3))),"")</f>
        <v/>
      </c>
      <c r="E108" s="22">
        <f>IFERROR(IF($A108="","",INDEX('Registo trimestral'!$T$8:$T$107,ROUNDUP((ROW()-7)/3,0))),"")</f>
        <v/>
      </c>
      <c r="F108" s="28">
        <f>IFERROR(IF($A108="","",INDEX('Registo trimestral'!$U$8:$U$107,ROUNDUP((ROW()-7)/3,0))),"")</f>
        <v/>
      </c>
      <c r="G108" s="22">
        <f>IFERROR(IF($A108="","",INDEX('Registo trimestral'!$V$8:$V$107,ROUNDUP((ROW()-7)/3,0))),"")</f>
        <v/>
      </c>
      <c r="H108" s="17" t="n"/>
      <c r="I108" s="27" t="n"/>
      <c r="J108" s="25" t="n"/>
      <c r="K108" s="22">
        <f>IFERROR(IF(OR($G108="",$H108=""),"",$G108-$H108),"")</f>
        <v/>
      </c>
      <c r="L108" s="13">
        <f>IF($A108="","",IF($G108="","A aguardar cálculo",IF($G108=0,IF($J108="Não aplicável","Confirmar estado sem montante"),IF($H108="","Pagamento por registar",IF($I108="","Falta data de pagamento",IF(ABS($K108)&lt;='Painel'!$B$14,"Regularizado","Diferença a conferir"))))))</f>
        <v/>
      </c>
      <c r="M108" s="15" t="n"/>
    </row>
    <row r="109" ht="28" customHeight="1">
      <c r="A109" s="13">
        <f>IFERROR(IF(INDEX('Registo trimestral'!$A$8:$A$107,ROUNDUP((ROW()-7)/3,0))="","",INDEX('Registo trimestral'!$A$8:$A$107,ROUNDUP((ROW()-7)/3,0))),"")</f>
        <v/>
      </c>
      <c r="B109" s="18">
        <f>IFERROR(IF($A109="","",INDEX('Registo trimestral'!$C$8:$C$107,ROUNDUP((ROW()-7)/3,0))),"")</f>
        <v/>
      </c>
      <c r="C109" s="18">
        <f>IFERROR(IF($A109="","",INDEX('Registo trimestral'!$D$8:$D$107,ROUNDUP((ROW()-7)/3,0))),"")</f>
        <v/>
      </c>
      <c r="D109" s="29">
        <f>IFERROR(IF($A109="","",EDATE(INDEX('Registo trimestral'!$E$8:$E$107,ROUNDUP((ROW()-7)/3,0)),MOD(ROW()-8,3))),"")</f>
        <v/>
      </c>
      <c r="E109" s="22">
        <f>IFERROR(IF($A109="","",INDEX('Registo trimestral'!$T$8:$T$107,ROUNDUP((ROW()-7)/3,0))),"")</f>
        <v/>
      </c>
      <c r="F109" s="28">
        <f>IFERROR(IF($A109="","",INDEX('Registo trimestral'!$U$8:$U$107,ROUNDUP((ROW()-7)/3,0))),"")</f>
        <v/>
      </c>
      <c r="G109" s="22">
        <f>IFERROR(IF($A109="","",INDEX('Registo trimestral'!$V$8:$V$107,ROUNDUP((ROW()-7)/3,0))),"")</f>
        <v/>
      </c>
      <c r="H109" s="17" t="n"/>
      <c r="I109" s="27" t="n"/>
      <c r="J109" s="25" t="n"/>
      <c r="K109" s="22">
        <f>IFERROR(IF(OR($G109="",$H109=""),"",$G109-$H109),"")</f>
        <v/>
      </c>
      <c r="L109" s="13">
        <f>IF($A109="","",IF($G109="","A aguardar cálculo",IF($G109=0,IF($J109="Não aplicável","Confirmar estado sem montante"),IF($H109="","Pagamento por registar",IF($I109="","Falta data de pagamento",IF(ABS($K109)&lt;='Painel'!$B$14,"Regularizado","Diferença a conferir"))))))</f>
        <v/>
      </c>
      <c r="M109" s="15" t="n"/>
    </row>
    <row r="110" ht="28" customHeight="1">
      <c r="A110" s="13">
        <f>IFERROR(IF(INDEX('Registo trimestral'!$A$8:$A$107,ROUNDUP((ROW()-7)/3,0))="","",INDEX('Registo trimestral'!$A$8:$A$107,ROUNDUP((ROW()-7)/3,0))),"")</f>
        <v/>
      </c>
      <c r="B110" s="18">
        <f>IFERROR(IF($A110="","",INDEX('Registo trimestral'!$C$8:$C$107,ROUNDUP((ROW()-7)/3,0))),"")</f>
        <v/>
      </c>
      <c r="C110" s="18">
        <f>IFERROR(IF($A110="","",INDEX('Registo trimestral'!$D$8:$D$107,ROUNDUP((ROW()-7)/3,0))),"")</f>
        <v/>
      </c>
      <c r="D110" s="29">
        <f>IFERROR(IF($A110="","",EDATE(INDEX('Registo trimestral'!$E$8:$E$107,ROUNDUP((ROW()-7)/3,0)),MOD(ROW()-8,3))),"")</f>
        <v/>
      </c>
      <c r="E110" s="22">
        <f>IFERROR(IF($A110="","",INDEX('Registo trimestral'!$T$8:$T$107,ROUNDUP((ROW()-7)/3,0))),"")</f>
        <v/>
      </c>
      <c r="F110" s="28">
        <f>IFERROR(IF($A110="","",INDEX('Registo trimestral'!$U$8:$U$107,ROUNDUP((ROW()-7)/3,0))),"")</f>
        <v/>
      </c>
      <c r="G110" s="22">
        <f>IFERROR(IF($A110="","",INDEX('Registo trimestral'!$V$8:$V$107,ROUNDUP((ROW()-7)/3,0))),"")</f>
        <v/>
      </c>
      <c r="H110" s="17" t="n"/>
      <c r="I110" s="27" t="n"/>
      <c r="J110" s="25" t="n"/>
      <c r="K110" s="22">
        <f>IFERROR(IF(OR($G110="",$H110=""),"",$G110-$H110),"")</f>
        <v/>
      </c>
      <c r="L110" s="13">
        <f>IF($A110="","",IF($G110="","A aguardar cálculo",IF($G110=0,IF($J110="Não aplicável","Confirmar estado sem montante"),IF($H110="","Pagamento por registar",IF($I110="","Falta data de pagamento",IF(ABS($K110)&lt;='Painel'!$B$14,"Regularizado","Diferença a conferir"))))))</f>
        <v/>
      </c>
      <c r="M110" s="15" t="n"/>
    </row>
    <row r="111" ht="28" customHeight="1">
      <c r="A111" s="13">
        <f>IFERROR(IF(INDEX('Registo trimestral'!$A$8:$A$107,ROUNDUP((ROW()-7)/3,0))="","",INDEX('Registo trimestral'!$A$8:$A$107,ROUNDUP((ROW()-7)/3,0))),"")</f>
        <v/>
      </c>
      <c r="B111" s="18">
        <f>IFERROR(IF($A111="","",INDEX('Registo trimestral'!$C$8:$C$107,ROUNDUP((ROW()-7)/3,0))),"")</f>
        <v/>
      </c>
      <c r="C111" s="18">
        <f>IFERROR(IF($A111="","",INDEX('Registo trimestral'!$D$8:$D$107,ROUNDUP((ROW()-7)/3,0))),"")</f>
        <v/>
      </c>
      <c r="D111" s="29">
        <f>IFERROR(IF($A111="","",EDATE(INDEX('Registo trimestral'!$E$8:$E$107,ROUNDUP((ROW()-7)/3,0)),MOD(ROW()-8,3))),"")</f>
        <v/>
      </c>
      <c r="E111" s="22">
        <f>IFERROR(IF($A111="","",INDEX('Registo trimestral'!$T$8:$T$107,ROUNDUP((ROW()-7)/3,0))),"")</f>
        <v/>
      </c>
      <c r="F111" s="28">
        <f>IFERROR(IF($A111="","",INDEX('Registo trimestral'!$U$8:$U$107,ROUNDUP((ROW()-7)/3,0))),"")</f>
        <v/>
      </c>
      <c r="G111" s="22">
        <f>IFERROR(IF($A111="","",INDEX('Registo trimestral'!$V$8:$V$107,ROUNDUP((ROW()-7)/3,0))),"")</f>
        <v/>
      </c>
      <c r="H111" s="17" t="n"/>
      <c r="I111" s="27" t="n"/>
      <c r="J111" s="25" t="n"/>
      <c r="K111" s="22">
        <f>IFERROR(IF(OR($G111="",$H111=""),"",$G111-$H111),"")</f>
        <v/>
      </c>
      <c r="L111" s="13">
        <f>IF($A111="","",IF($G111="","A aguardar cálculo",IF($G111=0,IF($J111="Não aplicável","Confirmar estado sem montante"),IF($H111="","Pagamento por registar",IF($I111="","Falta data de pagamento",IF(ABS($K111)&lt;='Painel'!$B$14,"Regularizado","Diferença a conferir"))))))</f>
        <v/>
      </c>
      <c r="M111" s="15" t="n"/>
    </row>
    <row r="112" ht="28" customHeight="1">
      <c r="A112" s="13">
        <f>IFERROR(IF(INDEX('Registo trimestral'!$A$8:$A$107,ROUNDUP((ROW()-7)/3,0))="","",INDEX('Registo trimestral'!$A$8:$A$107,ROUNDUP((ROW()-7)/3,0))),"")</f>
        <v/>
      </c>
      <c r="B112" s="18">
        <f>IFERROR(IF($A112="","",INDEX('Registo trimestral'!$C$8:$C$107,ROUNDUP((ROW()-7)/3,0))),"")</f>
        <v/>
      </c>
      <c r="C112" s="18">
        <f>IFERROR(IF($A112="","",INDEX('Registo trimestral'!$D$8:$D$107,ROUNDUP((ROW()-7)/3,0))),"")</f>
        <v/>
      </c>
      <c r="D112" s="29">
        <f>IFERROR(IF($A112="","",EDATE(INDEX('Registo trimestral'!$E$8:$E$107,ROUNDUP((ROW()-7)/3,0)),MOD(ROW()-8,3))),"")</f>
        <v/>
      </c>
      <c r="E112" s="22">
        <f>IFERROR(IF($A112="","",INDEX('Registo trimestral'!$T$8:$T$107,ROUNDUP((ROW()-7)/3,0))),"")</f>
        <v/>
      </c>
      <c r="F112" s="28">
        <f>IFERROR(IF($A112="","",INDEX('Registo trimestral'!$U$8:$U$107,ROUNDUP((ROW()-7)/3,0))),"")</f>
        <v/>
      </c>
      <c r="G112" s="22">
        <f>IFERROR(IF($A112="","",INDEX('Registo trimestral'!$V$8:$V$107,ROUNDUP((ROW()-7)/3,0))),"")</f>
        <v/>
      </c>
      <c r="H112" s="17" t="n"/>
      <c r="I112" s="27" t="n"/>
      <c r="J112" s="25" t="n"/>
      <c r="K112" s="22">
        <f>IFERROR(IF(OR($G112="",$H112=""),"",$G112-$H112),"")</f>
        <v/>
      </c>
      <c r="L112" s="13">
        <f>IF($A112="","",IF($G112="","A aguardar cálculo",IF($G112=0,IF($J112="Não aplicável","Confirmar estado sem montante"),IF($H112="","Pagamento por registar",IF($I112="","Falta data de pagamento",IF(ABS($K112)&lt;='Painel'!$B$14,"Regularizado","Diferença a conferir"))))))</f>
        <v/>
      </c>
      <c r="M112" s="15" t="n"/>
    </row>
    <row r="113" ht="28" customHeight="1">
      <c r="A113" s="13">
        <f>IFERROR(IF(INDEX('Registo trimestral'!$A$8:$A$107,ROUNDUP((ROW()-7)/3,0))="","",INDEX('Registo trimestral'!$A$8:$A$107,ROUNDUP((ROW()-7)/3,0))),"")</f>
        <v/>
      </c>
      <c r="B113" s="18">
        <f>IFERROR(IF($A113="","",INDEX('Registo trimestral'!$C$8:$C$107,ROUNDUP((ROW()-7)/3,0))),"")</f>
        <v/>
      </c>
      <c r="C113" s="18">
        <f>IFERROR(IF($A113="","",INDEX('Registo trimestral'!$D$8:$D$107,ROUNDUP((ROW()-7)/3,0))),"")</f>
        <v/>
      </c>
      <c r="D113" s="29">
        <f>IFERROR(IF($A113="","",EDATE(INDEX('Registo trimestral'!$E$8:$E$107,ROUNDUP((ROW()-7)/3,0)),MOD(ROW()-8,3))),"")</f>
        <v/>
      </c>
      <c r="E113" s="22">
        <f>IFERROR(IF($A113="","",INDEX('Registo trimestral'!$T$8:$T$107,ROUNDUP((ROW()-7)/3,0))),"")</f>
        <v/>
      </c>
      <c r="F113" s="28">
        <f>IFERROR(IF($A113="","",INDEX('Registo trimestral'!$U$8:$U$107,ROUNDUP((ROW()-7)/3,0))),"")</f>
        <v/>
      </c>
      <c r="G113" s="22">
        <f>IFERROR(IF($A113="","",INDEX('Registo trimestral'!$V$8:$V$107,ROUNDUP((ROW()-7)/3,0))),"")</f>
        <v/>
      </c>
      <c r="H113" s="17" t="n"/>
      <c r="I113" s="27" t="n"/>
      <c r="J113" s="25" t="n"/>
      <c r="K113" s="22">
        <f>IFERROR(IF(OR($G113="",$H113=""),"",$G113-$H113),"")</f>
        <v/>
      </c>
      <c r="L113" s="13">
        <f>IF($A113="","",IF($G113="","A aguardar cálculo",IF($G113=0,IF($J113="Não aplicável","Confirmar estado sem montante"),IF($H113="","Pagamento por registar",IF($I113="","Falta data de pagamento",IF(ABS($K113)&lt;='Painel'!$B$14,"Regularizado","Diferença a conferir"))))))</f>
        <v/>
      </c>
      <c r="M113" s="15" t="n"/>
    </row>
    <row r="114" ht="28" customHeight="1">
      <c r="A114" s="13">
        <f>IFERROR(IF(INDEX('Registo trimestral'!$A$8:$A$107,ROUNDUP((ROW()-7)/3,0))="","",INDEX('Registo trimestral'!$A$8:$A$107,ROUNDUP((ROW()-7)/3,0))),"")</f>
        <v/>
      </c>
      <c r="B114" s="18">
        <f>IFERROR(IF($A114="","",INDEX('Registo trimestral'!$C$8:$C$107,ROUNDUP((ROW()-7)/3,0))),"")</f>
        <v/>
      </c>
      <c r="C114" s="18">
        <f>IFERROR(IF($A114="","",INDEX('Registo trimestral'!$D$8:$D$107,ROUNDUP((ROW()-7)/3,0))),"")</f>
        <v/>
      </c>
      <c r="D114" s="29">
        <f>IFERROR(IF($A114="","",EDATE(INDEX('Registo trimestral'!$E$8:$E$107,ROUNDUP((ROW()-7)/3,0)),MOD(ROW()-8,3))),"")</f>
        <v/>
      </c>
      <c r="E114" s="22">
        <f>IFERROR(IF($A114="","",INDEX('Registo trimestral'!$T$8:$T$107,ROUNDUP((ROW()-7)/3,0))),"")</f>
        <v/>
      </c>
      <c r="F114" s="28">
        <f>IFERROR(IF($A114="","",INDEX('Registo trimestral'!$U$8:$U$107,ROUNDUP((ROW()-7)/3,0))),"")</f>
        <v/>
      </c>
      <c r="G114" s="22">
        <f>IFERROR(IF($A114="","",INDEX('Registo trimestral'!$V$8:$V$107,ROUNDUP((ROW()-7)/3,0))),"")</f>
        <v/>
      </c>
      <c r="H114" s="17" t="n"/>
      <c r="I114" s="27" t="n"/>
      <c r="J114" s="25" t="n"/>
      <c r="K114" s="22">
        <f>IFERROR(IF(OR($G114="",$H114=""),"",$G114-$H114),"")</f>
        <v/>
      </c>
      <c r="L114" s="13">
        <f>IF($A114="","",IF($G114="","A aguardar cálculo",IF($G114=0,IF($J114="Não aplicável","Confirmar estado sem montante"),IF($H114="","Pagamento por registar",IF($I114="","Falta data de pagamento",IF(ABS($K114)&lt;='Painel'!$B$14,"Regularizado","Diferença a conferir"))))))</f>
        <v/>
      </c>
      <c r="M114" s="15" t="n"/>
    </row>
    <row r="115" ht="28" customHeight="1">
      <c r="A115" s="13">
        <f>IFERROR(IF(INDEX('Registo trimestral'!$A$8:$A$107,ROUNDUP((ROW()-7)/3,0))="","",INDEX('Registo trimestral'!$A$8:$A$107,ROUNDUP((ROW()-7)/3,0))),"")</f>
        <v/>
      </c>
      <c r="B115" s="18">
        <f>IFERROR(IF($A115="","",INDEX('Registo trimestral'!$C$8:$C$107,ROUNDUP((ROW()-7)/3,0))),"")</f>
        <v/>
      </c>
      <c r="C115" s="18">
        <f>IFERROR(IF($A115="","",INDEX('Registo trimestral'!$D$8:$D$107,ROUNDUP((ROW()-7)/3,0))),"")</f>
        <v/>
      </c>
      <c r="D115" s="29">
        <f>IFERROR(IF($A115="","",EDATE(INDEX('Registo trimestral'!$E$8:$E$107,ROUNDUP((ROW()-7)/3,0)),MOD(ROW()-8,3))),"")</f>
        <v/>
      </c>
      <c r="E115" s="22">
        <f>IFERROR(IF($A115="","",INDEX('Registo trimestral'!$T$8:$T$107,ROUNDUP((ROW()-7)/3,0))),"")</f>
        <v/>
      </c>
      <c r="F115" s="28">
        <f>IFERROR(IF($A115="","",INDEX('Registo trimestral'!$U$8:$U$107,ROUNDUP((ROW()-7)/3,0))),"")</f>
        <v/>
      </c>
      <c r="G115" s="22">
        <f>IFERROR(IF($A115="","",INDEX('Registo trimestral'!$V$8:$V$107,ROUNDUP((ROW()-7)/3,0))),"")</f>
        <v/>
      </c>
      <c r="H115" s="17" t="n"/>
      <c r="I115" s="27" t="n"/>
      <c r="J115" s="25" t="n"/>
      <c r="K115" s="22">
        <f>IFERROR(IF(OR($G115="",$H115=""),"",$G115-$H115),"")</f>
        <v/>
      </c>
      <c r="L115" s="13">
        <f>IF($A115="","",IF($G115="","A aguardar cálculo",IF($G115=0,IF($J115="Não aplicável","Confirmar estado sem montante"),IF($H115="","Pagamento por registar",IF($I115="","Falta data de pagamento",IF(ABS($K115)&lt;='Painel'!$B$14,"Regularizado","Diferença a conferir"))))))</f>
        <v/>
      </c>
      <c r="M115" s="15" t="n"/>
    </row>
    <row r="116" ht="28" customHeight="1">
      <c r="A116" s="13">
        <f>IFERROR(IF(INDEX('Registo trimestral'!$A$8:$A$107,ROUNDUP((ROW()-7)/3,0))="","",INDEX('Registo trimestral'!$A$8:$A$107,ROUNDUP((ROW()-7)/3,0))),"")</f>
        <v/>
      </c>
      <c r="B116" s="18">
        <f>IFERROR(IF($A116="","",INDEX('Registo trimestral'!$C$8:$C$107,ROUNDUP((ROW()-7)/3,0))),"")</f>
        <v/>
      </c>
      <c r="C116" s="18">
        <f>IFERROR(IF($A116="","",INDEX('Registo trimestral'!$D$8:$D$107,ROUNDUP((ROW()-7)/3,0))),"")</f>
        <v/>
      </c>
      <c r="D116" s="29">
        <f>IFERROR(IF($A116="","",EDATE(INDEX('Registo trimestral'!$E$8:$E$107,ROUNDUP((ROW()-7)/3,0)),MOD(ROW()-8,3))),"")</f>
        <v/>
      </c>
      <c r="E116" s="22">
        <f>IFERROR(IF($A116="","",INDEX('Registo trimestral'!$T$8:$T$107,ROUNDUP((ROW()-7)/3,0))),"")</f>
        <v/>
      </c>
      <c r="F116" s="28">
        <f>IFERROR(IF($A116="","",INDEX('Registo trimestral'!$U$8:$U$107,ROUNDUP((ROW()-7)/3,0))),"")</f>
        <v/>
      </c>
      <c r="G116" s="22">
        <f>IFERROR(IF($A116="","",INDEX('Registo trimestral'!$V$8:$V$107,ROUNDUP((ROW()-7)/3,0))),"")</f>
        <v/>
      </c>
      <c r="H116" s="17" t="n"/>
      <c r="I116" s="27" t="n"/>
      <c r="J116" s="25" t="n"/>
      <c r="K116" s="22">
        <f>IFERROR(IF(OR($G116="",$H116=""),"",$G116-$H116),"")</f>
        <v/>
      </c>
      <c r="L116" s="13">
        <f>IF($A116="","",IF($G116="","A aguardar cálculo",IF($G116=0,IF($J116="Não aplicável","Confirmar estado sem montante"),IF($H116="","Pagamento por registar",IF($I116="","Falta data de pagamento",IF(ABS($K116)&lt;='Painel'!$B$14,"Regularizado","Diferença a conferir"))))))</f>
        <v/>
      </c>
      <c r="M116" s="15" t="n"/>
    </row>
    <row r="117" ht="28" customHeight="1">
      <c r="A117" s="13">
        <f>IFERROR(IF(INDEX('Registo trimestral'!$A$8:$A$107,ROUNDUP((ROW()-7)/3,0))="","",INDEX('Registo trimestral'!$A$8:$A$107,ROUNDUP((ROW()-7)/3,0))),"")</f>
        <v/>
      </c>
      <c r="B117" s="18">
        <f>IFERROR(IF($A117="","",INDEX('Registo trimestral'!$C$8:$C$107,ROUNDUP((ROW()-7)/3,0))),"")</f>
        <v/>
      </c>
      <c r="C117" s="18">
        <f>IFERROR(IF($A117="","",INDEX('Registo trimestral'!$D$8:$D$107,ROUNDUP((ROW()-7)/3,0))),"")</f>
        <v/>
      </c>
      <c r="D117" s="29">
        <f>IFERROR(IF($A117="","",EDATE(INDEX('Registo trimestral'!$E$8:$E$107,ROUNDUP((ROW()-7)/3,0)),MOD(ROW()-8,3))),"")</f>
        <v/>
      </c>
      <c r="E117" s="22">
        <f>IFERROR(IF($A117="","",INDEX('Registo trimestral'!$T$8:$T$107,ROUNDUP((ROW()-7)/3,0))),"")</f>
        <v/>
      </c>
      <c r="F117" s="28">
        <f>IFERROR(IF($A117="","",INDEX('Registo trimestral'!$U$8:$U$107,ROUNDUP((ROW()-7)/3,0))),"")</f>
        <v/>
      </c>
      <c r="G117" s="22">
        <f>IFERROR(IF($A117="","",INDEX('Registo trimestral'!$V$8:$V$107,ROUNDUP((ROW()-7)/3,0))),"")</f>
        <v/>
      </c>
      <c r="H117" s="17" t="n"/>
      <c r="I117" s="27" t="n"/>
      <c r="J117" s="25" t="n"/>
      <c r="K117" s="22">
        <f>IFERROR(IF(OR($G117="",$H117=""),"",$G117-$H117),"")</f>
        <v/>
      </c>
      <c r="L117" s="13">
        <f>IF($A117="","",IF($G117="","A aguardar cálculo",IF($G117=0,IF($J117="Não aplicável","Confirmar estado sem montante"),IF($H117="","Pagamento por registar",IF($I117="","Falta data de pagamento",IF(ABS($K117)&lt;='Painel'!$B$14,"Regularizado","Diferença a conferir"))))))</f>
        <v/>
      </c>
      <c r="M117" s="15" t="n"/>
    </row>
    <row r="118" ht="28" customHeight="1">
      <c r="A118" s="13">
        <f>IFERROR(IF(INDEX('Registo trimestral'!$A$8:$A$107,ROUNDUP((ROW()-7)/3,0))="","",INDEX('Registo trimestral'!$A$8:$A$107,ROUNDUP((ROW()-7)/3,0))),"")</f>
        <v/>
      </c>
      <c r="B118" s="18">
        <f>IFERROR(IF($A118="","",INDEX('Registo trimestral'!$C$8:$C$107,ROUNDUP((ROW()-7)/3,0))),"")</f>
        <v/>
      </c>
      <c r="C118" s="18">
        <f>IFERROR(IF($A118="","",INDEX('Registo trimestral'!$D$8:$D$107,ROUNDUP((ROW()-7)/3,0))),"")</f>
        <v/>
      </c>
      <c r="D118" s="29">
        <f>IFERROR(IF($A118="","",EDATE(INDEX('Registo trimestral'!$E$8:$E$107,ROUNDUP((ROW()-7)/3,0)),MOD(ROW()-8,3))),"")</f>
        <v/>
      </c>
      <c r="E118" s="22">
        <f>IFERROR(IF($A118="","",INDEX('Registo trimestral'!$T$8:$T$107,ROUNDUP((ROW()-7)/3,0))),"")</f>
        <v/>
      </c>
      <c r="F118" s="28">
        <f>IFERROR(IF($A118="","",INDEX('Registo trimestral'!$U$8:$U$107,ROUNDUP((ROW()-7)/3,0))),"")</f>
        <v/>
      </c>
      <c r="G118" s="22">
        <f>IFERROR(IF($A118="","",INDEX('Registo trimestral'!$V$8:$V$107,ROUNDUP((ROW()-7)/3,0))),"")</f>
        <v/>
      </c>
      <c r="H118" s="17" t="n"/>
      <c r="I118" s="27" t="n"/>
      <c r="J118" s="25" t="n"/>
      <c r="K118" s="22">
        <f>IFERROR(IF(OR($G118="",$H118=""),"",$G118-$H118),"")</f>
        <v/>
      </c>
      <c r="L118" s="13">
        <f>IF($A118="","",IF($G118="","A aguardar cálculo",IF($G118=0,IF($J118="Não aplicável","Confirmar estado sem montante"),IF($H118="","Pagamento por registar",IF($I118="","Falta data de pagamento",IF(ABS($K118)&lt;='Painel'!$B$14,"Regularizado","Diferença a conferir"))))))</f>
        <v/>
      </c>
      <c r="M118" s="15" t="n"/>
    </row>
    <row r="119" ht="28" customHeight="1">
      <c r="A119" s="13">
        <f>IFERROR(IF(INDEX('Registo trimestral'!$A$8:$A$107,ROUNDUP((ROW()-7)/3,0))="","",INDEX('Registo trimestral'!$A$8:$A$107,ROUNDUP((ROW()-7)/3,0))),"")</f>
        <v/>
      </c>
      <c r="B119" s="18">
        <f>IFERROR(IF($A119="","",INDEX('Registo trimestral'!$C$8:$C$107,ROUNDUP((ROW()-7)/3,0))),"")</f>
        <v/>
      </c>
      <c r="C119" s="18">
        <f>IFERROR(IF($A119="","",INDEX('Registo trimestral'!$D$8:$D$107,ROUNDUP((ROW()-7)/3,0))),"")</f>
        <v/>
      </c>
      <c r="D119" s="29">
        <f>IFERROR(IF($A119="","",EDATE(INDEX('Registo trimestral'!$E$8:$E$107,ROUNDUP((ROW()-7)/3,0)),MOD(ROW()-8,3))),"")</f>
        <v/>
      </c>
      <c r="E119" s="22">
        <f>IFERROR(IF($A119="","",INDEX('Registo trimestral'!$T$8:$T$107,ROUNDUP((ROW()-7)/3,0))),"")</f>
        <v/>
      </c>
      <c r="F119" s="28">
        <f>IFERROR(IF($A119="","",INDEX('Registo trimestral'!$U$8:$U$107,ROUNDUP((ROW()-7)/3,0))),"")</f>
        <v/>
      </c>
      <c r="G119" s="22">
        <f>IFERROR(IF($A119="","",INDEX('Registo trimestral'!$V$8:$V$107,ROUNDUP((ROW()-7)/3,0))),"")</f>
        <v/>
      </c>
      <c r="H119" s="17" t="n"/>
      <c r="I119" s="27" t="n"/>
      <c r="J119" s="25" t="n"/>
      <c r="K119" s="22">
        <f>IFERROR(IF(OR($G119="",$H119=""),"",$G119-$H119),"")</f>
        <v/>
      </c>
      <c r="L119" s="13">
        <f>IF($A119="","",IF($G119="","A aguardar cálculo",IF($G119=0,IF($J119="Não aplicável","Confirmar estado sem montante"),IF($H119="","Pagamento por registar",IF($I119="","Falta data de pagamento",IF(ABS($K119)&lt;='Painel'!$B$14,"Regularizado","Diferença a conferir"))))))</f>
        <v/>
      </c>
      <c r="M119" s="15" t="n"/>
    </row>
    <row r="120" ht="28" customHeight="1">
      <c r="A120" s="13">
        <f>IFERROR(IF(INDEX('Registo trimestral'!$A$8:$A$107,ROUNDUP((ROW()-7)/3,0))="","",INDEX('Registo trimestral'!$A$8:$A$107,ROUNDUP((ROW()-7)/3,0))),"")</f>
        <v/>
      </c>
      <c r="B120" s="18">
        <f>IFERROR(IF($A120="","",INDEX('Registo trimestral'!$C$8:$C$107,ROUNDUP((ROW()-7)/3,0))),"")</f>
        <v/>
      </c>
      <c r="C120" s="18">
        <f>IFERROR(IF($A120="","",INDEX('Registo trimestral'!$D$8:$D$107,ROUNDUP((ROW()-7)/3,0))),"")</f>
        <v/>
      </c>
      <c r="D120" s="29">
        <f>IFERROR(IF($A120="","",EDATE(INDEX('Registo trimestral'!$E$8:$E$107,ROUNDUP((ROW()-7)/3,0)),MOD(ROW()-8,3))),"")</f>
        <v/>
      </c>
      <c r="E120" s="22">
        <f>IFERROR(IF($A120="","",INDEX('Registo trimestral'!$T$8:$T$107,ROUNDUP((ROW()-7)/3,0))),"")</f>
        <v/>
      </c>
      <c r="F120" s="28">
        <f>IFERROR(IF($A120="","",INDEX('Registo trimestral'!$U$8:$U$107,ROUNDUP((ROW()-7)/3,0))),"")</f>
        <v/>
      </c>
      <c r="G120" s="22">
        <f>IFERROR(IF($A120="","",INDEX('Registo trimestral'!$V$8:$V$107,ROUNDUP((ROW()-7)/3,0))),"")</f>
        <v/>
      </c>
      <c r="H120" s="17" t="n"/>
      <c r="I120" s="27" t="n"/>
      <c r="J120" s="25" t="n"/>
      <c r="K120" s="22">
        <f>IFERROR(IF(OR($G120="",$H120=""),"",$G120-$H120),"")</f>
        <v/>
      </c>
      <c r="L120" s="13">
        <f>IF($A120="","",IF($G120="","A aguardar cálculo",IF($G120=0,IF($J120="Não aplicável","Confirmar estado sem montante"),IF($H120="","Pagamento por registar",IF($I120="","Falta data de pagamento",IF(ABS($K120)&lt;='Painel'!$B$14,"Regularizado","Diferença a conferir"))))))</f>
        <v/>
      </c>
      <c r="M120" s="15" t="n"/>
    </row>
    <row r="121" ht="28" customHeight="1">
      <c r="A121" s="13">
        <f>IFERROR(IF(INDEX('Registo trimestral'!$A$8:$A$107,ROUNDUP((ROW()-7)/3,0))="","",INDEX('Registo trimestral'!$A$8:$A$107,ROUNDUP((ROW()-7)/3,0))),"")</f>
        <v/>
      </c>
      <c r="B121" s="18">
        <f>IFERROR(IF($A121="","",INDEX('Registo trimestral'!$C$8:$C$107,ROUNDUP((ROW()-7)/3,0))),"")</f>
        <v/>
      </c>
      <c r="C121" s="18">
        <f>IFERROR(IF($A121="","",INDEX('Registo trimestral'!$D$8:$D$107,ROUNDUP((ROW()-7)/3,0))),"")</f>
        <v/>
      </c>
      <c r="D121" s="29">
        <f>IFERROR(IF($A121="","",EDATE(INDEX('Registo trimestral'!$E$8:$E$107,ROUNDUP((ROW()-7)/3,0)),MOD(ROW()-8,3))),"")</f>
        <v/>
      </c>
      <c r="E121" s="22">
        <f>IFERROR(IF($A121="","",INDEX('Registo trimestral'!$T$8:$T$107,ROUNDUP((ROW()-7)/3,0))),"")</f>
        <v/>
      </c>
      <c r="F121" s="28">
        <f>IFERROR(IF($A121="","",INDEX('Registo trimestral'!$U$8:$U$107,ROUNDUP((ROW()-7)/3,0))),"")</f>
        <v/>
      </c>
      <c r="G121" s="22">
        <f>IFERROR(IF($A121="","",INDEX('Registo trimestral'!$V$8:$V$107,ROUNDUP((ROW()-7)/3,0))),"")</f>
        <v/>
      </c>
      <c r="H121" s="17" t="n"/>
      <c r="I121" s="27" t="n"/>
      <c r="J121" s="25" t="n"/>
      <c r="K121" s="22">
        <f>IFERROR(IF(OR($G121="",$H121=""),"",$G121-$H121),"")</f>
        <v/>
      </c>
      <c r="L121" s="13">
        <f>IF($A121="","",IF($G121="","A aguardar cálculo",IF($G121=0,IF($J121="Não aplicável","Confirmar estado sem montante"),IF($H121="","Pagamento por registar",IF($I121="","Falta data de pagamento",IF(ABS($K121)&lt;='Painel'!$B$14,"Regularizado","Diferença a conferir"))))))</f>
        <v/>
      </c>
      <c r="M121" s="15" t="n"/>
    </row>
    <row r="122" ht="28" customHeight="1">
      <c r="A122" s="13">
        <f>IFERROR(IF(INDEX('Registo trimestral'!$A$8:$A$107,ROUNDUP((ROW()-7)/3,0))="","",INDEX('Registo trimestral'!$A$8:$A$107,ROUNDUP((ROW()-7)/3,0))),"")</f>
        <v/>
      </c>
      <c r="B122" s="18">
        <f>IFERROR(IF($A122="","",INDEX('Registo trimestral'!$C$8:$C$107,ROUNDUP((ROW()-7)/3,0))),"")</f>
        <v/>
      </c>
      <c r="C122" s="18">
        <f>IFERROR(IF($A122="","",INDEX('Registo trimestral'!$D$8:$D$107,ROUNDUP((ROW()-7)/3,0))),"")</f>
        <v/>
      </c>
      <c r="D122" s="29">
        <f>IFERROR(IF($A122="","",EDATE(INDEX('Registo trimestral'!$E$8:$E$107,ROUNDUP((ROW()-7)/3,0)),MOD(ROW()-8,3))),"")</f>
        <v/>
      </c>
      <c r="E122" s="22">
        <f>IFERROR(IF($A122="","",INDEX('Registo trimestral'!$T$8:$T$107,ROUNDUP((ROW()-7)/3,0))),"")</f>
        <v/>
      </c>
      <c r="F122" s="28">
        <f>IFERROR(IF($A122="","",INDEX('Registo trimestral'!$U$8:$U$107,ROUNDUP((ROW()-7)/3,0))),"")</f>
        <v/>
      </c>
      <c r="G122" s="22">
        <f>IFERROR(IF($A122="","",INDEX('Registo trimestral'!$V$8:$V$107,ROUNDUP((ROW()-7)/3,0))),"")</f>
        <v/>
      </c>
      <c r="H122" s="17" t="n"/>
      <c r="I122" s="27" t="n"/>
      <c r="J122" s="25" t="n"/>
      <c r="K122" s="22">
        <f>IFERROR(IF(OR($G122="",$H122=""),"",$G122-$H122),"")</f>
        <v/>
      </c>
      <c r="L122" s="13">
        <f>IF($A122="","",IF($G122="","A aguardar cálculo",IF($G122=0,IF($J122="Não aplicável","Confirmar estado sem montante"),IF($H122="","Pagamento por registar",IF($I122="","Falta data de pagamento",IF(ABS($K122)&lt;='Painel'!$B$14,"Regularizado","Diferença a conferir"))))))</f>
        <v/>
      </c>
      <c r="M122" s="15" t="n"/>
    </row>
    <row r="123" ht="28" customHeight="1">
      <c r="A123" s="13">
        <f>IFERROR(IF(INDEX('Registo trimestral'!$A$8:$A$107,ROUNDUP((ROW()-7)/3,0))="","",INDEX('Registo trimestral'!$A$8:$A$107,ROUNDUP((ROW()-7)/3,0))),"")</f>
        <v/>
      </c>
      <c r="B123" s="18">
        <f>IFERROR(IF($A123="","",INDEX('Registo trimestral'!$C$8:$C$107,ROUNDUP((ROW()-7)/3,0))),"")</f>
        <v/>
      </c>
      <c r="C123" s="18">
        <f>IFERROR(IF($A123="","",INDEX('Registo trimestral'!$D$8:$D$107,ROUNDUP((ROW()-7)/3,0))),"")</f>
        <v/>
      </c>
      <c r="D123" s="29">
        <f>IFERROR(IF($A123="","",EDATE(INDEX('Registo trimestral'!$E$8:$E$107,ROUNDUP((ROW()-7)/3,0)),MOD(ROW()-8,3))),"")</f>
        <v/>
      </c>
      <c r="E123" s="22">
        <f>IFERROR(IF($A123="","",INDEX('Registo trimestral'!$T$8:$T$107,ROUNDUP((ROW()-7)/3,0))),"")</f>
        <v/>
      </c>
      <c r="F123" s="28">
        <f>IFERROR(IF($A123="","",INDEX('Registo trimestral'!$U$8:$U$107,ROUNDUP((ROW()-7)/3,0))),"")</f>
        <v/>
      </c>
      <c r="G123" s="22">
        <f>IFERROR(IF($A123="","",INDEX('Registo trimestral'!$V$8:$V$107,ROUNDUP((ROW()-7)/3,0))),"")</f>
        <v/>
      </c>
      <c r="H123" s="17" t="n"/>
      <c r="I123" s="27" t="n"/>
      <c r="J123" s="25" t="n"/>
      <c r="K123" s="22">
        <f>IFERROR(IF(OR($G123="",$H123=""),"",$G123-$H123),"")</f>
        <v/>
      </c>
      <c r="L123" s="13">
        <f>IF($A123="","",IF($G123="","A aguardar cálculo",IF($G123=0,IF($J123="Não aplicável","Confirmar estado sem montante"),IF($H123="","Pagamento por registar",IF($I123="","Falta data de pagamento",IF(ABS($K123)&lt;='Painel'!$B$14,"Regularizado","Diferença a conferir"))))))</f>
        <v/>
      </c>
      <c r="M123" s="15" t="n"/>
    </row>
    <row r="124" ht="28" customHeight="1">
      <c r="A124" s="13">
        <f>IFERROR(IF(INDEX('Registo trimestral'!$A$8:$A$107,ROUNDUP((ROW()-7)/3,0))="","",INDEX('Registo trimestral'!$A$8:$A$107,ROUNDUP((ROW()-7)/3,0))),"")</f>
        <v/>
      </c>
      <c r="B124" s="18">
        <f>IFERROR(IF($A124="","",INDEX('Registo trimestral'!$C$8:$C$107,ROUNDUP((ROW()-7)/3,0))),"")</f>
        <v/>
      </c>
      <c r="C124" s="18">
        <f>IFERROR(IF($A124="","",INDEX('Registo trimestral'!$D$8:$D$107,ROUNDUP((ROW()-7)/3,0))),"")</f>
        <v/>
      </c>
      <c r="D124" s="29">
        <f>IFERROR(IF($A124="","",EDATE(INDEX('Registo trimestral'!$E$8:$E$107,ROUNDUP((ROW()-7)/3,0)),MOD(ROW()-8,3))),"")</f>
        <v/>
      </c>
      <c r="E124" s="22">
        <f>IFERROR(IF($A124="","",INDEX('Registo trimestral'!$T$8:$T$107,ROUNDUP((ROW()-7)/3,0))),"")</f>
        <v/>
      </c>
      <c r="F124" s="28">
        <f>IFERROR(IF($A124="","",INDEX('Registo trimestral'!$U$8:$U$107,ROUNDUP((ROW()-7)/3,0))),"")</f>
        <v/>
      </c>
      <c r="G124" s="22">
        <f>IFERROR(IF($A124="","",INDEX('Registo trimestral'!$V$8:$V$107,ROUNDUP((ROW()-7)/3,0))),"")</f>
        <v/>
      </c>
      <c r="H124" s="17" t="n"/>
      <c r="I124" s="27" t="n"/>
      <c r="J124" s="25" t="n"/>
      <c r="K124" s="22">
        <f>IFERROR(IF(OR($G124="",$H124=""),"",$G124-$H124),"")</f>
        <v/>
      </c>
      <c r="L124" s="13">
        <f>IF($A124="","",IF($G124="","A aguardar cálculo",IF($G124=0,IF($J124="Não aplicável","Confirmar estado sem montante"),IF($H124="","Pagamento por registar",IF($I124="","Falta data de pagamento",IF(ABS($K124)&lt;='Painel'!$B$14,"Regularizado","Diferença a conferir"))))))</f>
        <v/>
      </c>
      <c r="M124" s="15" t="n"/>
    </row>
    <row r="125" ht="28" customHeight="1">
      <c r="A125" s="13">
        <f>IFERROR(IF(INDEX('Registo trimestral'!$A$8:$A$107,ROUNDUP((ROW()-7)/3,0))="","",INDEX('Registo trimestral'!$A$8:$A$107,ROUNDUP((ROW()-7)/3,0))),"")</f>
        <v/>
      </c>
      <c r="B125" s="18">
        <f>IFERROR(IF($A125="","",INDEX('Registo trimestral'!$C$8:$C$107,ROUNDUP((ROW()-7)/3,0))),"")</f>
        <v/>
      </c>
      <c r="C125" s="18">
        <f>IFERROR(IF($A125="","",INDEX('Registo trimestral'!$D$8:$D$107,ROUNDUP((ROW()-7)/3,0))),"")</f>
        <v/>
      </c>
      <c r="D125" s="29">
        <f>IFERROR(IF($A125="","",EDATE(INDEX('Registo trimestral'!$E$8:$E$107,ROUNDUP((ROW()-7)/3,0)),MOD(ROW()-8,3))),"")</f>
        <v/>
      </c>
      <c r="E125" s="22">
        <f>IFERROR(IF($A125="","",INDEX('Registo trimestral'!$T$8:$T$107,ROUNDUP((ROW()-7)/3,0))),"")</f>
        <v/>
      </c>
      <c r="F125" s="28">
        <f>IFERROR(IF($A125="","",INDEX('Registo trimestral'!$U$8:$U$107,ROUNDUP((ROW()-7)/3,0))),"")</f>
        <v/>
      </c>
      <c r="G125" s="22">
        <f>IFERROR(IF($A125="","",INDEX('Registo trimestral'!$V$8:$V$107,ROUNDUP((ROW()-7)/3,0))),"")</f>
        <v/>
      </c>
      <c r="H125" s="17" t="n"/>
      <c r="I125" s="27" t="n"/>
      <c r="J125" s="25" t="n"/>
      <c r="K125" s="22">
        <f>IFERROR(IF(OR($G125="",$H125=""),"",$G125-$H125),"")</f>
        <v/>
      </c>
      <c r="L125" s="13">
        <f>IF($A125="","",IF($G125="","A aguardar cálculo",IF($G125=0,IF($J125="Não aplicável","Confirmar estado sem montante"),IF($H125="","Pagamento por registar",IF($I125="","Falta data de pagamento",IF(ABS($K125)&lt;='Painel'!$B$14,"Regularizado","Diferença a conferir"))))))</f>
        <v/>
      </c>
      <c r="M125" s="15" t="n"/>
    </row>
    <row r="126" ht="28" customHeight="1">
      <c r="A126" s="13">
        <f>IFERROR(IF(INDEX('Registo trimestral'!$A$8:$A$107,ROUNDUP((ROW()-7)/3,0))="","",INDEX('Registo trimestral'!$A$8:$A$107,ROUNDUP((ROW()-7)/3,0))),"")</f>
        <v/>
      </c>
      <c r="B126" s="18">
        <f>IFERROR(IF($A126="","",INDEX('Registo trimestral'!$C$8:$C$107,ROUNDUP((ROW()-7)/3,0))),"")</f>
        <v/>
      </c>
      <c r="C126" s="18">
        <f>IFERROR(IF($A126="","",INDEX('Registo trimestral'!$D$8:$D$107,ROUNDUP((ROW()-7)/3,0))),"")</f>
        <v/>
      </c>
      <c r="D126" s="29">
        <f>IFERROR(IF($A126="","",EDATE(INDEX('Registo trimestral'!$E$8:$E$107,ROUNDUP((ROW()-7)/3,0)),MOD(ROW()-8,3))),"")</f>
        <v/>
      </c>
      <c r="E126" s="22">
        <f>IFERROR(IF($A126="","",INDEX('Registo trimestral'!$T$8:$T$107,ROUNDUP((ROW()-7)/3,0))),"")</f>
        <v/>
      </c>
      <c r="F126" s="28">
        <f>IFERROR(IF($A126="","",INDEX('Registo trimestral'!$U$8:$U$107,ROUNDUP((ROW()-7)/3,0))),"")</f>
        <v/>
      </c>
      <c r="G126" s="22">
        <f>IFERROR(IF($A126="","",INDEX('Registo trimestral'!$V$8:$V$107,ROUNDUP((ROW()-7)/3,0))),"")</f>
        <v/>
      </c>
      <c r="H126" s="17" t="n"/>
      <c r="I126" s="27" t="n"/>
      <c r="J126" s="25" t="n"/>
      <c r="K126" s="22">
        <f>IFERROR(IF(OR($G126="",$H126=""),"",$G126-$H126),"")</f>
        <v/>
      </c>
      <c r="L126" s="13">
        <f>IF($A126="","",IF($G126="","A aguardar cálculo",IF($G126=0,IF($J126="Não aplicável","Confirmar estado sem montante"),IF($H126="","Pagamento por registar",IF($I126="","Falta data de pagamento",IF(ABS($K126)&lt;='Painel'!$B$14,"Regularizado","Diferença a conferir"))))))</f>
        <v/>
      </c>
      <c r="M126" s="15" t="n"/>
    </row>
    <row r="127" ht="28" customHeight="1">
      <c r="A127" s="13">
        <f>IFERROR(IF(INDEX('Registo trimestral'!$A$8:$A$107,ROUNDUP((ROW()-7)/3,0))="","",INDEX('Registo trimestral'!$A$8:$A$107,ROUNDUP((ROW()-7)/3,0))),"")</f>
        <v/>
      </c>
      <c r="B127" s="18">
        <f>IFERROR(IF($A127="","",INDEX('Registo trimestral'!$C$8:$C$107,ROUNDUP((ROW()-7)/3,0))),"")</f>
        <v/>
      </c>
      <c r="C127" s="18">
        <f>IFERROR(IF($A127="","",INDEX('Registo trimestral'!$D$8:$D$107,ROUNDUP((ROW()-7)/3,0))),"")</f>
        <v/>
      </c>
      <c r="D127" s="29">
        <f>IFERROR(IF($A127="","",EDATE(INDEX('Registo trimestral'!$E$8:$E$107,ROUNDUP((ROW()-7)/3,0)),MOD(ROW()-8,3))),"")</f>
        <v/>
      </c>
      <c r="E127" s="22">
        <f>IFERROR(IF($A127="","",INDEX('Registo trimestral'!$T$8:$T$107,ROUNDUP((ROW()-7)/3,0))),"")</f>
        <v/>
      </c>
      <c r="F127" s="28">
        <f>IFERROR(IF($A127="","",INDEX('Registo trimestral'!$U$8:$U$107,ROUNDUP((ROW()-7)/3,0))),"")</f>
        <v/>
      </c>
      <c r="G127" s="22">
        <f>IFERROR(IF($A127="","",INDEX('Registo trimestral'!$V$8:$V$107,ROUNDUP((ROW()-7)/3,0))),"")</f>
        <v/>
      </c>
      <c r="H127" s="17" t="n"/>
      <c r="I127" s="27" t="n"/>
      <c r="J127" s="25" t="n"/>
      <c r="K127" s="22">
        <f>IFERROR(IF(OR($G127="",$H127=""),"",$G127-$H127),"")</f>
        <v/>
      </c>
      <c r="L127" s="13">
        <f>IF($A127="","",IF($G127="","A aguardar cálculo",IF($G127=0,IF($J127="Não aplicável","Confirmar estado sem montante"),IF($H127="","Pagamento por registar",IF($I127="","Falta data de pagamento",IF(ABS($K127)&lt;='Painel'!$B$14,"Regularizado","Diferença a conferir"))))))</f>
        <v/>
      </c>
      <c r="M127" s="15" t="n"/>
    </row>
    <row r="128" ht="28" customHeight="1">
      <c r="A128" s="13">
        <f>IFERROR(IF(INDEX('Registo trimestral'!$A$8:$A$107,ROUNDUP((ROW()-7)/3,0))="","",INDEX('Registo trimestral'!$A$8:$A$107,ROUNDUP((ROW()-7)/3,0))),"")</f>
        <v/>
      </c>
      <c r="B128" s="18">
        <f>IFERROR(IF($A128="","",INDEX('Registo trimestral'!$C$8:$C$107,ROUNDUP((ROW()-7)/3,0))),"")</f>
        <v/>
      </c>
      <c r="C128" s="18">
        <f>IFERROR(IF($A128="","",INDEX('Registo trimestral'!$D$8:$D$107,ROUNDUP((ROW()-7)/3,0))),"")</f>
        <v/>
      </c>
      <c r="D128" s="29">
        <f>IFERROR(IF($A128="","",EDATE(INDEX('Registo trimestral'!$E$8:$E$107,ROUNDUP((ROW()-7)/3,0)),MOD(ROW()-8,3))),"")</f>
        <v/>
      </c>
      <c r="E128" s="22">
        <f>IFERROR(IF($A128="","",INDEX('Registo trimestral'!$T$8:$T$107,ROUNDUP((ROW()-7)/3,0))),"")</f>
        <v/>
      </c>
      <c r="F128" s="28">
        <f>IFERROR(IF($A128="","",INDEX('Registo trimestral'!$U$8:$U$107,ROUNDUP((ROW()-7)/3,0))),"")</f>
        <v/>
      </c>
      <c r="G128" s="22">
        <f>IFERROR(IF($A128="","",INDEX('Registo trimestral'!$V$8:$V$107,ROUNDUP((ROW()-7)/3,0))),"")</f>
        <v/>
      </c>
      <c r="H128" s="17" t="n"/>
      <c r="I128" s="27" t="n"/>
      <c r="J128" s="25" t="n"/>
      <c r="K128" s="22">
        <f>IFERROR(IF(OR($G128="",$H128=""),"",$G128-$H128),"")</f>
        <v/>
      </c>
      <c r="L128" s="13">
        <f>IF($A128="","",IF($G128="","A aguardar cálculo",IF($G128=0,IF($J128="Não aplicável","Confirmar estado sem montante"),IF($H128="","Pagamento por registar",IF($I128="","Falta data de pagamento",IF(ABS($K128)&lt;='Painel'!$B$14,"Regularizado","Diferença a conferir"))))))</f>
        <v/>
      </c>
      <c r="M128" s="15" t="n"/>
    </row>
    <row r="129" ht="28" customHeight="1">
      <c r="A129" s="13">
        <f>IFERROR(IF(INDEX('Registo trimestral'!$A$8:$A$107,ROUNDUP((ROW()-7)/3,0))="","",INDEX('Registo trimestral'!$A$8:$A$107,ROUNDUP((ROW()-7)/3,0))),"")</f>
        <v/>
      </c>
      <c r="B129" s="18">
        <f>IFERROR(IF($A129="","",INDEX('Registo trimestral'!$C$8:$C$107,ROUNDUP((ROW()-7)/3,0))),"")</f>
        <v/>
      </c>
      <c r="C129" s="18">
        <f>IFERROR(IF($A129="","",INDEX('Registo trimestral'!$D$8:$D$107,ROUNDUP((ROW()-7)/3,0))),"")</f>
        <v/>
      </c>
      <c r="D129" s="29">
        <f>IFERROR(IF($A129="","",EDATE(INDEX('Registo trimestral'!$E$8:$E$107,ROUNDUP((ROW()-7)/3,0)),MOD(ROW()-8,3))),"")</f>
        <v/>
      </c>
      <c r="E129" s="22">
        <f>IFERROR(IF($A129="","",INDEX('Registo trimestral'!$T$8:$T$107,ROUNDUP((ROW()-7)/3,0))),"")</f>
        <v/>
      </c>
      <c r="F129" s="28">
        <f>IFERROR(IF($A129="","",INDEX('Registo trimestral'!$U$8:$U$107,ROUNDUP((ROW()-7)/3,0))),"")</f>
        <v/>
      </c>
      <c r="G129" s="22">
        <f>IFERROR(IF($A129="","",INDEX('Registo trimestral'!$V$8:$V$107,ROUNDUP((ROW()-7)/3,0))),"")</f>
        <v/>
      </c>
      <c r="H129" s="17" t="n"/>
      <c r="I129" s="27" t="n"/>
      <c r="J129" s="25" t="n"/>
      <c r="K129" s="22">
        <f>IFERROR(IF(OR($G129="",$H129=""),"",$G129-$H129),"")</f>
        <v/>
      </c>
      <c r="L129" s="13">
        <f>IF($A129="","",IF($G129="","A aguardar cálculo",IF($G129=0,IF($J129="Não aplicável","Confirmar estado sem montante"),IF($H129="","Pagamento por registar",IF($I129="","Falta data de pagamento",IF(ABS($K129)&lt;='Painel'!$B$14,"Regularizado","Diferença a conferir"))))))</f>
        <v/>
      </c>
      <c r="M129" s="15" t="n"/>
    </row>
    <row r="130" ht="28" customHeight="1">
      <c r="A130" s="13">
        <f>IFERROR(IF(INDEX('Registo trimestral'!$A$8:$A$107,ROUNDUP((ROW()-7)/3,0))="","",INDEX('Registo trimestral'!$A$8:$A$107,ROUNDUP((ROW()-7)/3,0))),"")</f>
        <v/>
      </c>
      <c r="B130" s="18">
        <f>IFERROR(IF($A130="","",INDEX('Registo trimestral'!$C$8:$C$107,ROUNDUP((ROW()-7)/3,0))),"")</f>
        <v/>
      </c>
      <c r="C130" s="18">
        <f>IFERROR(IF($A130="","",INDEX('Registo trimestral'!$D$8:$D$107,ROUNDUP((ROW()-7)/3,0))),"")</f>
        <v/>
      </c>
      <c r="D130" s="29">
        <f>IFERROR(IF($A130="","",EDATE(INDEX('Registo trimestral'!$E$8:$E$107,ROUNDUP((ROW()-7)/3,0)),MOD(ROW()-8,3))),"")</f>
        <v/>
      </c>
      <c r="E130" s="22">
        <f>IFERROR(IF($A130="","",INDEX('Registo trimestral'!$T$8:$T$107,ROUNDUP((ROW()-7)/3,0))),"")</f>
        <v/>
      </c>
      <c r="F130" s="28">
        <f>IFERROR(IF($A130="","",INDEX('Registo trimestral'!$U$8:$U$107,ROUNDUP((ROW()-7)/3,0))),"")</f>
        <v/>
      </c>
      <c r="G130" s="22">
        <f>IFERROR(IF($A130="","",INDEX('Registo trimestral'!$V$8:$V$107,ROUNDUP((ROW()-7)/3,0))),"")</f>
        <v/>
      </c>
      <c r="H130" s="17" t="n"/>
      <c r="I130" s="27" t="n"/>
      <c r="J130" s="25" t="n"/>
      <c r="K130" s="22">
        <f>IFERROR(IF(OR($G130="",$H130=""),"",$G130-$H130),"")</f>
        <v/>
      </c>
      <c r="L130" s="13">
        <f>IF($A130="","",IF($G130="","A aguardar cálculo",IF($G130=0,IF($J130="Não aplicável","Confirmar estado sem montante"),IF($H130="","Pagamento por registar",IF($I130="","Falta data de pagamento",IF(ABS($K130)&lt;='Painel'!$B$14,"Regularizado","Diferença a conferir"))))))</f>
        <v/>
      </c>
      <c r="M130" s="15" t="n"/>
    </row>
    <row r="131" ht="28" customHeight="1">
      <c r="A131" s="13">
        <f>IFERROR(IF(INDEX('Registo trimestral'!$A$8:$A$107,ROUNDUP((ROW()-7)/3,0))="","",INDEX('Registo trimestral'!$A$8:$A$107,ROUNDUP((ROW()-7)/3,0))),"")</f>
        <v/>
      </c>
      <c r="B131" s="18">
        <f>IFERROR(IF($A131="","",INDEX('Registo trimestral'!$C$8:$C$107,ROUNDUP((ROW()-7)/3,0))),"")</f>
        <v/>
      </c>
      <c r="C131" s="18">
        <f>IFERROR(IF($A131="","",INDEX('Registo trimestral'!$D$8:$D$107,ROUNDUP((ROW()-7)/3,0))),"")</f>
        <v/>
      </c>
      <c r="D131" s="29">
        <f>IFERROR(IF($A131="","",EDATE(INDEX('Registo trimestral'!$E$8:$E$107,ROUNDUP((ROW()-7)/3,0)),MOD(ROW()-8,3))),"")</f>
        <v/>
      </c>
      <c r="E131" s="22">
        <f>IFERROR(IF($A131="","",INDEX('Registo trimestral'!$T$8:$T$107,ROUNDUP((ROW()-7)/3,0))),"")</f>
        <v/>
      </c>
      <c r="F131" s="28">
        <f>IFERROR(IF($A131="","",INDEX('Registo trimestral'!$U$8:$U$107,ROUNDUP((ROW()-7)/3,0))),"")</f>
        <v/>
      </c>
      <c r="G131" s="22">
        <f>IFERROR(IF($A131="","",INDEX('Registo trimestral'!$V$8:$V$107,ROUNDUP((ROW()-7)/3,0))),"")</f>
        <v/>
      </c>
      <c r="H131" s="17" t="n"/>
      <c r="I131" s="27" t="n"/>
      <c r="J131" s="25" t="n"/>
      <c r="K131" s="22">
        <f>IFERROR(IF(OR($G131="",$H131=""),"",$G131-$H131),"")</f>
        <v/>
      </c>
      <c r="L131" s="13">
        <f>IF($A131="","",IF($G131="","A aguardar cálculo",IF($G131=0,IF($J131="Não aplicável","Confirmar estado sem montante"),IF($H131="","Pagamento por registar",IF($I131="","Falta data de pagamento",IF(ABS($K131)&lt;='Painel'!$B$14,"Regularizado","Diferença a conferir"))))))</f>
        <v/>
      </c>
      <c r="M131" s="15" t="n"/>
    </row>
    <row r="132" ht="28" customHeight="1">
      <c r="A132" s="13">
        <f>IFERROR(IF(INDEX('Registo trimestral'!$A$8:$A$107,ROUNDUP((ROW()-7)/3,0))="","",INDEX('Registo trimestral'!$A$8:$A$107,ROUNDUP((ROW()-7)/3,0))),"")</f>
        <v/>
      </c>
      <c r="B132" s="18">
        <f>IFERROR(IF($A132="","",INDEX('Registo trimestral'!$C$8:$C$107,ROUNDUP((ROW()-7)/3,0))),"")</f>
        <v/>
      </c>
      <c r="C132" s="18">
        <f>IFERROR(IF($A132="","",INDEX('Registo trimestral'!$D$8:$D$107,ROUNDUP((ROW()-7)/3,0))),"")</f>
        <v/>
      </c>
      <c r="D132" s="29">
        <f>IFERROR(IF($A132="","",EDATE(INDEX('Registo trimestral'!$E$8:$E$107,ROUNDUP((ROW()-7)/3,0)),MOD(ROW()-8,3))),"")</f>
        <v/>
      </c>
      <c r="E132" s="22">
        <f>IFERROR(IF($A132="","",INDEX('Registo trimestral'!$T$8:$T$107,ROUNDUP((ROW()-7)/3,0))),"")</f>
        <v/>
      </c>
      <c r="F132" s="28">
        <f>IFERROR(IF($A132="","",INDEX('Registo trimestral'!$U$8:$U$107,ROUNDUP((ROW()-7)/3,0))),"")</f>
        <v/>
      </c>
      <c r="G132" s="22">
        <f>IFERROR(IF($A132="","",INDEX('Registo trimestral'!$V$8:$V$107,ROUNDUP((ROW()-7)/3,0))),"")</f>
        <v/>
      </c>
      <c r="H132" s="17" t="n"/>
      <c r="I132" s="27" t="n"/>
      <c r="J132" s="25" t="n"/>
      <c r="K132" s="22">
        <f>IFERROR(IF(OR($G132="",$H132=""),"",$G132-$H132),"")</f>
        <v/>
      </c>
      <c r="L132" s="13">
        <f>IF($A132="","",IF($G132="","A aguardar cálculo",IF($G132=0,IF($J132="Não aplicável","Confirmar estado sem montante"),IF($H132="","Pagamento por registar",IF($I132="","Falta data de pagamento",IF(ABS($K132)&lt;='Painel'!$B$14,"Regularizado","Diferença a conferir"))))))</f>
        <v/>
      </c>
      <c r="M132" s="15" t="n"/>
    </row>
    <row r="133" ht="28" customHeight="1">
      <c r="A133" s="13">
        <f>IFERROR(IF(INDEX('Registo trimestral'!$A$8:$A$107,ROUNDUP((ROW()-7)/3,0))="","",INDEX('Registo trimestral'!$A$8:$A$107,ROUNDUP((ROW()-7)/3,0))),"")</f>
        <v/>
      </c>
      <c r="B133" s="18">
        <f>IFERROR(IF($A133="","",INDEX('Registo trimestral'!$C$8:$C$107,ROUNDUP((ROW()-7)/3,0))),"")</f>
        <v/>
      </c>
      <c r="C133" s="18">
        <f>IFERROR(IF($A133="","",INDEX('Registo trimestral'!$D$8:$D$107,ROUNDUP((ROW()-7)/3,0))),"")</f>
        <v/>
      </c>
      <c r="D133" s="29">
        <f>IFERROR(IF($A133="","",EDATE(INDEX('Registo trimestral'!$E$8:$E$107,ROUNDUP((ROW()-7)/3,0)),MOD(ROW()-8,3))),"")</f>
        <v/>
      </c>
      <c r="E133" s="22">
        <f>IFERROR(IF($A133="","",INDEX('Registo trimestral'!$T$8:$T$107,ROUNDUP((ROW()-7)/3,0))),"")</f>
        <v/>
      </c>
      <c r="F133" s="28">
        <f>IFERROR(IF($A133="","",INDEX('Registo trimestral'!$U$8:$U$107,ROUNDUP((ROW()-7)/3,0))),"")</f>
        <v/>
      </c>
      <c r="G133" s="22">
        <f>IFERROR(IF($A133="","",INDEX('Registo trimestral'!$V$8:$V$107,ROUNDUP((ROW()-7)/3,0))),"")</f>
        <v/>
      </c>
      <c r="H133" s="17" t="n"/>
      <c r="I133" s="27" t="n"/>
      <c r="J133" s="25" t="n"/>
      <c r="K133" s="22">
        <f>IFERROR(IF(OR($G133="",$H133=""),"",$G133-$H133),"")</f>
        <v/>
      </c>
      <c r="L133" s="13">
        <f>IF($A133="","",IF($G133="","A aguardar cálculo",IF($G133=0,IF($J133="Não aplicável","Confirmar estado sem montante"),IF($H133="","Pagamento por registar",IF($I133="","Falta data de pagamento",IF(ABS($K133)&lt;='Painel'!$B$14,"Regularizado","Diferença a conferir"))))))</f>
        <v/>
      </c>
      <c r="M133" s="15" t="n"/>
    </row>
    <row r="134" ht="28" customHeight="1">
      <c r="A134" s="13">
        <f>IFERROR(IF(INDEX('Registo trimestral'!$A$8:$A$107,ROUNDUP((ROW()-7)/3,0))="","",INDEX('Registo trimestral'!$A$8:$A$107,ROUNDUP((ROW()-7)/3,0))),"")</f>
        <v/>
      </c>
      <c r="B134" s="18">
        <f>IFERROR(IF($A134="","",INDEX('Registo trimestral'!$C$8:$C$107,ROUNDUP((ROW()-7)/3,0))),"")</f>
        <v/>
      </c>
      <c r="C134" s="18">
        <f>IFERROR(IF($A134="","",INDEX('Registo trimestral'!$D$8:$D$107,ROUNDUP((ROW()-7)/3,0))),"")</f>
        <v/>
      </c>
      <c r="D134" s="29">
        <f>IFERROR(IF($A134="","",EDATE(INDEX('Registo trimestral'!$E$8:$E$107,ROUNDUP((ROW()-7)/3,0)),MOD(ROW()-8,3))),"")</f>
        <v/>
      </c>
      <c r="E134" s="22">
        <f>IFERROR(IF($A134="","",INDEX('Registo trimestral'!$T$8:$T$107,ROUNDUP((ROW()-7)/3,0))),"")</f>
        <v/>
      </c>
      <c r="F134" s="28">
        <f>IFERROR(IF($A134="","",INDEX('Registo trimestral'!$U$8:$U$107,ROUNDUP((ROW()-7)/3,0))),"")</f>
        <v/>
      </c>
      <c r="G134" s="22">
        <f>IFERROR(IF($A134="","",INDEX('Registo trimestral'!$V$8:$V$107,ROUNDUP((ROW()-7)/3,0))),"")</f>
        <v/>
      </c>
      <c r="H134" s="17" t="n"/>
      <c r="I134" s="27" t="n"/>
      <c r="J134" s="25" t="n"/>
      <c r="K134" s="22">
        <f>IFERROR(IF(OR($G134="",$H134=""),"",$G134-$H134),"")</f>
        <v/>
      </c>
      <c r="L134" s="13">
        <f>IF($A134="","",IF($G134="","A aguardar cálculo",IF($G134=0,IF($J134="Não aplicável","Confirmar estado sem montante"),IF($H134="","Pagamento por registar",IF($I134="","Falta data de pagamento",IF(ABS($K134)&lt;='Painel'!$B$14,"Regularizado","Diferença a conferir"))))))</f>
        <v/>
      </c>
      <c r="M134" s="15" t="n"/>
    </row>
    <row r="135" ht="28" customHeight="1">
      <c r="A135" s="13">
        <f>IFERROR(IF(INDEX('Registo trimestral'!$A$8:$A$107,ROUNDUP((ROW()-7)/3,0))="","",INDEX('Registo trimestral'!$A$8:$A$107,ROUNDUP((ROW()-7)/3,0))),"")</f>
        <v/>
      </c>
      <c r="B135" s="18">
        <f>IFERROR(IF($A135="","",INDEX('Registo trimestral'!$C$8:$C$107,ROUNDUP((ROW()-7)/3,0))),"")</f>
        <v/>
      </c>
      <c r="C135" s="18">
        <f>IFERROR(IF($A135="","",INDEX('Registo trimestral'!$D$8:$D$107,ROUNDUP((ROW()-7)/3,0))),"")</f>
        <v/>
      </c>
      <c r="D135" s="29">
        <f>IFERROR(IF($A135="","",EDATE(INDEX('Registo trimestral'!$E$8:$E$107,ROUNDUP((ROW()-7)/3,0)),MOD(ROW()-8,3))),"")</f>
        <v/>
      </c>
      <c r="E135" s="22">
        <f>IFERROR(IF($A135="","",INDEX('Registo trimestral'!$T$8:$T$107,ROUNDUP((ROW()-7)/3,0))),"")</f>
        <v/>
      </c>
      <c r="F135" s="28">
        <f>IFERROR(IF($A135="","",INDEX('Registo trimestral'!$U$8:$U$107,ROUNDUP((ROW()-7)/3,0))),"")</f>
        <v/>
      </c>
      <c r="G135" s="22">
        <f>IFERROR(IF($A135="","",INDEX('Registo trimestral'!$V$8:$V$107,ROUNDUP((ROW()-7)/3,0))),"")</f>
        <v/>
      </c>
      <c r="H135" s="17" t="n"/>
      <c r="I135" s="27" t="n"/>
      <c r="J135" s="25" t="n"/>
      <c r="K135" s="22">
        <f>IFERROR(IF(OR($G135="",$H135=""),"",$G135-$H135),"")</f>
        <v/>
      </c>
      <c r="L135" s="13">
        <f>IF($A135="","",IF($G135="","A aguardar cálculo",IF($G135=0,IF($J135="Não aplicável","Confirmar estado sem montante"),IF($H135="","Pagamento por registar",IF($I135="","Falta data de pagamento",IF(ABS($K135)&lt;='Painel'!$B$14,"Regularizado","Diferença a conferir"))))))</f>
        <v/>
      </c>
      <c r="M135" s="15" t="n"/>
    </row>
    <row r="136" ht="28" customHeight="1">
      <c r="A136" s="13">
        <f>IFERROR(IF(INDEX('Registo trimestral'!$A$8:$A$107,ROUNDUP((ROW()-7)/3,0))="","",INDEX('Registo trimestral'!$A$8:$A$107,ROUNDUP((ROW()-7)/3,0))),"")</f>
        <v/>
      </c>
      <c r="B136" s="18">
        <f>IFERROR(IF($A136="","",INDEX('Registo trimestral'!$C$8:$C$107,ROUNDUP((ROW()-7)/3,0))),"")</f>
        <v/>
      </c>
      <c r="C136" s="18">
        <f>IFERROR(IF($A136="","",INDEX('Registo trimestral'!$D$8:$D$107,ROUNDUP((ROW()-7)/3,0))),"")</f>
        <v/>
      </c>
      <c r="D136" s="29">
        <f>IFERROR(IF($A136="","",EDATE(INDEX('Registo trimestral'!$E$8:$E$107,ROUNDUP((ROW()-7)/3,0)),MOD(ROW()-8,3))),"")</f>
        <v/>
      </c>
      <c r="E136" s="22">
        <f>IFERROR(IF($A136="","",INDEX('Registo trimestral'!$T$8:$T$107,ROUNDUP((ROW()-7)/3,0))),"")</f>
        <v/>
      </c>
      <c r="F136" s="28">
        <f>IFERROR(IF($A136="","",INDEX('Registo trimestral'!$U$8:$U$107,ROUNDUP((ROW()-7)/3,0))),"")</f>
        <v/>
      </c>
      <c r="G136" s="22">
        <f>IFERROR(IF($A136="","",INDEX('Registo trimestral'!$V$8:$V$107,ROUNDUP((ROW()-7)/3,0))),"")</f>
        <v/>
      </c>
      <c r="H136" s="17" t="n"/>
      <c r="I136" s="27" t="n"/>
      <c r="J136" s="25" t="n"/>
      <c r="K136" s="22">
        <f>IFERROR(IF(OR($G136="",$H136=""),"",$G136-$H136),"")</f>
        <v/>
      </c>
      <c r="L136" s="13">
        <f>IF($A136="","",IF($G136="","A aguardar cálculo",IF($G136=0,IF($J136="Não aplicável","Confirmar estado sem montante"),IF($H136="","Pagamento por registar",IF($I136="","Falta data de pagamento",IF(ABS($K136)&lt;='Painel'!$B$14,"Regularizado","Diferença a conferir"))))))</f>
        <v/>
      </c>
      <c r="M136" s="15" t="n"/>
    </row>
    <row r="137" ht="28" customHeight="1">
      <c r="A137" s="13">
        <f>IFERROR(IF(INDEX('Registo trimestral'!$A$8:$A$107,ROUNDUP((ROW()-7)/3,0))="","",INDEX('Registo trimestral'!$A$8:$A$107,ROUNDUP((ROW()-7)/3,0))),"")</f>
        <v/>
      </c>
      <c r="B137" s="18">
        <f>IFERROR(IF($A137="","",INDEX('Registo trimestral'!$C$8:$C$107,ROUNDUP((ROW()-7)/3,0))),"")</f>
        <v/>
      </c>
      <c r="C137" s="18">
        <f>IFERROR(IF($A137="","",INDEX('Registo trimestral'!$D$8:$D$107,ROUNDUP((ROW()-7)/3,0))),"")</f>
        <v/>
      </c>
      <c r="D137" s="29">
        <f>IFERROR(IF($A137="","",EDATE(INDEX('Registo trimestral'!$E$8:$E$107,ROUNDUP((ROW()-7)/3,0)),MOD(ROW()-8,3))),"")</f>
        <v/>
      </c>
      <c r="E137" s="22">
        <f>IFERROR(IF($A137="","",INDEX('Registo trimestral'!$T$8:$T$107,ROUNDUP((ROW()-7)/3,0))),"")</f>
        <v/>
      </c>
      <c r="F137" s="28">
        <f>IFERROR(IF($A137="","",INDEX('Registo trimestral'!$U$8:$U$107,ROUNDUP((ROW()-7)/3,0))),"")</f>
        <v/>
      </c>
      <c r="G137" s="22">
        <f>IFERROR(IF($A137="","",INDEX('Registo trimestral'!$V$8:$V$107,ROUNDUP((ROW()-7)/3,0))),"")</f>
        <v/>
      </c>
      <c r="H137" s="17" t="n"/>
      <c r="I137" s="27" t="n"/>
      <c r="J137" s="25" t="n"/>
      <c r="K137" s="22">
        <f>IFERROR(IF(OR($G137="",$H137=""),"",$G137-$H137),"")</f>
        <v/>
      </c>
      <c r="L137" s="13">
        <f>IF($A137="","",IF($G137="","A aguardar cálculo",IF($G137=0,IF($J137="Não aplicável","Confirmar estado sem montante"),IF($H137="","Pagamento por registar",IF($I137="","Falta data de pagamento",IF(ABS($K137)&lt;='Painel'!$B$14,"Regularizado","Diferença a conferir"))))))</f>
        <v/>
      </c>
      <c r="M137" s="15" t="n"/>
    </row>
    <row r="138" ht="28" customHeight="1">
      <c r="A138" s="13">
        <f>IFERROR(IF(INDEX('Registo trimestral'!$A$8:$A$107,ROUNDUP((ROW()-7)/3,0))="","",INDEX('Registo trimestral'!$A$8:$A$107,ROUNDUP((ROW()-7)/3,0))),"")</f>
        <v/>
      </c>
      <c r="B138" s="18">
        <f>IFERROR(IF($A138="","",INDEX('Registo trimestral'!$C$8:$C$107,ROUNDUP((ROW()-7)/3,0))),"")</f>
        <v/>
      </c>
      <c r="C138" s="18">
        <f>IFERROR(IF($A138="","",INDEX('Registo trimestral'!$D$8:$D$107,ROUNDUP((ROW()-7)/3,0))),"")</f>
        <v/>
      </c>
      <c r="D138" s="29">
        <f>IFERROR(IF($A138="","",EDATE(INDEX('Registo trimestral'!$E$8:$E$107,ROUNDUP((ROW()-7)/3,0)),MOD(ROW()-8,3))),"")</f>
        <v/>
      </c>
      <c r="E138" s="22">
        <f>IFERROR(IF($A138="","",INDEX('Registo trimestral'!$T$8:$T$107,ROUNDUP((ROW()-7)/3,0))),"")</f>
        <v/>
      </c>
      <c r="F138" s="28">
        <f>IFERROR(IF($A138="","",INDEX('Registo trimestral'!$U$8:$U$107,ROUNDUP((ROW()-7)/3,0))),"")</f>
        <v/>
      </c>
      <c r="G138" s="22">
        <f>IFERROR(IF($A138="","",INDEX('Registo trimestral'!$V$8:$V$107,ROUNDUP((ROW()-7)/3,0))),"")</f>
        <v/>
      </c>
      <c r="H138" s="17" t="n"/>
      <c r="I138" s="27" t="n"/>
      <c r="J138" s="25" t="n"/>
      <c r="K138" s="22">
        <f>IFERROR(IF(OR($G138="",$H138=""),"",$G138-$H138),"")</f>
        <v/>
      </c>
      <c r="L138" s="13">
        <f>IF($A138="","",IF($G138="","A aguardar cálculo",IF($G138=0,IF($J138="Não aplicável","Confirmar estado sem montante"),IF($H138="","Pagamento por registar",IF($I138="","Falta data de pagamento",IF(ABS($K138)&lt;='Painel'!$B$14,"Regularizado","Diferença a conferir"))))))</f>
        <v/>
      </c>
      <c r="M138" s="15" t="n"/>
    </row>
    <row r="139" ht="28" customHeight="1">
      <c r="A139" s="13">
        <f>IFERROR(IF(INDEX('Registo trimestral'!$A$8:$A$107,ROUNDUP((ROW()-7)/3,0))="","",INDEX('Registo trimestral'!$A$8:$A$107,ROUNDUP((ROW()-7)/3,0))),"")</f>
        <v/>
      </c>
      <c r="B139" s="18">
        <f>IFERROR(IF($A139="","",INDEX('Registo trimestral'!$C$8:$C$107,ROUNDUP((ROW()-7)/3,0))),"")</f>
        <v/>
      </c>
      <c r="C139" s="18">
        <f>IFERROR(IF($A139="","",INDEX('Registo trimestral'!$D$8:$D$107,ROUNDUP((ROW()-7)/3,0))),"")</f>
        <v/>
      </c>
      <c r="D139" s="29">
        <f>IFERROR(IF($A139="","",EDATE(INDEX('Registo trimestral'!$E$8:$E$107,ROUNDUP((ROW()-7)/3,0)),MOD(ROW()-8,3))),"")</f>
        <v/>
      </c>
      <c r="E139" s="22">
        <f>IFERROR(IF($A139="","",INDEX('Registo trimestral'!$T$8:$T$107,ROUNDUP((ROW()-7)/3,0))),"")</f>
        <v/>
      </c>
      <c r="F139" s="28">
        <f>IFERROR(IF($A139="","",INDEX('Registo trimestral'!$U$8:$U$107,ROUNDUP((ROW()-7)/3,0))),"")</f>
        <v/>
      </c>
      <c r="G139" s="22">
        <f>IFERROR(IF($A139="","",INDEX('Registo trimestral'!$V$8:$V$107,ROUNDUP((ROW()-7)/3,0))),"")</f>
        <v/>
      </c>
      <c r="H139" s="17" t="n"/>
      <c r="I139" s="27" t="n"/>
      <c r="J139" s="25" t="n"/>
      <c r="K139" s="22">
        <f>IFERROR(IF(OR($G139="",$H139=""),"",$G139-$H139),"")</f>
        <v/>
      </c>
      <c r="L139" s="13">
        <f>IF($A139="","",IF($G139="","A aguardar cálculo",IF($G139=0,IF($J139="Não aplicável","Confirmar estado sem montante"),IF($H139="","Pagamento por registar",IF($I139="","Falta data de pagamento",IF(ABS($K139)&lt;='Painel'!$B$14,"Regularizado","Diferença a conferir"))))))</f>
        <v/>
      </c>
      <c r="M139" s="15" t="n"/>
    </row>
    <row r="140" ht="28" customHeight="1">
      <c r="A140" s="13">
        <f>IFERROR(IF(INDEX('Registo trimestral'!$A$8:$A$107,ROUNDUP((ROW()-7)/3,0))="","",INDEX('Registo trimestral'!$A$8:$A$107,ROUNDUP((ROW()-7)/3,0))),"")</f>
        <v/>
      </c>
      <c r="B140" s="18">
        <f>IFERROR(IF($A140="","",INDEX('Registo trimestral'!$C$8:$C$107,ROUNDUP((ROW()-7)/3,0))),"")</f>
        <v/>
      </c>
      <c r="C140" s="18">
        <f>IFERROR(IF($A140="","",INDEX('Registo trimestral'!$D$8:$D$107,ROUNDUP((ROW()-7)/3,0))),"")</f>
        <v/>
      </c>
      <c r="D140" s="29">
        <f>IFERROR(IF($A140="","",EDATE(INDEX('Registo trimestral'!$E$8:$E$107,ROUNDUP((ROW()-7)/3,0)),MOD(ROW()-8,3))),"")</f>
        <v/>
      </c>
      <c r="E140" s="22">
        <f>IFERROR(IF($A140="","",INDEX('Registo trimestral'!$T$8:$T$107,ROUNDUP((ROW()-7)/3,0))),"")</f>
        <v/>
      </c>
      <c r="F140" s="28">
        <f>IFERROR(IF($A140="","",INDEX('Registo trimestral'!$U$8:$U$107,ROUNDUP((ROW()-7)/3,0))),"")</f>
        <v/>
      </c>
      <c r="G140" s="22">
        <f>IFERROR(IF($A140="","",INDEX('Registo trimestral'!$V$8:$V$107,ROUNDUP((ROW()-7)/3,0))),"")</f>
        <v/>
      </c>
      <c r="H140" s="17" t="n"/>
      <c r="I140" s="27" t="n"/>
      <c r="J140" s="25" t="n"/>
      <c r="K140" s="22">
        <f>IFERROR(IF(OR($G140="",$H140=""),"",$G140-$H140),"")</f>
        <v/>
      </c>
      <c r="L140" s="13">
        <f>IF($A140="","",IF($G140="","A aguardar cálculo",IF($G140=0,IF($J140="Não aplicável","Confirmar estado sem montante"),IF($H140="","Pagamento por registar",IF($I140="","Falta data de pagamento",IF(ABS($K140)&lt;='Painel'!$B$14,"Regularizado","Diferença a conferir"))))))</f>
        <v/>
      </c>
      <c r="M140" s="15" t="n"/>
    </row>
    <row r="141" ht="28" customHeight="1">
      <c r="A141" s="13">
        <f>IFERROR(IF(INDEX('Registo trimestral'!$A$8:$A$107,ROUNDUP((ROW()-7)/3,0))="","",INDEX('Registo trimestral'!$A$8:$A$107,ROUNDUP((ROW()-7)/3,0))),"")</f>
        <v/>
      </c>
      <c r="B141" s="18">
        <f>IFERROR(IF($A141="","",INDEX('Registo trimestral'!$C$8:$C$107,ROUNDUP((ROW()-7)/3,0))),"")</f>
        <v/>
      </c>
      <c r="C141" s="18">
        <f>IFERROR(IF($A141="","",INDEX('Registo trimestral'!$D$8:$D$107,ROUNDUP((ROW()-7)/3,0))),"")</f>
        <v/>
      </c>
      <c r="D141" s="29">
        <f>IFERROR(IF($A141="","",EDATE(INDEX('Registo trimestral'!$E$8:$E$107,ROUNDUP((ROW()-7)/3,0)),MOD(ROW()-8,3))),"")</f>
        <v/>
      </c>
      <c r="E141" s="22">
        <f>IFERROR(IF($A141="","",INDEX('Registo trimestral'!$T$8:$T$107,ROUNDUP((ROW()-7)/3,0))),"")</f>
        <v/>
      </c>
      <c r="F141" s="28">
        <f>IFERROR(IF($A141="","",INDEX('Registo trimestral'!$U$8:$U$107,ROUNDUP((ROW()-7)/3,0))),"")</f>
        <v/>
      </c>
      <c r="G141" s="22">
        <f>IFERROR(IF($A141="","",INDEX('Registo trimestral'!$V$8:$V$107,ROUNDUP((ROW()-7)/3,0))),"")</f>
        <v/>
      </c>
      <c r="H141" s="17" t="n"/>
      <c r="I141" s="27" t="n"/>
      <c r="J141" s="25" t="n"/>
      <c r="K141" s="22">
        <f>IFERROR(IF(OR($G141="",$H141=""),"",$G141-$H141),"")</f>
        <v/>
      </c>
      <c r="L141" s="13">
        <f>IF($A141="","",IF($G141="","A aguardar cálculo",IF($G141=0,IF($J141="Não aplicável","Confirmar estado sem montante"),IF($H141="","Pagamento por registar",IF($I141="","Falta data de pagamento",IF(ABS($K141)&lt;='Painel'!$B$14,"Regularizado","Diferença a conferir"))))))</f>
        <v/>
      </c>
      <c r="M141" s="15" t="n"/>
    </row>
    <row r="142" ht="28" customHeight="1">
      <c r="A142" s="13">
        <f>IFERROR(IF(INDEX('Registo trimestral'!$A$8:$A$107,ROUNDUP((ROW()-7)/3,0))="","",INDEX('Registo trimestral'!$A$8:$A$107,ROUNDUP((ROW()-7)/3,0))),"")</f>
        <v/>
      </c>
      <c r="B142" s="18">
        <f>IFERROR(IF($A142="","",INDEX('Registo trimestral'!$C$8:$C$107,ROUNDUP((ROW()-7)/3,0))),"")</f>
        <v/>
      </c>
      <c r="C142" s="18">
        <f>IFERROR(IF($A142="","",INDEX('Registo trimestral'!$D$8:$D$107,ROUNDUP((ROW()-7)/3,0))),"")</f>
        <v/>
      </c>
      <c r="D142" s="29">
        <f>IFERROR(IF($A142="","",EDATE(INDEX('Registo trimestral'!$E$8:$E$107,ROUNDUP((ROW()-7)/3,0)),MOD(ROW()-8,3))),"")</f>
        <v/>
      </c>
      <c r="E142" s="22">
        <f>IFERROR(IF($A142="","",INDEX('Registo trimestral'!$T$8:$T$107,ROUNDUP((ROW()-7)/3,0))),"")</f>
        <v/>
      </c>
      <c r="F142" s="28">
        <f>IFERROR(IF($A142="","",INDEX('Registo trimestral'!$U$8:$U$107,ROUNDUP((ROW()-7)/3,0))),"")</f>
        <v/>
      </c>
      <c r="G142" s="22">
        <f>IFERROR(IF($A142="","",INDEX('Registo trimestral'!$V$8:$V$107,ROUNDUP((ROW()-7)/3,0))),"")</f>
        <v/>
      </c>
      <c r="H142" s="17" t="n"/>
      <c r="I142" s="27" t="n"/>
      <c r="J142" s="25" t="n"/>
      <c r="K142" s="22">
        <f>IFERROR(IF(OR($G142="",$H142=""),"",$G142-$H142),"")</f>
        <v/>
      </c>
      <c r="L142" s="13">
        <f>IF($A142="","",IF($G142="","A aguardar cálculo",IF($G142=0,IF($J142="Não aplicável","Confirmar estado sem montante"),IF($H142="","Pagamento por registar",IF($I142="","Falta data de pagamento",IF(ABS($K142)&lt;='Painel'!$B$14,"Regularizado","Diferença a conferir"))))))</f>
        <v/>
      </c>
      <c r="M142" s="15" t="n"/>
    </row>
    <row r="143" ht="28" customHeight="1">
      <c r="A143" s="13">
        <f>IFERROR(IF(INDEX('Registo trimestral'!$A$8:$A$107,ROUNDUP((ROW()-7)/3,0))="","",INDEX('Registo trimestral'!$A$8:$A$107,ROUNDUP((ROW()-7)/3,0))),"")</f>
        <v/>
      </c>
      <c r="B143" s="18">
        <f>IFERROR(IF($A143="","",INDEX('Registo trimestral'!$C$8:$C$107,ROUNDUP((ROW()-7)/3,0))),"")</f>
        <v/>
      </c>
      <c r="C143" s="18">
        <f>IFERROR(IF($A143="","",INDEX('Registo trimestral'!$D$8:$D$107,ROUNDUP((ROW()-7)/3,0))),"")</f>
        <v/>
      </c>
      <c r="D143" s="29">
        <f>IFERROR(IF($A143="","",EDATE(INDEX('Registo trimestral'!$E$8:$E$107,ROUNDUP((ROW()-7)/3,0)),MOD(ROW()-8,3))),"")</f>
        <v/>
      </c>
      <c r="E143" s="22">
        <f>IFERROR(IF($A143="","",INDEX('Registo trimestral'!$T$8:$T$107,ROUNDUP((ROW()-7)/3,0))),"")</f>
        <v/>
      </c>
      <c r="F143" s="28">
        <f>IFERROR(IF($A143="","",INDEX('Registo trimestral'!$U$8:$U$107,ROUNDUP((ROW()-7)/3,0))),"")</f>
        <v/>
      </c>
      <c r="G143" s="22">
        <f>IFERROR(IF($A143="","",INDEX('Registo trimestral'!$V$8:$V$107,ROUNDUP((ROW()-7)/3,0))),"")</f>
        <v/>
      </c>
      <c r="H143" s="17" t="n"/>
      <c r="I143" s="27" t="n"/>
      <c r="J143" s="25" t="n"/>
      <c r="K143" s="22">
        <f>IFERROR(IF(OR($G143="",$H143=""),"",$G143-$H143),"")</f>
        <v/>
      </c>
      <c r="L143" s="13">
        <f>IF($A143="","",IF($G143="","A aguardar cálculo",IF($G143=0,IF($J143="Não aplicável","Confirmar estado sem montante"),IF($H143="","Pagamento por registar",IF($I143="","Falta data de pagamento",IF(ABS($K143)&lt;='Painel'!$B$14,"Regularizado","Diferença a conferir"))))))</f>
        <v/>
      </c>
      <c r="M143" s="15" t="n"/>
    </row>
    <row r="144" ht="28" customHeight="1">
      <c r="A144" s="13">
        <f>IFERROR(IF(INDEX('Registo trimestral'!$A$8:$A$107,ROUNDUP((ROW()-7)/3,0))="","",INDEX('Registo trimestral'!$A$8:$A$107,ROUNDUP((ROW()-7)/3,0))),"")</f>
        <v/>
      </c>
      <c r="B144" s="18">
        <f>IFERROR(IF($A144="","",INDEX('Registo trimestral'!$C$8:$C$107,ROUNDUP((ROW()-7)/3,0))),"")</f>
        <v/>
      </c>
      <c r="C144" s="18">
        <f>IFERROR(IF($A144="","",INDEX('Registo trimestral'!$D$8:$D$107,ROUNDUP((ROW()-7)/3,0))),"")</f>
        <v/>
      </c>
      <c r="D144" s="29">
        <f>IFERROR(IF($A144="","",EDATE(INDEX('Registo trimestral'!$E$8:$E$107,ROUNDUP((ROW()-7)/3,0)),MOD(ROW()-8,3))),"")</f>
        <v/>
      </c>
      <c r="E144" s="22">
        <f>IFERROR(IF($A144="","",INDEX('Registo trimestral'!$T$8:$T$107,ROUNDUP((ROW()-7)/3,0))),"")</f>
        <v/>
      </c>
      <c r="F144" s="28">
        <f>IFERROR(IF($A144="","",INDEX('Registo trimestral'!$U$8:$U$107,ROUNDUP((ROW()-7)/3,0))),"")</f>
        <v/>
      </c>
      <c r="G144" s="22">
        <f>IFERROR(IF($A144="","",INDEX('Registo trimestral'!$V$8:$V$107,ROUNDUP((ROW()-7)/3,0))),"")</f>
        <v/>
      </c>
      <c r="H144" s="17" t="n"/>
      <c r="I144" s="27" t="n"/>
      <c r="J144" s="25" t="n"/>
      <c r="K144" s="22">
        <f>IFERROR(IF(OR($G144="",$H144=""),"",$G144-$H144),"")</f>
        <v/>
      </c>
      <c r="L144" s="13">
        <f>IF($A144="","",IF($G144="","A aguardar cálculo",IF($G144=0,IF($J144="Não aplicável","Confirmar estado sem montante"),IF($H144="","Pagamento por registar",IF($I144="","Falta data de pagamento",IF(ABS($K144)&lt;='Painel'!$B$14,"Regularizado","Diferença a conferir"))))))</f>
        <v/>
      </c>
      <c r="M144" s="15" t="n"/>
    </row>
    <row r="145" ht="28" customHeight="1">
      <c r="A145" s="13">
        <f>IFERROR(IF(INDEX('Registo trimestral'!$A$8:$A$107,ROUNDUP((ROW()-7)/3,0))="","",INDEX('Registo trimestral'!$A$8:$A$107,ROUNDUP((ROW()-7)/3,0))),"")</f>
        <v/>
      </c>
      <c r="B145" s="18">
        <f>IFERROR(IF($A145="","",INDEX('Registo trimestral'!$C$8:$C$107,ROUNDUP((ROW()-7)/3,0))),"")</f>
        <v/>
      </c>
      <c r="C145" s="18">
        <f>IFERROR(IF($A145="","",INDEX('Registo trimestral'!$D$8:$D$107,ROUNDUP((ROW()-7)/3,0))),"")</f>
        <v/>
      </c>
      <c r="D145" s="29">
        <f>IFERROR(IF($A145="","",EDATE(INDEX('Registo trimestral'!$E$8:$E$107,ROUNDUP((ROW()-7)/3,0)),MOD(ROW()-8,3))),"")</f>
        <v/>
      </c>
      <c r="E145" s="22">
        <f>IFERROR(IF($A145="","",INDEX('Registo trimestral'!$T$8:$T$107,ROUNDUP((ROW()-7)/3,0))),"")</f>
        <v/>
      </c>
      <c r="F145" s="28">
        <f>IFERROR(IF($A145="","",INDEX('Registo trimestral'!$U$8:$U$107,ROUNDUP((ROW()-7)/3,0))),"")</f>
        <v/>
      </c>
      <c r="G145" s="22">
        <f>IFERROR(IF($A145="","",INDEX('Registo trimestral'!$V$8:$V$107,ROUNDUP((ROW()-7)/3,0))),"")</f>
        <v/>
      </c>
      <c r="H145" s="17" t="n"/>
      <c r="I145" s="27" t="n"/>
      <c r="J145" s="25" t="n"/>
      <c r="K145" s="22">
        <f>IFERROR(IF(OR($G145="",$H145=""),"",$G145-$H145),"")</f>
        <v/>
      </c>
      <c r="L145" s="13">
        <f>IF($A145="","",IF($G145="","A aguardar cálculo",IF($G145=0,IF($J145="Não aplicável","Confirmar estado sem montante"),IF($H145="","Pagamento por registar",IF($I145="","Falta data de pagamento",IF(ABS($K145)&lt;='Painel'!$B$14,"Regularizado","Diferença a conferir"))))))</f>
        <v/>
      </c>
      <c r="M145" s="15" t="n"/>
    </row>
    <row r="146" ht="28" customHeight="1">
      <c r="A146" s="13">
        <f>IFERROR(IF(INDEX('Registo trimestral'!$A$8:$A$107,ROUNDUP((ROW()-7)/3,0))="","",INDEX('Registo trimestral'!$A$8:$A$107,ROUNDUP((ROW()-7)/3,0))),"")</f>
        <v/>
      </c>
      <c r="B146" s="18">
        <f>IFERROR(IF($A146="","",INDEX('Registo trimestral'!$C$8:$C$107,ROUNDUP((ROW()-7)/3,0))),"")</f>
        <v/>
      </c>
      <c r="C146" s="18">
        <f>IFERROR(IF($A146="","",INDEX('Registo trimestral'!$D$8:$D$107,ROUNDUP((ROW()-7)/3,0))),"")</f>
        <v/>
      </c>
      <c r="D146" s="29">
        <f>IFERROR(IF($A146="","",EDATE(INDEX('Registo trimestral'!$E$8:$E$107,ROUNDUP((ROW()-7)/3,0)),MOD(ROW()-8,3))),"")</f>
        <v/>
      </c>
      <c r="E146" s="22">
        <f>IFERROR(IF($A146="","",INDEX('Registo trimestral'!$T$8:$T$107,ROUNDUP((ROW()-7)/3,0))),"")</f>
        <v/>
      </c>
      <c r="F146" s="28">
        <f>IFERROR(IF($A146="","",INDEX('Registo trimestral'!$U$8:$U$107,ROUNDUP((ROW()-7)/3,0))),"")</f>
        <v/>
      </c>
      <c r="G146" s="22">
        <f>IFERROR(IF($A146="","",INDEX('Registo trimestral'!$V$8:$V$107,ROUNDUP((ROW()-7)/3,0))),"")</f>
        <v/>
      </c>
      <c r="H146" s="17" t="n"/>
      <c r="I146" s="27" t="n"/>
      <c r="J146" s="25" t="n"/>
      <c r="K146" s="22">
        <f>IFERROR(IF(OR($G146="",$H146=""),"",$G146-$H146),"")</f>
        <v/>
      </c>
      <c r="L146" s="13">
        <f>IF($A146="","",IF($G146="","A aguardar cálculo",IF($G146=0,IF($J146="Não aplicável","Confirmar estado sem montante"),IF($H146="","Pagamento por registar",IF($I146="","Falta data de pagamento",IF(ABS($K146)&lt;='Painel'!$B$14,"Regularizado","Diferença a conferir"))))))</f>
        <v/>
      </c>
      <c r="M146" s="15" t="n"/>
    </row>
    <row r="147" ht="28" customHeight="1">
      <c r="A147" s="13">
        <f>IFERROR(IF(INDEX('Registo trimestral'!$A$8:$A$107,ROUNDUP((ROW()-7)/3,0))="","",INDEX('Registo trimestral'!$A$8:$A$107,ROUNDUP((ROW()-7)/3,0))),"")</f>
        <v/>
      </c>
      <c r="B147" s="18">
        <f>IFERROR(IF($A147="","",INDEX('Registo trimestral'!$C$8:$C$107,ROUNDUP((ROW()-7)/3,0))),"")</f>
        <v/>
      </c>
      <c r="C147" s="18">
        <f>IFERROR(IF($A147="","",INDEX('Registo trimestral'!$D$8:$D$107,ROUNDUP((ROW()-7)/3,0))),"")</f>
        <v/>
      </c>
      <c r="D147" s="29">
        <f>IFERROR(IF($A147="","",EDATE(INDEX('Registo trimestral'!$E$8:$E$107,ROUNDUP((ROW()-7)/3,0)),MOD(ROW()-8,3))),"")</f>
        <v/>
      </c>
      <c r="E147" s="22">
        <f>IFERROR(IF($A147="","",INDEX('Registo trimestral'!$T$8:$T$107,ROUNDUP((ROW()-7)/3,0))),"")</f>
        <v/>
      </c>
      <c r="F147" s="28">
        <f>IFERROR(IF($A147="","",INDEX('Registo trimestral'!$U$8:$U$107,ROUNDUP((ROW()-7)/3,0))),"")</f>
        <v/>
      </c>
      <c r="G147" s="22">
        <f>IFERROR(IF($A147="","",INDEX('Registo trimestral'!$V$8:$V$107,ROUNDUP((ROW()-7)/3,0))),"")</f>
        <v/>
      </c>
      <c r="H147" s="17" t="n"/>
      <c r="I147" s="27" t="n"/>
      <c r="J147" s="25" t="n"/>
      <c r="K147" s="22">
        <f>IFERROR(IF(OR($G147="",$H147=""),"",$G147-$H147),"")</f>
        <v/>
      </c>
      <c r="L147" s="13">
        <f>IF($A147="","",IF($G147="","A aguardar cálculo",IF($G147=0,IF($J147="Não aplicável","Confirmar estado sem montante"),IF($H147="","Pagamento por registar",IF($I147="","Falta data de pagamento",IF(ABS($K147)&lt;='Painel'!$B$14,"Regularizado","Diferença a conferir"))))))</f>
        <v/>
      </c>
      <c r="M147" s="15" t="n"/>
    </row>
    <row r="148" ht="28" customHeight="1">
      <c r="A148" s="13">
        <f>IFERROR(IF(INDEX('Registo trimestral'!$A$8:$A$107,ROUNDUP((ROW()-7)/3,0))="","",INDEX('Registo trimestral'!$A$8:$A$107,ROUNDUP((ROW()-7)/3,0))),"")</f>
        <v/>
      </c>
      <c r="B148" s="18">
        <f>IFERROR(IF($A148="","",INDEX('Registo trimestral'!$C$8:$C$107,ROUNDUP((ROW()-7)/3,0))),"")</f>
        <v/>
      </c>
      <c r="C148" s="18">
        <f>IFERROR(IF($A148="","",INDEX('Registo trimestral'!$D$8:$D$107,ROUNDUP((ROW()-7)/3,0))),"")</f>
        <v/>
      </c>
      <c r="D148" s="29">
        <f>IFERROR(IF($A148="","",EDATE(INDEX('Registo trimestral'!$E$8:$E$107,ROUNDUP((ROW()-7)/3,0)),MOD(ROW()-8,3))),"")</f>
        <v/>
      </c>
      <c r="E148" s="22">
        <f>IFERROR(IF($A148="","",INDEX('Registo trimestral'!$T$8:$T$107,ROUNDUP((ROW()-7)/3,0))),"")</f>
        <v/>
      </c>
      <c r="F148" s="28">
        <f>IFERROR(IF($A148="","",INDEX('Registo trimestral'!$U$8:$U$107,ROUNDUP((ROW()-7)/3,0))),"")</f>
        <v/>
      </c>
      <c r="G148" s="22">
        <f>IFERROR(IF($A148="","",INDEX('Registo trimestral'!$V$8:$V$107,ROUNDUP((ROW()-7)/3,0))),"")</f>
        <v/>
      </c>
      <c r="H148" s="17" t="n"/>
      <c r="I148" s="27" t="n"/>
      <c r="J148" s="25" t="n"/>
      <c r="K148" s="22">
        <f>IFERROR(IF(OR($G148="",$H148=""),"",$G148-$H148),"")</f>
        <v/>
      </c>
      <c r="L148" s="13">
        <f>IF($A148="","",IF($G148="","A aguardar cálculo",IF($G148=0,IF($J148="Não aplicável","Confirmar estado sem montante"),IF($H148="","Pagamento por registar",IF($I148="","Falta data de pagamento",IF(ABS($K148)&lt;='Painel'!$B$14,"Regularizado","Diferença a conferir"))))))</f>
        <v/>
      </c>
      <c r="M148" s="15" t="n"/>
    </row>
    <row r="149" ht="28" customHeight="1">
      <c r="A149" s="13">
        <f>IFERROR(IF(INDEX('Registo trimestral'!$A$8:$A$107,ROUNDUP((ROW()-7)/3,0))="","",INDEX('Registo trimestral'!$A$8:$A$107,ROUNDUP((ROW()-7)/3,0))),"")</f>
        <v/>
      </c>
      <c r="B149" s="18">
        <f>IFERROR(IF($A149="","",INDEX('Registo trimestral'!$C$8:$C$107,ROUNDUP((ROW()-7)/3,0))),"")</f>
        <v/>
      </c>
      <c r="C149" s="18">
        <f>IFERROR(IF($A149="","",INDEX('Registo trimestral'!$D$8:$D$107,ROUNDUP((ROW()-7)/3,0))),"")</f>
        <v/>
      </c>
      <c r="D149" s="29">
        <f>IFERROR(IF($A149="","",EDATE(INDEX('Registo trimestral'!$E$8:$E$107,ROUNDUP((ROW()-7)/3,0)),MOD(ROW()-8,3))),"")</f>
        <v/>
      </c>
      <c r="E149" s="22">
        <f>IFERROR(IF($A149="","",INDEX('Registo trimestral'!$T$8:$T$107,ROUNDUP((ROW()-7)/3,0))),"")</f>
        <v/>
      </c>
      <c r="F149" s="28">
        <f>IFERROR(IF($A149="","",INDEX('Registo trimestral'!$U$8:$U$107,ROUNDUP((ROW()-7)/3,0))),"")</f>
        <v/>
      </c>
      <c r="G149" s="22">
        <f>IFERROR(IF($A149="","",INDEX('Registo trimestral'!$V$8:$V$107,ROUNDUP((ROW()-7)/3,0))),"")</f>
        <v/>
      </c>
      <c r="H149" s="17" t="n"/>
      <c r="I149" s="27" t="n"/>
      <c r="J149" s="25" t="n"/>
      <c r="K149" s="22">
        <f>IFERROR(IF(OR($G149="",$H149=""),"",$G149-$H149),"")</f>
        <v/>
      </c>
      <c r="L149" s="13">
        <f>IF($A149="","",IF($G149="","A aguardar cálculo",IF($G149=0,IF($J149="Não aplicável","Confirmar estado sem montante"),IF($H149="","Pagamento por registar",IF($I149="","Falta data de pagamento",IF(ABS($K149)&lt;='Painel'!$B$14,"Regularizado","Diferença a conferir"))))))</f>
        <v/>
      </c>
      <c r="M149" s="15" t="n"/>
    </row>
    <row r="150" ht="28" customHeight="1">
      <c r="A150" s="13">
        <f>IFERROR(IF(INDEX('Registo trimestral'!$A$8:$A$107,ROUNDUP((ROW()-7)/3,0))="","",INDEX('Registo trimestral'!$A$8:$A$107,ROUNDUP((ROW()-7)/3,0))),"")</f>
        <v/>
      </c>
      <c r="B150" s="18">
        <f>IFERROR(IF($A150="","",INDEX('Registo trimestral'!$C$8:$C$107,ROUNDUP((ROW()-7)/3,0))),"")</f>
        <v/>
      </c>
      <c r="C150" s="18">
        <f>IFERROR(IF($A150="","",INDEX('Registo trimestral'!$D$8:$D$107,ROUNDUP((ROW()-7)/3,0))),"")</f>
        <v/>
      </c>
      <c r="D150" s="29">
        <f>IFERROR(IF($A150="","",EDATE(INDEX('Registo trimestral'!$E$8:$E$107,ROUNDUP((ROW()-7)/3,0)),MOD(ROW()-8,3))),"")</f>
        <v/>
      </c>
      <c r="E150" s="22">
        <f>IFERROR(IF($A150="","",INDEX('Registo trimestral'!$T$8:$T$107,ROUNDUP((ROW()-7)/3,0))),"")</f>
        <v/>
      </c>
      <c r="F150" s="28">
        <f>IFERROR(IF($A150="","",INDEX('Registo trimestral'!$U$8:$U$107,ROUNDUP((ROW()-7)/3,0))),"")</f>
        <v/>
      </c>
      <c r="G150" s="22">
        <f>IFERROR(IF($A150="","",INDEX('Registo trimestral'!$V$8:$V$107,ROUNDUP((ROW()-7)/3,0))),"")</f>
        <v/>
      </c>
      <c r="H150" s="17" t="n"/>
      <c r="I150" s="27" t="n"/>
      <c r="J150" s="25" t="n"/>
      <c r="K150" s="22">
        <f>IFERROR(IF(OR($G150="",$H150=""),"",$G150-$H150),"")</f>
        <v/>
      </c>
      <c r="L150" s="13">
        <f>IF($A150="","",IF($G150="","A aguardar cálculo",IF($G150=0,IF($J150="Não aplicável","Confirmar estado sem montante"),IF($H150="","Pagamento por registar",IF($I150="","Falta data de pagamento",IF(ABS($K150)&lt;='Painel'!$B$14,"Regularizado","Diferença a conferir"))))))</f>
        <v/>
      </c>
      <c r="M150" s="15" t="n"/>
    </row>
    <row r="151" ht="28" customHeight="1">
      <c r="A151" s="13">
        <f>IFERROR(IF(INDEX('Registo trimestral'!$A$8:$A$107,ROUNDUP((ROW()-7)/3,0))="","",INDEX('Registo trimestral'!$A$8:$A$107,ROUNDUP((ROW()-7)/3,0))),"")</f>
        <v/>
      </c>
      <c r="B151" s="18">
        <f>IFERROR(IF($A151="","",INDEX('Registo trimestral'!$C$8:$C$107,ROUNDUP((ROW()-7)/3,0))),"")</f>
        <v/>
      </c>
      <c r="C151" s="18">
        <f>IFERROR(IF($A151="","",INDEX('Registo trimestral'!$D$8:$D$107,ROUNDUP((ROW()-7)/3,0))),"")</f>
        <v/>
      </c>
      <c r="D151" s="29">
        <f>IFERROR(IF($A151="","",EDATE(INDEX('Registo trimestral'!$E$8:$E$107,ROUNDUP((ROW()-7)/3,0)),MOD(ROW()-8,3))),"")</f>
        <v/>
      </c>
      <c r="E151" s="22">
        <f>IFERROR(IF($A151="","",INDEX('Registo trimestral'!$T$8:$T$107,ROUNDUP((ROW()-7)/3,0))),"")</f>
        <v/>
      </c>
      <c r="F151" s="28">
        <f>IFERROR(IF($A151="","",INDEX('Registo trimestral'!$U$8:$U$107,ROUNDUP((ROW()-7)/3,0))),"")</f>
        <v/>
      </c>
      <c r="G151" s="22">
        <f>IFERROR(IF($A151="","",INDEX('Registo trimestral'!$V$8:$V$107,ROUNDUP((ROW()-7)/3,0))),"")</f>
        <v/>
      </c>
      <c r="H151" s="17" t="n"/>
      <c r="I151" s="27" t="n"/>
      <c r="J151" s="25" t="n"/>
      <c r="K151" s="22">
        <f>IFERROR(IF(OR($G151="",$H151=""),"",$G151-$H151),"")</f>
        <v/>
      </c>
      <c r="L151" s="13">
        <f>IF($A151="","",IF($G151="","A aguardar cálculo",IF($G151=0,IF($J151="Não aplicável","Confirmar estado sem montante"),IF($H151="","Pagamento por registar",IF($I151="","Falta data de pagamento",IF(ABS($K151)&lt;='Painel'!$B$14,"Regularizado","Diferença a conferir"))))))</f>
        <v/>
      </c>
      <c r="M151" s="15" t="n"/>
    </row>
    <row r="152" ht="28" customHeight="1">
      <c r="A152" s="13">
        <f>IFERROR(IF(INDEX('Registo trimestral'!$A$8:$A$107,ROUNDUP((ROW()-7)/3,0))="","",INDEX('Registo trimestral'!$A$8:$A$107,ROUNDUP((ROW()-7)/3,0))),"")</f>
        <v/>
      </c>
      <c r="B152" s="18">
        <f>IFERROR(IF($A152="","",INDEX('Registo trimestral'!$C$8:$C$107,ROUNDUP((ROW()-7)/3,0))),"")</f>
        <v/>
      </c>
      <c r="C152" s="18">
        <f>IFERROR(IF($A152="","",INDEX('Registo trimestral'!$D$8:$D$107,ROUNDUP((ROW()-7)/3,0))),"")</f>
        <v/>
      </c>
      <c r="D152" s="29">
        <f>IFERROR(IF($A152="","",EDATE(INDEX('Registo trimestral'!$E$8:$E$107,ROUNDUP((ROW()-7)/3,0)),MOD(ROW()-8,3))),"")</f>
        <v/>
      </c>
      <c r="E152" s="22">
        <f>IFERROR(IF($A152="","",INDEX('Registo trimestral'!$T$8:$T$107,ROUNDUP((ROW()-7)/3,0))),"")</f>
        <v/>
      </c>
      <c r="F152" s="28">
        <f>IFERROR(IF($A152="","",INDEX('Registo trimestral'!$U$8:$U$107,ROUNDUP((ROW()-7)/3,0))),"")</f>
        <v/>
      </c>
      <c r="G152" s="22">
        <f>IFERROR(IF($A152="","",INDEX('Registo trimestral'!$V$8:$V$107,ROUNDUP((ROW()-7)/3,0))),"")</f>
        <v/>
      </c>
      <c r="H152" s="17" t="n"/>
      <c r="I152" s="27" t="n"/>
      <c r="J152" s="25" t="n"/>
      <c r="K152" s="22">
        <f>IFERROR(IF(OR($G152="",$H152=""),"",$G152-$H152),"")</f>
        <v/>
      </c>
      <c r="L152" s="13">
        <f>IF($A152="","",IF($G152="","A aguardar cálculo",IF($G152=0,IF($J152="Não aplicável","Confirmar estado sem montante"),IF($H152="","Pagamento por registar",IF($I152="","Falta data de pagamento",IF(ABS($K152)&lt;='Painel'!$B$14,"Regularizado","Diferença a conferir"))))))</f>
        <v/>
      </c>
      <c r="M152" s="15" t="n"/>
    </row>
    <row r="153" ht="28" customHeight="1">
      <c r="A153" s="13">
        <f>IFERROR(IF(INDEX('Registo trimestral'!$A$8:$A$107,ROUNDUP((ROW()-7)/3,0))="","",INDEX('Registo trimestral'!$A$8:$A$107,ROUNDUP((ROW()-7)/3,0))),"")</f>
        <v/>
      </c>
      <c r="B153" s="18">
        <f>IFERROR(IF($A153="","",INDEX('Registo trimestral'!$C$8:$C$107,ROUNDUP((ROW()-7)/3,0))),"")</f>
        <v/>
      </c>
      <c r="C153" s="18">
        <f>IFERROR(IF($A153="","",INDEX('Registo trimestral'!$D$8:$D$107,ROUNDUP((ROW()-7)/3,0))),"")</f>
        <v/>
      </c>
      <c r="D153" s="29">
        <f>IFERROR(IF($A153="","",EDATE(INDEX('Registo trimestral'!$E$8:$E$107,ROUNDUP((ROW()-7)/3,0)),MOD(ROW()-8,3))),"")</f>
        <v/>
      </c>
      <c r="E153" s="22">
        <f>IFERROR(IF($A153="","",INDEX('Registo trimestral'!$T$8:$T$107,ROUNDUP((ROW()-7)/3,0))),"")</f>
        <v/>
      </c>
      <c r="F153" s="28">
        <f>IFERROR(IF($A153="","",INDEX('Registo trimestral'!$U$8:$U$107,ROUNDUP((ROW()-7)/3,0))),"")</f>
        <v/>
      </c>
      <c r="G153" s="22">
        <f>IFERROR(IF($A153="","",INDEX('Registo trimestral'!$V$8:$V$107,ROUNDUP((ROW()-7)/3,0))),"")</f>
        <v/>
      </c>
      <c r="H153" s="17" t="n"/>
      <c r="I153" s="27" t="n"/>
      <c r="J153" s="25" t="n"/>
      <c r="K153" s="22">
        <f>IFERROR(IF(OR($G153="",$H153=""),"",$G153-$H153),"")</f>
        <v/>
      </c>
      <c r="L153" s="13">
        <f>IF($A153="","",IF($G153="","A aguardar cálculo",IF($G153=0,IF($J153="Não aplicável","Confirmar estado sem montante"),IF($H153="","Pagamento por registar",IF($I153="","Falta data de pagamento",IF(ABS($K153)&lt;='Painel'!$B$14,"Regularizado","Diferença a conferir"))))))</f>
        <v/>
      </c>
      <c r="M153" s="15" t="n"/>
    </row>
    <row r="154" ht="28" customHeight="1">
      <c r="A154" s="13">
        <f>IFERROR(IF(INDEX('Registo trimestral'!$A$8:$A$107,ROUNDUP((ROW()-7)/3,0))="","",INDEX('Registo trimestral'!$A$8:$A$107,ROUNDUP((ROW()-7)/3,0))),"")</f>
        <v/>
      </c>
      <c r="B154" s="18">
        <f>IFERROR(IF($A154="","",INDEX('Registo trimestral'!$C$8:$C$107,ROUNDUP((ROW()-7)/3,0))),"")</f>
        <v/>
      </c>
      <c r="C154" s="18">
        <f>IFERROR(IF($A154="","",INDEX('Registo trimestral'!$D$8:$D$107,ROUNDUP((ROW()-7)/3,0))),"")</f>
        <v/>
      </c>
      <c r="D154" s="29">
        <f>IFERROR(IF($A154="","",EDATE(INDEX('Registo trimestral'!$E$8:$E$107,ROUNDUP((ROW()-7)/3,0)),MOD(ROW()-8,3))),"")</f>
        <v/>
      </c>
      <c r="E154" s="22">
        <f>IFERROR(IF($A154="","",INDEX('Registo trimestral'!$T$8:$T$107,ROUNDUP((ROW()-7)/3,0))),"")</f>
        <v/>
      </c>
      <c r="F154" s="28">
        <f>IFERROR(IF($A154="","",INDEX('Registo trimestral'!$U$8:$U$107,ROUNDUP((ROW()-7)/3,0))),"")</f>
        <v/>
      </c>
      <c r="G154" s="22">
        <f>IFERROR(IF($A154="","",INDEX('Registo trimestral'!$V$8:$V$107,ROUNDUP((ROW()-7)/3,0))),"")</f>
        <v/>
      </c>
      <c r="H154" s="17" t="n"/>
      <c r="I154" s="27" t="n"/>
      <c r="J154" s="25" t="n"/>
      <c r="K154" s="22">
        <f>IFERROR(IF(OR($G154="",$H154=""),"",$G154-$H154),"")</f>
        <v/>
      </c>
      <c r="L154" s="13">
        <f>IF($A154="","",IF($G154="","A aguardar cálculo",IF($G154=0,IF($J154="Não aplicável","Confirmar estado sem montante"),IF($H154="","Pagamento por registar",IF($I154="","Falta data de pagamento",IF(ABS($K154)&lt;='Painel'!$B$14,"Regularizado","Diferença a conferir"))))))</f>
        <v/>
      </c>
      <c r="M154" s="15" t="n"/>
    </row>
    <row r="155" ht="28" customHeight="1">
      <c r="A155" s="13">
        <f>IFERROR(IF(INDEX('Registo trimestral'!$A$8:$A$107,ROUNDUP((ROW()-7)/3,0))="","",INDEX('Registo trimestral'!$A$8:$A$107,ROUNDUP((ROW()-7)/3,0))),"")</f>
        <v/>
      </c>
      <c r="B155" s="18">
        <f>IFERROR(IF($A155="","",INDEX('Registo trimestral'!$C$8:$C$107,ROUNDUP((ROW()-7)/3,0))),"")</f>
        <v/>
      </c>
      <c r="C155" s="18">
        <f>IFERROR(IF($A155="","",INDEX('Registo trimestral'!$D$8:$D$107,ROUNDUP((ROW()-7)/3,0))),"")</f>
        <v/>
      </c>
      <c r="D155" s="29">
        <f>IFERROR(IF($A155="","",EDATE(INDEX('Registo trimestral'!$E$8:$E$107,ROUNDUP((ROW()-7)/3,0)),MOD(ROW()-8,3))),"")</f>
        <v/>
      </c>
      <c r="E155" s="22">
        <f>IFERROR(IF($A155="","",INDEX('Registo trimestral'!$T$8:$T$107,ROUNDUP((ROW()-7)/3,0))),"")</f>
        <v/>
      </c>
      <c r="F155" s="28">
        <f>IFERROR(IF($A155="","",INDEX('Registo trimestral'!$U$8:$U$107,ROUNDUP((ROW()-7)/3,0))),"")</f>
        <v/>
      </c>
      <c r="G155" s="22">
        <f>IFERROR(IF($A155="","",INDEX('Registo trimestral'!$V$8:$V$107,ROUNDUP((ROW()-7)/3,0))),"")</f>
        <v/>
      </c>
      <c r="H155" s="17" t="n"/>
      <c r="I155" s="27" t="n"/>
      <c r="J155" s="25" t="n"/>
      <c r="K155" s="22">
        <f>IFERROR(IF(OR($G155="",$H155=""),"",$G155-$H155),"")</f>
        <v/>
      </c>
      <c r="L155" s="13">
        <f>IF($A155="","",IF($G155="","A aguardar cálculo",IF($G155=0,IF($J155="Não aplicável","Confirmar estado sem montante"),IF($H155="","Pagamento por registar",IF($I155="","Falta data de pagamento",IF(ABS($K155)&lt;='Painel'!$B$14,"Regularizado","Diferença a conferir"))))))</f>
        <v/>
      </c>
      <c r="M155" s="15" t="n"/>
    </row>
    <row r="156" ht="28" customHeight="1">
      <c r="A156" s="13">
        <f>IFERROR(IF(INDEX('Registo trimestral'!$A$8:$A$107,ROUNDUP((ROW()-7)/3,0))="","",INDEX('Registo trimestral'!$A$8:$A$107,ROUNDUP((ROW()-7)/3,0))),"")</f>
        <v/>
      </c>
      <c r="B156" s="18">
        <f>IFERROR(IF($A156="","",INDEX('Registo trimestral'!$C$8:$C$107,ROUNDUP((ROW()-7)/3,0))),"")</f>
        <v/>
      </c>
      <c r="C156" s="18">
        <f>IFERROR(IF($A156="","",INDEX('Registo trimestral'!$D$8:$D$107,ROUNDUP((ROW()-7)/3,0))),"")</f>
        <v/>
      </c>
      <c r="D156" s="29">
        <f>IFERROR(IF($A156="","",EDATE(INDEX('Registo trimestral'!$E$8:$E$107,ROUNDUP((ROW()-7)/3,0)),MOD(ROW()-8,3))),"")</f>
        <v/>
      </c>
      <c r="E156" s="22">
        <f>IFERROR(IF($A156="","",INDEX('Registo trimestral'!$T$8:$T$107,ROUNDUP((ROW()-7)/3,0))),"")</f>
        <v/>
      </c>
      <c r="F156" s="28">
        <f>IFERROR(IF($A156="","",INDEX('Registo trimestral'!$U$8:$U$107,ROUNDUP((ROW()-7)/3,0))),"")</f>
        <v/>
      </c>
      <c r="G156" s="22">
        <f>IFERROR(IF($A156="","",INDEX('Registo trimestral'!$V$8:$V$107,ROUNDUP((ROW()-7)/3,0))),"")</f>
        <v/>
      </c>
      <c r="H156" s="17" t="n"/>
      <c r="I156" s="27" t="n"/>
      <c r="J156" s="25" t="n"/>
      <c r="K156" s="22">
        <f>IFERROR(IF(OR($G156="",$H156=""),"",$G156-$H156),"")</f>
        <v/>
      </c>
      <c r="L156" s="13">
        <f>IF($A156="","",IF($G156="","A aguardar cálculo",IF($G156=0,IF($J156="Não aplicável","Confirmar estado sem montante"),IF($H156="","Pagamento por registar",IF($I156="","Falta data de pagamento",IF(ABS($K156)&lt;='Painel'!$B$14,"Regularizado","Diferença a conferir"))))))</f>
        <v/>
      </c>
      <c r="M156" s="15" t="n"/>
    </row>
    <row r="157" ht="28" customHeight="1">
      <c r="A157" s="13">
        <f>IFERROR(IF(INDEX('Registo trimestral'!$A$8:$A$107,ROUNDUP((ROW()-7)/3,0))="","",INDEX('Registo trimestral'!$A$8:$A$107,ROUNDUP((ROW()-7)/3,0))),"")</f>
        <v/>
      </c>
      <c r="B157" s="18">
        <f>IFERROR(IF($A157="","",INDEX('Registo trimestral'!$C$8:$C$107,ROUNDUP((ROW()-7)/3,0))),"")</f>
        <v/>
      </c>
      <c r="C157" s="18">
        <f>IFERROR(IF($A157="","",INDEX('Registo trimestral'!$D$8:$D$107,ROUNDUP((ROW()-7)/3,0))),"")</f>
        <v/>
      </c>
      <c r="D157" s="29">
        <f>IFERROR(IF($A157="","",EDATE(INDEX('Registo trimestral'!$E$8:$E$107,ROUNDUP((ROW()-7)/3,0)),MOD(ROW()-8,3))),"")</f>
        <v/>
      </c>
      <c r="E157" s="22">
        <f>IFERROR(IF($A157="","",INDEX('Registo trimestral'!$T$8:$T$107,ROUNDUP((ROW()-7)/3,0))),"")</f>
        <v/>
      </c>
      <c r="F157" s="28">
        <f>IFERROR(IF($A157="","",INDEX('Registo trimestral'!$U$8:$U$107,ROUNDUP((ROW()-7)/3,0))),"")</f>
        <v/>
      </c>
      <c r="G157" s="22">
        <f>IFERROR(IF($A157="","",INDEX('Registo trimestral'!$V$8:$V$107,ROUNDUP((ROW()-7)/3,0))),"")</f>
        <v/>
      </c>
      <c r="H157" s="17" t="n"/>
      <c r="I157" s="27" t="n"/>
      <c r="J157" s="25" t="n"/>
      <c r="K157" s="22">
        <f>IFERROR(IF(OR($G157="",$H157=""),"",$G157-$H157),"")</f>
        <v/>
      </c>
      <c r="L157" s="13">
        <f>IF($A157="","",IF($G157="","A aguardar cálculo",IF($G157=0,IF($J157="Não aplicável","Confirmar estado sem montante"),IF($H157="","Pagamento por registar",IF($I157="","Falta data de pagamento",IF(ABS($K157)&lt;='Painel'!$B$14,"Regularizado","Diferença a conferir"))))))</f>
        <v/>
      </c>
      <c r="M157" s="15" t="n"/>
    </row>
    <row r="158" ht="28" customHeight="1">
      <c r="A158" s="13">
        <f>IFERROR(IF(INDEX('Registo trimestral'!$A$8:$A$107,ROUNDUP((ROW()-7)/3,0))="","",INDEX('Registo trimestral'!$A$8:$A$107,ROUNDUP((ROW()-7)/3,0))),"")</f>
        <v/>
      </c>
      <c r="B158" s="18">
        <f>IFERROR(IF($A158="","",INDEX('Registo trimestral'!$C$8:$C$107,ROUNDUP((ROW()-7)/3,0))),"")</f>
        <v/>
      </c>
      <c r="C158" s="18">
        <f>IFERROR(IF($A158="","",INDEX('Registo trimestral'!$D$8:$D$107,ROUNDUP((ROW()-7)/3,0))),"")</f>
        <v/>
      </c>
      <c r="D158" s="29">
        <f>IFERROR(IF($A158="","",EDATE(INDEX('Registo trimestral'!$E$8:$E$107,ROUNDUP((ROW()-7)/3,0)),MOD(ROW()-8,3))),"")</f>
        <v/>
      </c>
      <c r="E158" s="22">
        <f>IFERROR(IF($A158="","",INDEX('Registo trimestral'!$T$8:$T$107,ROUNDUP((ROW()-7)/3,0))),"")</f>
        <v/>
      </c>
      <c r="F158" s="28">
        <f>IFERROR(IF($A158="","",INDEX('Registo trimestral'!$U$8:$U$107,ROUNDUP((ROW()-7)/3,0))),"")</f>
        <v/>
      </c>
      <c r="G158" s="22">
        <f>IFERROR(IF($A158="","",INDEX('Registo trimestral'!$V$8:$V$107,ROUNDUP((ROW()-7)/3,0))),"")</f>
        <v/>
      </c>
      <c r="H158" s="17" t="n"/>
      <c r="I158" s="27" t="n"/>
      <c r="J158" s="25" t="n"/>
      <c r="K158" s="22">
        <f>IFERROR(IF(OR($G158="",$H158=""),"",$G158-$H158),"")</f>
        <v/>
      </c>
      <c r="L158" s="13">
        <f>IF($A158="","",IF($G158="","A aguardar cálculo",IF($G158=0,IF($J158="Não aplicável","Confirmar estado sem montante"),IF($H158="","Pagamento por registar",IF($I158="","Falta data de pagamento",IF(ABS($K158)&lt;='Painel'!$B$14,"Regularizado","Diferença a conferir"))))))</f>
        <v/>
      </c>
      <c r="M158" s="15" t="n"/>
    </row>
    <row r="159" ht="28" customHeight="1">
      <c r="A159" s="13">
        <f>IFERROR(IF(INDEX('Registo trimestral'!$A$8:$A$107,ROUNDUP((ROW()-7)/3,0))="","",INDEX('Registo trimestral'!$A$8:$A$107,ROUNDUP((ROW()-7)/3,0))),"")</f>
        <v/>
      </c>
      <c r="B159" s="18">
        <f>IFERROR(IF($A159="","",INDEX('Registo trimestral'!$C$8:$C$107,ROUNDUP((ROW()-7)/3,0))),"")</f>
        <v/>
      </c>
      <c r="C159" s="18">
        <f>IFERROR(IF($A159="","",INDEX('Registo trimestral'!$D$8:$D$107,ROUNDUP((ROW()-7)/3,0))),"")</f>
        <v/>
      </c>
      <c r="D159" s="29">
        <f>IFERROR(IF($A159="","",EDATE(INDEX('Registo trimestral'!$E$8:$E$107,ROUNDUP((ROW()-7)/3,0)),MOD(ROW()-8,3))),"")</f>
        <v/>
      </c>
      <c r="E159" s="22">
        <f>IFERROR(IF($A159="","",INDEX('Registo trimestral'!$T$8:$T$107,ROUNDUP((ROW()-7)/3,0))),"")</f>
        <v/>
      </c>
      <c r="F159" s="28">
        <f>IFERROR(IF($A159="","",INDEX('Registo trimestral'!$U$8:$U$107,ROUNDUP((ROW()-7)/3,0))),"")</f>
        <v/>
      </c>
      <c r="G159" s="22">
        <f>IFERROR(IF($A159="","",INDEX('Registo trimestral'!$V$8:$V$107,ROUNDUP((ROW()-7)/3,0))),"")</f>
        <v/>
      </c>
      <c r="H159" s="17" t="n"/>
      <c r="I159" s="27" t="n"/>
      <c r="J159" s="25" t="n"/>
      <c r="K159" s="22">
        <f>IFERROR(IF(OR($G159="",$H159=""),"",$G159-$H159),"")</f>
        <v/>
      </c>
      <c r="L159" s="13">
        <f>IF($A159="","",IF($G159="","A aguardar cálculo",IF($G159=0,IF($J159="Não aplicável","Confirmar estado sem montante"),IF($H159="","Pagamento por registar",IF($I159="","Falta data de pagamento",IF(ABS($K159)&lt;='Painel'!$B$14,"Regularizado","Diferença a conferir"))))))</f>
        <v/>
      </c>
      <c r="M159" s="15" t="n"/>
    </row>
    <row r="160" ht="28" customHeight="1">
      <c r="A160" s="13">
        <f>IFERROR(IF(INDEX('Registo trimestral'!$A$8:$A$107,ROUNDUP((ROW()-7)/3,0))="","",INDEX('Registo trimestral'!$A$8:$A$107,ROUNDUP((ROW()-7)/3,0))),"")</f>
        <v/>
      </c>
      <c r="B160" s="18">
        <f>IFERROR(IF($A160="","",INDEX('Registo trimestral'!$C$8:$C$107,ROUNDUP((ROW()-7)/3,0))),"")</f>
        <v/>
      </c>
      <c r="C160" s="18">
        <f>IFERROR(IF($A160="","",INDEX('Registo trimestral'!$D$8:$D$107,ROUNDUP((ROW()-7)/3,0))),"")</f>
        <v/>
      </c>
      <c r="D160" s="29">
        <f>IFERROR(IF($A160="","",EDATE(INDEX('Registo trimestral'!$E$8:$E$107,ROUNDUP((ROW()-7)/3,0)),MOD(ROW()-8,3))),"")</f>
        <v/>
      </c>
      <c r="E160" s="22">
        <f>IFERROR(IF($A160="","",INDEX('Registo trimestral'!$T$8:$T$107,ROUNDUP((ROW()-7)/3,0))),"")</f>
        <v/>
      </c>
      <c r="F160" s="28">
        <f>IFERROR(IF($A160="","",INDEX('Registo trimestral'!$U$8:$U$107,ROUNDUP((ROW()-7)/3,0))),"")</f>
        <v/>
      </c>
      <c r="G160" s="22">
        <f>IFERROR(IF($A160="","",INDEX('Registo trimestral'!$V$8:$V$107,ROUNDUP((ROW()-7)/3,0))),"")</f>
        <v/>
      </c>
      <c r="H160" s="17" t="n"/>
      <c r="I160" s="27" t="n"/>
      <c r="J160" s="25" t="n"/>
      <c r="K160" s="22">
        <f>IFERROR(IF(OR($G160="",$H160=""),"",$G160-$H160),"")</f>
        <v/>
      </c>
      <c r="L160" s="13">
        <f>IF($A160="","",IF($G160="","A aguardar cálculo",IF($G160=0,IF($J160="Não aplicável","Confirmar estado sem montante"),IF($H160="","Pagamento por registar",IF($I160="","Falta data de pagamento",IF(ABS($K160)&lt;='Painel'!$B$14,"Regularizado","Diferença a conferir"))))))</f>
        <v/>
      </c>
      <c r="M160" s="15" t="n"/>
    </row>
    <row r="161" ht="28" customHeight="1">
      <c r="A161" s="13">
        <f>IFERROR(IF(INDEX('Registo trimestral'!$A$8:$A$107,ROUNDUP((ROW()-7)/3,0))="","",INDEX('Registo trimestral'!$A$8:$A$107,ROUNDUP((ROW()-7)/3,0))),"")</f>
        <v/>
      </c>
      <c r="B161" s="18">
        <f>IFERROR(IF($A161="","",INDEX('Registo trimestral'!$C$8:$C$107,ROUNDUP((ROW()-7)/3,0))),"")</f>
        <v/>
      </c>
      <c r="C161" s="18">
        <f>IFERROR(IF($A161="","",INDEX('Registo trimestral'!$D$8:$D$107,ROUNDUP((ROW()-7)/3,0))),"")</f>
        <v/>
      </c>
      <c r="D161" s="29">
        <f>IFERROR(IF($A161="","",EDATE(INDEX('Registo trimestral'!$E$8:$E$107,ROUNDUP((ROW()-7)/3,0)),MOD(ROW()-8,3))),"")</f>
        <v/>
      </c>
      <c r="E161" s="22">
        <f>IFERROR(IF($A161="","",INDEX('Registo trimestral'!$T$8:$T$107,ROUNDUP((ROW()-7)/3,0))),"")</f>
        <v/>
      </c>
      <c r="F161" s="28">
        <f>IFERROR(IF($A161="","",INDEX('Registo trimestral'!$U$8:$U$107,ROUNDUP((ROW()-7)/3,0))),"")</f>
        <v/>
      </c>
      <c r="G161" s="22">
        <f>IFERROR(IF($A161="","",INDEX('Registo trimestral'!$V$8:$V$107,ROUNDUP((ROW()-7)/3,0))),"")</f>
        <v/>
      </c>
      <c r="H161" s="17" t="n"/>
      <c r="I161" s="27" t="n"/>
      <c r="J161" s="25" t="n"/>
      <c r="K161" s="22">
        <f>IFERROR(IF(OR($G161="",$H161=""),"",$G161-$H161),"")</f>
        <v/>
      </c>
      <c r="L161" s="13">
        <f>IF($A161="","",IF($G161="","A aguardar cálculo",IF($G161=0,IF($J161="Não aplicável","Confirmar estado sem montante"),IF($H161="","Pagamento por registar",IF($I161="","Falta data de pagamento",IF(ABS($K161)&lt;='Painel'!$B$14,"Regularizado","Diferença a conferir"))))))</f>
        <v/>
      </c>
      <c r="M161" s="15" t="n"/>
    </row>
    <row r="162" ht="28" customHeight="1">
      <c r="A162" s="13">
        <f>IFERROR(IF(INDEX('Registo trimestral'!$A$8:$A$107,ROUNDUP((ROW()-7)/3,0))="","",INDEX('Registo trimestral'!$A$8:$A$107,ROUNDUP((ROW()-7)/3,0))),"")</f>
        <v/>
      </c>
      <c r="B162" s="18">
        <f>IFERROR(IF($A162="","",INDEX('Registo trimestral'!$C$8:$C$107,ROUNDUP((ROW()-7)/3,0))),"")</f>
        <v/>
      </c>
      <c r="C162" s="18">
        <f>IFERROR(IF($A162="","",INDEX('Registo trimestral'!$D$8:$D$107,ROUNDUP((ROW()-7)/3,0))),"")</f>
        <v/>
      </c>
      <c r="D162" s="29">
        <f>IFERROR(IF($A162="","",EDATE(INDEX('Registo trimestral'!$E$8:$E$107,ROUNDUP((ROW()-7)/3,0)),MOD(ROW()-8,3))),"")</f>
        <v/>
      </c>
      <c r="E162" s="22">
        <f>IFERROR(IF($A162="","",INDEX('Registo trimestral'!$T$8:$T$107,ROUNDUP((ROW()-7)/3,0))),"")</f>
        <v/>
      </c>
      <c r="F162" s="28">
        <f>IFERROR(IF($A162="","",INDEX('Registo trimestral'!$U$8:$U$107,ROUNDUP((ROW()-7)/3,0))),"")</f>
        <v/>
      </c>
      <c r="G162" s="22">
        <f>IFERROR(IF($A162="","",INDEX('Registo trimestral'!$V$8:$V$107,ROUNDUP((ROW()-7)/3,0))),"")</f>
        <v/>
      </c>
      <c r="H162" s="17" t="n"/>
      <c r="I162" s="27" t="n"/>
      <c r="J162" s="25" t="n"/>
      <c r="K162" s="22">
        <f>IFERROR(IF(OR($G162="",$H162=""),"",$G162-$H162),"")</f>
        <v/>
      </c>
      <c r="L162" s="13">
        <f>IF($A162="","",IF($G162="","A aguardar cálculo",IF($G162=0,IF($J162="Não aplicável","Confirmar estado sem montante"),IF($H162="","Pagamento por registar",IF($I162="","Falta data de pagamento",IF(ABS($K162)&lt;='Painel'!$B$14,"Regularizado","Diferença a conferir"))))))</f>
        <v/>
      </c>
      <c r="M162" s="15" t="n"/>
    </row>
    <row r="163" ht="28" customHeight="1">
      <c r="A163" s="13">
        <f>IFERROR(IF(INDEX('Registo trimestral'!$A$8:$A$107,ROUNDUP((ROW()-7)/3,0))="","",INDEX('Registo trimestral'!$A$8:$A$107,ROUNDUP((ROW()-7)/3,0))),"")</f>
        <v/>
      </c>
      <c r="B163" s="18">
        <f>IFERROR(IF($A163="","",INDEX('Registo trimestral'!$C$8:$C$107,ROUNDUP((ROW()-7)/3,0))),"")</f>
        <v/>
      </c>
      <c r="C163" s="18">
        <f>IFERROR(IF($A163="","",INDEX('Registo trimestral'!$D$8:$D$107,ROUNDUP((ROW()-7)/3,0))),"")</f>
        <v/>
      </c>
      <c r="D163" s="29">
        <f>IFERROR(IF($A163="","",EDATE(INDEX('Registo trimestral'!$E$8:$E$107,ROUNDUP((ROW()-7)/3,0)),MOD(ROW()-8,3))),"")</f>
        <v/>
      </c>
      <c r="E163" s="22">
        <f>IFERROR(IF($A163="","",INDEX('Registo trimestral'!$T$8:$T$107,ROUNDUP((ROW()-7)/3,0))),"")</f>
        <v/>
      </c>
      <c r="F163" s="28">
        <f>IFERROR(IF($A163="","",INDEX('Registo trimestral'!$U$8:$U$107,ROUNDUP((ROW()-7)/3,0))),"")</f>
        <v/>
      </c>
      <c r="G163" s="22">
        <f>IFERROR(IF($A163="","",INDEX('Registo trimestral'!$V$8:$V$107,ROUNDUP((ROW()-7)/3,0))),"")</f>
        <v/>
      </c>
      <c r="H163" s="17" t="n"/>
      <c r="I163" s="27" t="n"/>
      <c r="J163" s="25" t="n"/>
      <c r="K163" s="22">
        <f>IFERROR(IF(OR($G163="",$H163=""),"",$G163-$H163),"")</f>
        <v/>
      </c>
      <c r="L163" s="13">
        <f>IF($A163="","",IF($G163="","A aguardar cálculo",IF($G163=0,IF($J163="Não aplicável","Confirmar estado sem montante"),IF($H163="","Pagamento por registar",IF($I163="","Falta data de pagamento",IF(ABS($K163)&lt;='Painel'!$B$14,"Regularizado","Diferença a conferir"))))))</f>
        <v/>
      </c>
      <c r="M163" s="15" t="n"/>
    </row>
    <row r="164" ht="28" customHeight="1">
      <c r="A164" s="13">
        <f>IFERROR(IF(INDEX('Registo trimestral'!$A$8:$A$107,ROUNDUP((ROW()-7)/3,0))="","",INDEX('Registo trimestral'!$A$8:$A$107,ROUNDUP((ROW()-7)/3,0))),"")</f>
        <v/>
      </c>
      <c r="B164" s="18">
        <f>IFERROR(IF($A164="","",INDEX('Registo trimestral'!$C$8:$C$107,ROUNDUP((ROW()-7)/3,0))),"")</f>
        <v/>
      </c>
      <c r="C164" s="18">
        <f>IFERROR(IF($A164="","",INDEX('Registo trimestral'!$D$8:$D$107,ROUNDUP((ROW()-7)/3,0))),"")</f>
        <v/>
      </c>
      <c r="D164" s="29">
        <f>IFERROR(IF($A164="","",EDATE(INDEX('Registo trimestral'!$E$8:$E$107,ROUNDUP((ROW()-7)/3,0)),MOD(ROW()-8,3))),"")</f>
        <v/>
      </c>
      <c r="E164" s="22">
        <f>IFERROR(IF($A164="","",INDEX('Registo trimestral'!$T$8:$T$107,ROUNDUP((ROW()-7)/3,0))),"")</f>
        <v/>
      </c>
      <c r="F164" s="28">
        <f>IFERROR(IF($A164="","",INDEX('Registo trimestral'!$U$8:$U$107,ROUNDUP((ROW()-7)/3,0))),"")</f>
        <v/>
      </c>
      <c r="G164" s="22">
        <f>IFERROR(IF($A164="","",INDEX('Registo trimestral'!$V$8:$V$107,ROUNDUP((ROW()-7)/3,0))),"")</f>
        <v/>
      </c>
      <c r="H164" s="17" t="n"/>
      <c r="I164" s="27" t="n"/>
      <c r="J164" s="25" t="n"/>
      <c r="K164" s="22">
        <f>IFERROR(IF(OR($G164="",$H164=""),"",$G164-$H164),"")</f>
        <v/>
      </c>
      <c r="L164" s="13">
        <f>IF($A164="","",IF($G164="","A aguardar cálculo",IF($G164=0,IF($J164="Não aplicável","Confirmar estado sem montante"),IF($H164="","Pagamento por registar",IF($I164="","Falta data de pagamento",IF(ABS($K164)&lt;='Painel'!$B$14,"Regularizado","Diferença a conferir"))))))</f>
        <v/>
      </c>
      <c r="M164" s="15" t="n"/>
    </row>
    <row r="165" ht="28" customHeight="1">
      <c r="A165" s="13">
        <f>IFERROR(IF(INDEX('Registo trimestral'!$A$8:$A$107,ROUNDUP((ROW()-7)/3,0))="","",INDEX('Registo trimestral'!$A$8:$A$107,ROUNDUP((ROW()-7)/3,0))),"")</f>
        <v/>
      </c>
      <c r="B165" s="18">
        <f>IFERROR(IF($A165="","",INDEX('Registo trimestral'!$C$8:$C$107,ROUNDUP((ROW()-7)/3,0))),"")</f>
        <v/>
      </c>
      <c r="C165" s="18">
        <f>IFERROR(IF($A165="","",INDEX('Registo trimestral'!$D$8:$D$107,ROUNDUP((ROW()-7)/3,0))),"")</f>
        <v/>
      </c>
      <c r="D165" s="29">
        <f>IFERROR(IF($A165="","",EDATE(INDEX('Registo trimestral'!$E$8:$E$107,ROUNDUP((ROW()-7)/3,0)),MOD(ROW()-8,3))),"")</f>
        <v/>
      </c>
      <c r="E165" s="22">
        <f>IFERROR(IF($A165="","",INDEX('Registo trimestral'!$T$8:$T$107,ROUNDUP((ROW()-7)/3,0))),"")</f>
        <v/>
      </c>
      <c r="F165" s="28">
        <f>IFERROR(IF($A165="","",INDEX('Registo trimestral'!$U$8:$U$107,ROUNDUP((ROW()-7)/3,0))),"")</f>
        <v/>
      </c>
      <c r="G165" s="22">
        <f>IFERROR(IF($A165="","",INDEX('Registo trimestral'!$V$8:$V$107,ROUNDUP((ROW()-7)/3,0))),"")</f>
        <v/>
      </c>
      <c r="H165" s="17" t="n"/>
      <c r="I165" s="27" t="n"/>
      <c r="J165" s="25" t="n"/>
      <c r="K165" s="22">
        <f>IFERROR(IF(OR($G165="",$H165=""),"",$G165-$H165),"")</f>
        <v/>
      </c>
      <c r="L165" s="13">
        <f>IF($A165="","",IF($G165="","A aguardar cálculo",IF($G165=0,IF($J165="Não aplicável","Confirmar estado sem montante"),IF($H165="","Pagamento por registar",IF($I165="","Falta data de pagamento",IF(ABS($K165)&lt;='Painel'!$B$14,"Regularizado","Diferença a conferir"))))))</f>
        <v/>
      </c>
      <c r="M165" s="15" t="n"/>
    </row>
    <row r="166" ht="28" customHeight="1">
      <c r="A166" s="13">
        <f>IFERROR(IF(INDEX('Registo trimestral'!$A$8:$A$107,ROUNDUP((ROW()-7)/3,0))="","",INDEX('Registo trimestral'!$A$8:$A$107,ROUNDUP((ROW()-7)/3,0))),"")</f>
        <v/>
      </c>
      <c r="B166" s="18">
        <f>IFERROR(IF($A166="","",INDEX('Registo trimestral'!$C$8:$C$107,ROUNDUP((ROW()-7)/3,0))),"")</f>
        <v/>
      </c>
      <c r="C166" s="18">
        <f>IFERROR(IF($A166="","",INDEX('Registo trimestral'!$D$8:$D$107,ROUNDUP((ROW()-7)/3,0))),"")</f>
        <v/>
      </c>
      <c r="D166" s="29">
        <f>IFERROR(IF($A166="","",EDATE(INDEX('Registo trimestral'!$E$8:$E$107,ROUNDUP((ROW()-7)/3,0)),MOD(ROW()-8,3))),"")</f>
        <v/>
      </c>
      <c r="E166" s="22">
        <f>IFERROR(IF($A166="","",INDEX('Registo trimestral'!$T$8:$T$107,ROUNDUP((ROW()-7)/3,0))),"")</f>
        <v/>
      </c>
      <c r="F166" s="28">
        <f>IFERROR(IF($A166="","",INDEX('Registo trimestral'!$U$8:$U$107,ROUNDUP((ROW()-7)/3,0))),"")</f>
        <v/>
      </c>
      <c r="G166" s="22">
        <f>IFERROR(IF($A166="","",INDEX('Registo trimestral'!$V$8:$V$107,ROUNDUP((ROW()-7)/3,0))),"")</f>
        <v/>
      </c>
      <c r="H166" s="17" t="n"/>
      <c r="I166" s="27" t="n"/>
      <c r="J166" s="25" t="n"/>
      <c r="K166" s="22">
        <f>IFERROR(IF(OR($G166="",$H166=""),"",$G166-$H166),"")</f>
        <v/>
      </c>
      <c r="L166" s="13">
        <f>IF($A166="","",IF($G166="","A aguardar cálculo",IF($G166=0,IF($J166="Não aplicável","Confirmar estado sem montante"),IF($H166="","Pagamento por registar",IF($I166="","Falta data de pagamento",IF(ABS($K166)&lt;='Painel'!$B$14,"Regularizado","Diferença a conferir"))))))</f>
        <v/>
      </c>
      <c r="M166" s="15" t="n"/>
    </row>
    <row r="167" ht="28" customHeight="1">
      <c r="A167" s="13">
        <f>IFERROR(IF(INDEX('Registo trimestral'!$A$8:$A$107,ROUNDUP((ROW()-7)/3,0))="","",INDEX('Registo trimestral'!$A$8:$A$107,ROUNDUP((ROW()-7)/3,0))),"")</f>
        <v/>
      </c>
      <c r="B167" s="18">
        <f>IFERROR(IF($A167="","",INDEX('Registo trimestral'!$C$8:$C$107,ROUNDUP((ROW()-7)/3,0))),"")</f>
        <v/>
      </c>
      <c r="C167" s="18">
        <f>IFERROR(IF($A167="","",INDEX('Registo trimestral'!$D$8:$D$107,ROUNDUP((ROW()-7)/3,0))),"")</f>
        <v/>
      </c>
      <c r="D167" s="29">
        <f>IFERROR(IF($A167="","",EDATE(INDEX('Registo trimestral'!$E$8:$E$107,ROUNDUP((ROW()-7)/3,0)),MOD(ROW()-8,3))),"")</f>
        <v/>
      </c>
      <c r="E167" s="22">
        <f>IFERROR(IF($A167="","",INDEX('Registo trimestral'!$T$8:$T$107,ROUNDUP((ROW()-7)/3,0))),"")</f>
        <v/>
      </c>
      <c r="F167" s="28">
        <f>IFERROR(IF($A167="","",INDEX('Registo trimestral'!$U$8:$U$107,ROUNDUP((ROW()-7)/3,0))),"")</f>
        <v/>
      </c>
      <c r="G167" s="22">
        <f>IFERROR(IF($A167="","",INDEX('Registo trimestral'!$V$8:$V$107,ROUNDUP((ROW()-7)/3,0))),"")</f>
        <v/>
      </c>
      <c r="H167" s="17" t="n"/>
      <c r="I167" s="27" t="n"/>
      <c r="J167" s="25" t="n"/>
      <c r="K167" s="22">
        <f>IFERROR(IF(OR($G167="",$H167=""),"",$G167-$H167),"")</f>
        <v/>
      </c>
      <c r="L167" s="13">
        <f>IF($A167="","",IF($G167="","A aguardar cálculo",IF($G167=0,IF($J167="Não aplicável","Confirmar estado sem montante"),IF($H167="","Pagamento por registar",IF($I167="","Falta data de pagamento",IF(ABS($K167)&lt;='Painel'!$B$14,"Regularizado","Diferença a conferir"))))))</f>
        <v/>
      </c>
      <c r="M167" s="15" t="n"/>
    </row>
    <row r="168" ht="28" customHeight="1">
      <c r="A168" s="13">
        <f>IFERROR(IF(INDEX('Registo trimestral'!$A$8:$A$107,ROUNDUP((ROW()-7)/3,0))="","",INDEX('Registo trimestral'!$A$8:$A$107,ROUNDUP((ROW()-7)/3,0))),"")</f>
        <v/>
      </c>
      <c r="B168" s="18">
        <f>IFERROR(IF($A168="","",INDEX('Registo trimestral'!$C$8:$C$107,ROUNDUP((ROW()-7)/3,0))),"")</f>
        <v/>
      </c>
      <c r="C168" s="18">
        <f>IFERROR(IF($A168="","",INDEX('Registo trimestral'!$D$8:$D$107,ROUNDUP((ROW()-7)/3,0))),"")</f>
        <v/>
      </c>
      <c r="D168" s="29">
        <f>IFERROR(IF($A168="","",EDATE(INDEX('Registo trimestral'!$E$8:$E$107,ROUNDUP((ROW()-7)/3,0)),MOD(ROW()-8,3))),"")</f>
        <v/>
      </c>
      <c r="E168" s="22">
        <f>IFERROR(IF($A168="","",INDEX('Registo trimestral'!$T$8:$T$107,ROUNDUP((ROW()-7)/3,0))),"")</f>
        <v/>
      </c>
      <c r="F168" s="28">
        <f>IFERROR(IF($A168="","",INDEX('Registo trimestral'!$U$8:$U$107,ROUNDUP((ROW()-7)/3,0))),"")</f>
        <v/>
      </c>
      <c r="G168" s="22">
        <f>IFERROR(IF($A168="","",INDEX('Registo trimestral'!$V$8:$V$107,ROUNDUP((ROW()-7)/3,0))),"")</f>
        <v/>
      </c>
      <c r="H168" s="17" t="n"/>
      <c r="I168" s="27" t="n"/>
      <c r="J168" s="25" t="n"/>
      <c r="K168" s="22">
        <f>IFERROR(IF(OR($G168="",$H168=""),"",$G168-$H168),"")</f>
        <v/>
      </c>
      <c r="L168" s="13">
        <f>IF($A168="","",IF($G168="","A aguardar cálculo",IF($G168=0,IF($J168="Não aplicável","Confirmar estado sem montante"),IF($H168="","Pagamento por registar",IF($I168="","Falta data de pagamento",IF(ABS($K168)&lt;='Painel'!$B$14,"Regularizado","Diferença a conferir"))))))</f>
        <v/>
      </c>
      <c r="M168" s="15" t="n"/>
    </row>
    <row r="169" ht="28" customHeight="1">
      <c r="A169" s="13">
        <f>IFERROR(IF(INDEX('Registo trimestral'!$A$8:$A$107,ROUNDUP((ROW()-7)/3,0))="","",INDEX('Registo trimestral'!$A$8:$A$107,ROUNDUP((ROW()-7)/3,0))),"")</f>
        <v/>
      </c>
      <c r="B169" s="18">
        <f>IFERROR(IF($A169="","",INDEX('Registo trimestral'!$C$8:$C$107,ROUNDUP((ROW()-7)/3,0))),"")</f>
        <v/>
      </c>
      <c r="C169" s="18">
        <f>IFERROR(IF($A169="","",INDEX('Registo trimestral'!$D$8:$D$107,ROUNDUP((ROW()-7)/3,0))),"")</f>
        <v/>
      </c>
      <c r="D169" s="29">
        <f>IFERROR(IF($A169="","",EDATE(INDEX('Registo trimestral'!$E$8:$E$107,ROUNDUP((ROW()-7)/3,0)),MOD(ROW()-8,3))),"")</f>
        <v/>
      </c>
      <c r="E169" s="22">
        <f>IFERROR(IF($A169="","",INDEX('Registo trimestral'!$T$8:$T$107,ROUNDUP((ROW()-7)/3,0))),"")</f>
        <v/>
      </c>
      <c r="F169" s="28">
        <f>IFERROR(IF($A169="","",INDEX('Registo trimestral'!$U$8:$U$107,ROUNDUP((ROW()-7)/3,0))),"")</f>
        <v/>
      </c>
      <c r="G169" s="22">
        <f>IFERROR(IF($A169="","",INDEX('Registo trimestral'!$V$8:$V$107,ROUNDUP((ROW()-7)/3,0))),"")</f>
        <v/>
      </c>
      <c r="H169" s="17" t="n"/>
      <c r="I169" s="27" t="n"/>
      <c r="J169" s="25" t="n"/>
      <c r="K169" s="22">
        <f>IFERROR(IF(OR($G169="",$H169=""),"",$G169-$H169),"")</f>
        <v/>
      </c>
      <c r="L169" s="13">
        <f>IF($A169="","",IF($G169="","A aguardar cálculo",IF($G169=0,IF($J169="Não aplicável","Confirmar estado sem montante"),IF($H169="","Pagamento por registar",IF($I169="","Falta data de pagamento",IF(ABS($K169)&lt;='Painel'!$B$14,"Regularizado","Diferença a conferir"))))))</f>
        <v/>
      </c>
      <c r="M169" s="15" t="n"/>
    </row>
    <row r="170" ht="28" customHeight="1">
      <c r="A170" s="13">
        <f>IFERROR(IF(INDEX('Registo trimestral'!$A$8:$A$107,ROUNDUP((ROW()-7)/3,0))="","",INDEX('Registo trimestral'!$A$8:$A$107,ROUNDUP((ROW()-7)/3,0))),"")</f>
        <v/>
      </c>
      <c r="B170" s="18">
        <f>IFERROR(IF($A170="","",INDEX('Registo trimestral'!$C$8:$C$107,ROUNDUP((ROW()-7)/3,0))),"")</f>
        <v/>
      </c>
      <c r="C170" s="18">
        <f>IFERROR(IF($A170="","",INDEX('Registo trimestral'!$D$8:$D$107,ROUNDUP((ROW()-7)/3,0))),"")</f>
        <v/>
      </c>
      <c r="D170" s="29">
        <f>IFERROR(IF($A170="","",EDATE(INDEX('Registo trimestral'!$E$8:$E$107,ROUNDUP((ROW()-7)/3,0)),MOD(ROW()-8,3))),"")</f>
        <v/>
      </c>
      <c r="E170" s="22">
        <f>IFERROR(IF($A170="","",INDEX('Registo trimestral'!$T$8:$T$107,ROUNDUP((ROW()-7)/3,0))),"")</f>
        <v/>
      </c>
      <c r="F170" s="28">
        <f>IFERROR(IF($A170="","",INDEX('Registo trimestral'!$U$8:$U$107,ROUNDUP((ROW()-7)/3,0))),"")</f>
        <v/>
      </c>
      <c r="G170" s="22">
        <f>IFERROR(IF($A170="","",INDEX('Registo trimestral'!$V$8:$V$107,ROUNDUP((ROW()-7)/3,0))),"")</f>
        <v/>
      </c>
      <c r="H170" s="17" t="n"/>
      <c r="I170" s="27" t="n"/>
      <c r="J170" s="25" t="n"/>
      <c r="K170" s="22">
        <f>IFERROR(IF(OR($G170="",$H170=""),"",$G170-$H170),"")</f>
        <v/>
      </c>
      <c r="L170" s="13">
        <f>IF($A170="","",IF($G170="","A aguardar cálculo",IF($G170=0,IF($J170="Não aplicável","Confirmar estado sem montante"),IF($H170="","Pagamento por registar",IF($I170="","Falta data de pagamento",IF(ABS($K170)&lt;='Painel'!$B$14,"Regularizado","Diferença a conferir"))))))</f>
        <v/>
      </c>
      <c r="M170" s="15" t="n"/>
    </row>
    <row r="171" ht="28" customHeight="1">
      <c r="A171" s="13">
        <f>IFERROR(IF(INDEX('Registo trimestral'!$A$8:$A$107,ROUNDUP((ROW()-7)/3,0))="","",INDEX('Registo trimestral'!$A$8:$A$107,ROUNDUP((ROW()-7)/3,0))),"")</f>
        <v/>
      </c>
      <c r="B171" s="18">
        <f>IFERROR(IF($A171="","",INDEX('Registo trimestral'!$C$8:$C$107,ROUNDUP((ROW()-7)/3,0))),"")</f>
        <v/>
      </c>
      <c r="C171" s="18">
        <f>IFERROR(IF($A171="","",INDEX('Registo trimestral'!$D$8:$D$107,ROUNDUP((ROW()-7)/3,0))),"")</f>
        <v/>
      </c>
      <c r="D171" s="29">
        <f>IFERROR(IF($A171="","",EDATE(INDEX('Registo trimestral'!$E$8:$E$107,ROUNDUP((ROW()-7)/3,0)),MOD(ROW()-8,3))),"")</f>
        <v/>
      </c>
      <c r="E171" s="22">
        <f>IFERROR(IF($A171="","",INDEX('Registo trimestral'!$T$8:$T$107,ROUNDUP((ROW()-7)/3,0))),"")</f>
        <v/>
      </c>
      <c r="F171" s="28">
        <f>IFERROR(IF($A171="","",INDEX('Registo trimestral'!$U$8:$U$107,ROUNDUP((ROW()-7)/3,0))),"")</f>
        <v/>
      </c>
      <c r="G171" s="22">
        <f>IFERROR(IF($A171="","",INDEX('Registo trimestral'!$V$8:$V$107,ROUNDUP((ROW()-7)/3,0))),"")</f>
        <v/>
      </c>
      <c r="H171" s="17" t="n"/>
      <c r="I171" s="27" t="n"/>
      <c r="J171" s="25" t="n"/>
      <c r="K171" s="22">
        <f>IFERROR(IF(OR($G171="",$H171=""),"",$G171-$H171),"")</f>
        <v/>
      </c>
      <c r="L171" s="13">
        <f>IF($A171="","",IF($G171="","A aguardar cálculo",IF($G171=0,IF($J171="Não aplicável","Confirmar estado sem montante"),IF($H171="","Pagamento por registar",IF($I171="","Falta data de pagamento",IF(ABS($K171)&lt;='Painel'!$B$14,"Regularizado","Diferença a conferir"))))))</f>
        <v/>
      </c>
      <c r="M171" s="15" t="n"/>
    </row>
    <row r="172" ht="28" customHeight="1">
      <c r="A172" s="13">
        <f>IFERROR(IF(INDEX('Registo trimestral'!$A$8:$A$107,ROUNDUP((ROW()-7)/3,0))="","",INDEX('Registo trimestral'!$A$8:$A$107,ROUNDUP((ROW()-7)/3,0))),"")</f>
        <v/>
      </c>
      <c r="B172" s="18">
        <f>IFERROR(IF($A172="","",INDEX('Registo trimestral'!$C$8:$C$107,ROUNDUP((ROW()-7)/3,0))),"")</f>
        <v/>
      </c>
      <c r="C172" s="18">
        <f>IFERROR(IF($A172="","",INDEX('Registo trimestral'!$D$8:$D$107,ROUNDUP((ROW()-7)/3,0))),"")</f>
        <v/>
      </c>
      <c r="D172" s="29">
        <f>IFERROR(IF($A172="","",EDATE(INDEX('Registo trimestral'!$E$8:$E$107,ROUNDUP((ROW()-7)/3,0)),MOD(ROW()-8,3))),"")</f>
        <v/>
      </c>
      <c r="E172" s="22">
        <f>IFERROR(IF($A172="","",INDEX('Registo trimestral'!$T$8:$T$107,ROUNDUP((ROW()-7)/3,0))),"")</f>
        <v/>
      </c>
      <c r="F172" s="28">
        <f>IFERROR(IF($A172="","",INDEX('Registo trimestral'!$U$8:$U$107,ROUNDUP((ROW()-7)/3,0))),"")</f>
        <v/>
      </c>
      <c r="G172" s="22">
        <f>IFERROR(IF($A172="","",INDEX('Registo trimestral'!$V$8:$V$107,ROUNDUP((ROW()-7)/3,0))),"")</f>
        <v/>
      </c>
      <c r="H172" s="17" t="n"/>
      <c r="I172" s="27" t="n"/>
      <c r="J172" s="25" t="n"/>
      <c r="K172" s="22">
        <f>IFERROR(IF(OR($G172="",$H172=""),"",$G172-$H172),"")</f>
        <v/>
      </c>
      <c r="L172" s="13">
        <f>IF($A172="","",IF($G172="","A aguardar cálculo",IF($G172=0,IF($J172="Não aplicável","Confirmar estado sem montante"),IF($H172="","Pagamento por registar",IF($I172="","Falta data de pagamento",IF(ABS($K172)&lt;='Painel'!$B$14,"Regularizado","Diferença a conferir"))))))</f>
        <v/>
      </c>
      <c r="M172" s="15" t="n"/>
    </row>
    <row r="173" ht="28" customHeight="1">
      <c r="A173" s="13">
        <f>IFERROR(IF(INDEX('Registo trimestral'!$A$8:$A$107,ROUNDUP((ROW()-7)/3,0))="","",INDEX('Registo trimestral'!$A$8:$A$107,ROUNDUP((ROW()-7)/3,0))),"")</f>
        <v/>
      </c>
      <c r="B173" s="18">
        <f>IFERROR(IF($A173="","",INDEX('Registo trimestral'!$C$8:$C$107,ROUNDUP((ROW()-7)/3,0))),"")</f>
        <v/>
      </c>
      <c r="C173" s="18">
        <f>IFERROR(IF($A173="","",INDEX('Registo trimestral'!$D$8:$D$107,ROUNDUP((ROW()-7)/3,0))),"")</f>
        <v/>
      </c>
      <c r="D173" s="29">
        <f>IFERROR(IF($A173="","",EDATE(INDEX('Registo trimestral'!$E$8:$E$107,ROUNDUP((ROW()-7)/3,0)),MOD(ROW()-8,3))),"")</f>
        <v/>
      </c>
      <c r="E173" s="22">
        <f>IFERROR(IF($A173="","",INDEX('Registo trimestral'!$T$8:$T$107,ROUNDUP((ROW()-7)/3,0))),"")</f>
        <v/>
      </c>
      <c r="F173" s="28">
        <f>IFERROR(IF($A173="","",INDEX('Registo trimestral'!$U$8:$U$107,ROUNDUP((ROW()-7)/3,0))),"")</f>
        <v/>
      </c>
      <c r="G173" s="22">
        <f>IFERROR(IF($A173="","",INDEX('Registo trimestral'!$V$8:$V$107,ROUNDUP((ROW()-7)/3,0))),"")</f>
        <v/>
      </c>
      <c r="H173" s="17" t="n"/>
      <c r="I173" s="27" t="n"/>
      <c r="J173" s="25" t="n"/>
      <c r="K173" s="22">
        <f>IFERROR(IF(OR($G173="",$H173=""),"",$G173-$H173),"")</f>
        <v/>
      </c>
      <c r="L173" s="13">
        <f>IF($A173="","",IF($G173="","A aguardar cálculo",IF($G173=0,IF($J173="Não aplicável","Confirmar estado sem montante"),IF($H173="","Pagamento por registar",IF($I173="","Falta data de pagamento",IF(ABS($K173)&lt;='Painel'!$B$14,"Regularizado","Diferença a conferir"))))))</f>
        <v/>
      </c>
      <c r="M173" s="15" t="n"/>
    </row>
    <row r="174" ht="28" customHeight="1">
      <c r="A174" s="13">
        <f>IFERROR(IF(INDEX('Registo trimestral'!$A$8:$A$107,ROUNDUP((ROW()-7)/3,0))="","",INDEX('Registo trimestral'!$A$8:$A$107,ROUNDUP((ROW()-7)/3,0))),"")</f>
        <v/>
      </c>
      <c r="B174" s="18">
        <f>IFERROR(IF($A174="","",INDEX('Registo trimestral'!$C$8:$C$107,ROUNDUP((ROW()-7)/3,0))),"")</f>
        <v/>
      </c>
      <c r="C174" s="18">
        <f>IFERROR(IF($A174="","",INDEX('Registo trimestral'!$D$8:$D$107,ROUNDUP((ROW()-7)/3,0))),"")</f>
        <v/>
      </c>
      <c r="D174" s="29">
        <f>IFERROR(IF($A174="","",EDATE(INDEX('Registo trimestral'!$E$8:$E$107,ROUNDUP((ROW()-7)/3,0)),MOD(ROW()-8,3))),"")</f>
        <v/>
      </c>
      <c r="E174" s="22">
        <f>IFERROR(IF($A174="","",INDEX('Registo trimestral'!$T$8:$T$107,ROUNDUP((ROW()-7)/3,0))),"")</f>
        <v/>
      </c>
      <c r="F174" s="28">
        <f>IFERROR(IF($A174="","",INDEX('Registo trimestral'!$U$8:$U$107,ROUNDUP((ROW()-7)/3,0))),"")</f>
        <v/>
      </c>
      <c r="G174" s="22">
        <f>IFERROR(IF($A174="","",INDEX('Registo trimestral'!$V$8:$V$107,ROUNDUP((ROW()-7)/3,0))),"")</f>
        <v/>
      </c>
      <c r="H174" s="17" t="n"/>
      <c r="I174" s="27" t="n"/>
      <c r="J174" s="25" t="n"/>
      <c r="K174" s="22">
        <f>IFERROR(IF(OR($G174="",$H174=""),"",$G174-$H174),"")</f>
        <v/>
      </c>
      <c r="L174" s="13">
        <f>IF($A174="","",IF($G174="","A aguardar cálculo",IF($G174=0,IF($J174="Não aplicável","Confirmar estado sem montante"),IF($H174="","Pagamento por registar",IF($I174="","Falta data de pagamento",IF(ABS($K174)&lt;='Painel'!$B$14,"Regularizado","Diferença a conferir"))))))</f>
        <v/>
      </c>
      <c r="M174" s="15" t="n"/>
    </row>
    <row r="175" ht="28" customHeight="1">
      <c r="A175" s="13">
        <f>IFERROR(IF(INDEX('Registo trimestral'!$A$8:$A$107,ROUNDUP((ROW()-7)/3,0))="","",INDEX('Registo trimestral'!$A$8:$A$107,ROUNDUP((ROW()-7)/3,0))),"")</f>
        <v/>
      </c>
      <c r="B175" s="18">
        <f>IFERROR(IF($A175="","",INDEX('Registo trimestral'!$C$8:$C$107,ROUNDUP((ROW()-7)/3,0))),"")</f>
        <v/>
      </c>
      <c r="C175" s="18">
        <f>IFERROR(IF($A175="","",INDEX('Registo trimestral'!$D$8:$D$107,ROUNDUP((ROW()-7)/3,0))),"")</f>
        <v/>
      </c>
      <c r="D175" s="29">
        <f>IFERROR(IF($A175="","",EDATE(INDEX('Registo trimestral'!$E$8:$E$107,ROUNDUP((ROW()-7)/3,0)),MOD(ROW()-8,3))),"")</f>
        <v/>
      </c>
      <c r="E175" s="22">
        <f>IFERROR(IF($A175="","",INDEX('Registo trimestral'!$T$8:$T$107,ROUNDUP((ROW()-7)/3,0))),"")</f>
        <v/>
      </c>
      <c r="F175" s="28">
        <f>IFERROR(IF($A175="","",INDEX('Registo trimestral'!$U$8:$U$107,ROUNDUP((ROW()-7)/3,0))),"")</f>
        <v/>
      </c>
      <c r="G175" s="22">
        <f>IFERROR(IF($A175="","",INDEX('Registo trimestral'!$V$8:$V$107,ROUNDUP((ROW()-7)/3,0))),"")</f>
        <v/>
      </c>
      <c r="H175" s="17" t="n"/>
      <c r="I175" s="27" t="n"/>
      <c r="J175" s="25" t="n"/>
      <c r="K175" s="22">
        <f>IFERROR(IF(OR($G175="",$H175=""),"",$G175-$H175),"")</f>
        <v/>
      </c>
      <c r="L175" s="13">
        <f>IF($A175="","",IF($G175="","A aguardar cálculo",IF($G175=0,IF($J175="Não aplicável","Confirmar estado sem montante"),IF($H175="","Pagamento por registar",IF($I175="","Falta data de pagamento",IF(ABS($K175)&lt;='Painel'!$B$14,"Regularizado","Diferença a conferir"))))))</f>
        <v/>
      </c>
      <c r="M175" s="15" t="n"/>
    </row>
    <row r="176" ht="28" customHeight="1">
      <c r="A176" s="13">
        <f>IFERROR(IF(INDEX('Registo trimestral'!$A$8:$A$107,ROUNDUP((ROW()-7)/3,0))="","",INDEX('Registo trimestral'!$A$8:$A$107,ROUNDUP((ROW()-7)/3,0))),"")</f>
        <v/>
      </c>
      <c r="B176" s="18">
        <f>IFERROR(IF($A176="","",INDEX('Registo trimestral'!$C$8:$C$107,ROUNDUP((ROW()-7)/3,0))),"")</f>
        <v/>
      </c>
      <c r="C176" s="18">
        <f>IFERROR(IF($A176="","",INDEX('Registo trimestral'!$D$8:$D$107,ROUNDUP((ROW()-7)/3,0))),"")</f>
        <v/>
      </c>
      <c r="D176" s="29">
        <f>IFERROR(IF($A176="","",EDATE(INDEX('Registo trimestral'!$E$8:$E$107,ROUNDUP((ROW()-7)/3,0)),MOD(ROW()-8,3))),"")</f>
        <v/>
      </c>
      <c r="E176" s="22">
        <f>IFERROR(IF($A176="","",INDEX('Registo trimestral'!$T$8:$T$107,ROUNDUP((ROW()-7)/3,0))),"")</f>
        <v/>
      </c>
      <c r="F176" s="28">
        <f>IFERROR(IF($A176="","",INDEX('Registo trimestral'!$U$8:$U$107,ROUNDUP((ROW()-7)/3,0))),"")</f>
        <v/>
      </c>
      <c r="G176" s="22">
        <f>IFERROR(IF($A176="","",INDEX('Registo trimestral'!$V$8:$V$107,ROUNDUP((ROW()-7)/3,0))),"")</f>
        <v/>
      </c>
      <c r="H176" s="17" t="n"/>
      <c r="I176" s="27" t="n"/>
      <c r="J176" s="25" t="n"/>
      <c r="K176" s="22">
        <f>IFERROR(IF(OR($G176="",$H176=""),"",$G176-$H176),"")</f>
        <v/>
      </c>
      <c r="L176" s="13">
        <f>IF($A176="","",IF($G176="","A aguardar cálculo",IF($G176=0,IF($J176="Não aplicável","Confirmar estado sem montante"),IF($H176="","Pagamento por registar",IF($I176="","Falta data de pagamento",IF(ABS($K176)&lt;='Painel'!$B$14,"Regularizado","Diferença a conferir"))))))</f>
        <v/>
      </c>
      <c r="M176" s="15" t="n"/>
    </row>
    <row r="177" ht="28" customHeight="1">
      <c r="A177" s="13">
        <f>IFERROR(IF(INDEX('Registo trimestral'!$A$8:$A$107,ROUNDUP((ROW()-7)/3,0))="","",INDEX('Registo trimestral'!$A$8:$A$107,ROUNDUP((ROW()-7)/3,0))),"")</f>
        <v/>
      </c>
      <c r="B177" s="18">
        <f>IFERROR(IF($A177="","",INDEX('Registo trimestral'!$C$8:$C$107,ROUNDUP((ROW()-7)/3,0))),"")</f>
        <v/>
      </c>
      <c r="C177" s="18">
        <f>IFERROR(IF($A177="","",INDEX('Registo trimestral'!$D$8:$D$107,ROUNDUP((ROW()-7)/3,0))),"")</f>
        <v/>
      </c>
      <c r="D177" s="29">
        <f>IFERROR(IF($A177="","",EDATE(INDEX('Registo trimestral'!$E$8:$E$107,ROUNDUP((ROW()-7)/3,0)),MOD(ROW()-8,3))),"")</f>
        <v/>
      </c>
      <c r="E177" s="22">
        <f>IFERROR(IF($A177="","",INDEX('Registo trimestral'!$T$8:$T$107,ROUNDUP((ROW()-7)/3,0))),"")</f>
        <v/>
      </c>
      <c r="F177" s="28">
        <f>IFERROR(IF($A177="","",INDEX('Registo trimestral'!$U$8:$U$107,ROUNDUP((ROW()-7)/3,0))),"")</f>
        <v/>
      </c>
      <c r="G177" s="22">
        <f>IFERROR(IF($A177="","",INDEX('Registo trimestral'!$V$8:$V$107,ROUNDUP((ROW()-7)/3,0))),"")</f>
        <v/>
      </c>
      <c r="H177" s="17" t="n"/>
      <c r="I177" s="27" t="n"/>
      <c r="J177" s="25" t="n"/>
      <c r="K177" s="22">
        <f>IFERROR(IF(OR($G177="",$H177=""),"",$G177-$H177),"")</f>
        <v/>
      </c>
      <c r="L177" s="13">
        <f>IF($A177="","",IF($G177="","A aguardar cálculo",IF($G177=0,IF($J177="Não aplicável","Confirmar estado sem montante"),IF($H177="","Pagamento por registar",IF($I177="","Falta data de pagamento",IF(ABS($K177)&lt;='Painel'!$B$14,"Regularizado","Diferença a conferir"))))))</f>
        <v/>
      </c>
      <c r="M177" s="15" t="n"/>
    </row>
    <row r="178" ht="28" customHeight="1">
      <c r="A178" s="13">
        <f>IFERROR(IF(INDEX('Registo trimestral'!$A$8:$A$107,ROUNDUP((ROW()-7)/3,0))="","",INDEX('Registo trimestral'!$A$8:$A$107,ROUNDUP((ROW()-7)/3,0))),"")</f>
        <v/>
      </c>
      <c r="B178" s="18">
        <f>IFERROR(IF($A178="","",INDEX('Registo trimestral'!$C$8:$C$107,ROUNDUP((ROW()-7)/3,0))),"")</f>
        <v/>
      </c>
      <c r="C178" s="18">
        <f>IFERROR(IF($A178="","",INDEX('Registo trimestral'!$D$8:$D$107,ROUNDUP((ROW()-7)/3,0))),"")</f>
        <v/>
      </c>
      <c r="D178" s="29">
        <f>IFERROR(IF($A178="","",EDATE(INDEX('Registo trimestral'!$E$8:$E$107,ROUNDUP((ROW()-7)/3,0)),MOD(ROW()-8,3))),"")</f>
        <v/>
      </c>
      <c r="E178" s="22">
        <f>IFERROR(IF($A178="","",INDEX('Registo trimestral'!$T$8:$T$107,ROUNDUP((ROW()-7)/3,0))),"")</f>
        <v/>
      </c>
      <c r="F178" s="28">
        <f>IFERROR(IF($A178="","",INDEX('Registo trimestral'!$U$8:$U$107,ROUNDUP((ROW()-7)/3,0))),"")</f>
        <v/>
      </c>
      <c r="G178" s="22">
        <f>IFERROR(IF($A178="","",INDEX('Registo trimestral'!$V$8:$V$107,ROUNDUP((ROW()-7)/3,0))),"")</f>
        <v/>
      </c>
      <c r="H178" s="17" t="n"/>
      <c r="I178" s="27" t="n"/>
      <c r="J178" s="25" t="n"/>
      <c r="K178" s="22">
        <f>IFERROR(IF(OR($G178="",$H178=""),"",$G178-$H178),"")</f>
        <v/>
      </c>
      <c r="L178" s="13">
        <f>IF($A178="","",IF($G178="","A aguardar cálculo",IF($G178=0,IF($J178="Não aplicável","Confirmar estado sem montante"),IF($H178="","Pagamento por registar",IF($I178="","Falta data de pagamento",IF(ABS($K178)&lt;='Painel'!$B$14,"Regularizado","Diferença a conferir"))))))</f>
        <v/>
      </c>
      <c r="M178" s="15" t="n"/>
    </row>
    <row r="179" ht="28" customHeight="1">
      <c r="A179" s="13">
        <f>IFERROR(IF(INDEX('Registo trimestral'!$A$8:$A$107,ROUNDUP((ROW()-7)/3,0))="","",INDEX('Registo trimestral'!$A$8:$A$107,ROUNDUP((ROW()-7)/3,0))),"")</f>
        <v/>
      </c>
      <c r="B179" s="18">
        <f>IFERROR(IF($A179="","",INDEX('Registo trimestral'!$C$8:$C$107,ROUNDUP((ROW()-7)/3,0))),"")</f>
        <v/>
      </c>
      <c r="C179" s="18">
        <f>IFERROR(IF($A179="","",INDEX('Registo trimestral'!$D$8:$D$107,ROUNDUP((ROW()-7)/3,0))),"")</f>
        <v/>
      </c>
      <c r="D179" s="29">
        <f>IFERROR(IF($A179="","",EDATE(INDEX('Registo trimestral'!$E$8:$E$107,ROUNDUP((ROW()-7)/3,0)),MOD(ROW()-8,3))),"")</f>
        <v/>
      </c>
      <c r="E179" s="22">
        <f>IFERROR(IF($A179="","",INDEX('Registo trimestral'!$T$8:$T$107,ROUNDUP((ROW()-7)/3,0))),"")</f>
        <v/>
      </c>
      <c r="F179" s="28">
        <f>IFERROR(IF($A179="","",INDEX('Registo trimestral'!$U$8:$U$107,ROUNDUP((ROW()-7)/3,0))),"")</f>
        <v/>
      </c>
      <c r="G179" s="22">
        <f>IFERROR(IF($A179="","",INDEX('Registo trimestral'!$V$8:$V$107,ROUNDUP((ROW()-7)/3,0))),"")</f>
        <v/>
      </c>
      <c r="H179" s="17" t="n"/>
      <c r="I179" s="27" t="n"/>
      <c r="J179" s="25" t="n"/>
      <c r="K179" s="22">
        <f>IFERROR(IF(OR($G179="",$H179=""),"",$G179-$H179),"")</f>
        <v/>
      </c>
      <c r="L179" s="13">
        <f>IF($A179="","",IF($G179="","A aguardar cálculo",IF($G179=0,IF($J179="Não aplicável","Confirmar estado sem montante"),IF($H179="","Pagamento por registar",IF($I179="","Falta data de pagamento",IF(ABS($K179)&lt;='Painel'!$B$14,"Regularizado","Diferença a conferir"))))))</f>
        <v/>
      </c>
      <c r="M179" s="15" t="n"/>
    </row>
    <row r="180" ht="28" customHeight="1">
      <c r="A180" s="13">
        <f>IFERROR(IF(INDEX('Registo trimestral'!$A$8:$A$107,ROUNDUP((ROW()-7)/3,0))="","",INDEX('Registo trimestral'!$A$8:$A$107,ROUNDUP((ROW()-7)/3,0))),"")</f>
        <v/>
      </c>
      <c r="B180" s="18">
        <f>IFERROR(IF($A180="","",INDEX('Registo trimestral'!$C$8:$C$107,ROUNDUP((ROW()-7)/3,0))),"")</f>
        <v/>
      </c>
      <c r="C180" s="18">
        <f>IFERROR(IF($A180="","",INDEX('Registo trimestral'!$D$8:$D$107,ROUNDUP((ROW()-7)/3,0))),"")</f>
        <v/>
      </c>
      <c r="D180" s="29">
        <f>IFERROR(IF($A180="","",EDATE(INDEX('Registo trimestral'!$E$8:$E$107,ROUNDUP((ROW()-7)/3,0)),MOD(ROW()-8,3))),"")</f>
        <v/>
      </c>
      <c r="E180" s="22">
        <f>IFERROR(IF($A180="","",INDEX('Registo trimestral'!$T$8:$T$107,ROUNDUP((ROW()-7)/3,0))),"")</f>
        <v/>
      </c>
      <c r="F180" s="28">
        <f>IFERROR(IF($A180="","",INDEX('Registo trimestral'!$U$8:$U$107,ROUNDUP((ROW()-7)/3,0))),"")</f>
        <v/>
      </c>
      <c r="G180" s="22">
        <f>IFERROR(IF($A180="","",INDEX('Registo trimestral'!$V$8:$V$107,ROUNDUP((ROW()-7)/3,0))),"")</f>
        <v/>
      </c>
      <c r="H180" s="17" t="n"/>
      <c r="I180" s="27" t="n"/>
      <c r="J180" s="25" t="n"/>
      <c r="K180" s="22">
        <f>IFERROR(IF(OR($G180="",$H180=""),"",$G180-$H180),"")</f>
        <v/>
      </c>
      <c r="L180" s="13">
        <f>IF($A180="","",IF($G180="","A aguardar cálculo",IF($G180=0,IF($J180="Não aplicável","Confirmar estado sem montante"),IF($H180="","Pagamento por registar",IF($I180="","Falta data de pagamento",IF(ABS($K180)&lt;='Painel'!$B$14,"Regularizado","Diferença a conferir"))))))</f>
        <v/>
      </c>
      <c r="M180" s="15" t="n"/>
    </row>
    <row r="181" ht="28" customHeight="1">
      <c r="A181" s="13">
        <f>IFERROR(IF(INDEX('Registo trimestral'!$A$8:$A$107,ROUNDUP((ROW()-7)/3,0))="","",INDEX('Registo trimestral'!$A$8:$A$107,ROUNDUP((ROW()-7)/3,0))),"")</f>
        <v/>
      </c>
      <c r="B181" s="18">
        <f>IFERROR(IF($A181="","",INDEX('Registo trimestral'!$C$8:$C$107,ROUNDUP((ROW()-7)/3,0))),"")</f>
        <v/>
      </c>
      <c r="C181" s="18">
        <f>IFERROR(IF($A181="","",INDEX('Registo trimestral'!$D$8:$D$107,ROUNDUP((ROW()-7)/3,0))),"")</f>
        <v/>
      </c>
      <c r="D181" s="29">
        <f>IFERROR(IF($A181="","",EDATE(INDEX('Registo trimestral'!$E$8:$E$107,ROUNDUP((ROW()-7)/3,0)),MOD(ROW()-8,3))),"")</f>
        <v/>
      </c>
      <c r="E181" s="22">
        <f>IFERROR(IF($A181="","",INDEX('Registo trimestral'!$T$8:$T$107,ROUNDUP((ROW()-7)/3,0))),"")</f>
        <v/>
      </c>
      <c r="F181" s="28">
        <f>IFERROR(IF($A181="","",INDEX('Registo trimestral'!$U$8:$U$107,ROUNDUP((ROW()-7)/3,0))),"")</f>
        <v/>
      </c>
      <c r="G181" s="22">
        <f>IFERROR(IF($A181="","",INDEX('Registo trimestral'!$V$8:$V$107,ROUNDUP((ROW()-7)/3,0))),"")</f>
        <v/>
      </c>
      <c r="H181" s="17" t="n"/>
      <c r="I181" s="27" t="n"/>
      <c r="J181" s="25" t="n"/>
      <c r="K181" s="22">
        <f>IFERROR(IF(OR($G181="",$H181=""),"",$G181-$H181),"")</f>
        <v/>
      </c>
      <c r="L181" s="13">
        <f>IF($A181="","",IF($G181="","A aguardar cálculo",IF($G181=0,IF($J181="Não aplicável","Confirmar estado sem montante"),IF($H181="","Pagamento por registar",IF($I181="","Falta data de pagamento",IF(ABS($K181)&lt;='Painel'!$B$14,"Regularizado","Diferença a conferir"))))))</f>
        <v/>
      </c>
      <c r="M181" s="15" t="n"/>
    </row>
    <row r="182" ht="28" customHeight="1">
      <c r="A182" s="13">
        <f>IFERROR(IF(INDEX('Registo trimestral'!$A$8:$A$107,ROUNDUP((ROW()-7)/3,0))="","",INDEX('Registo trimestral'!$A$8:$A$107,ROUNDUP((ROW()-7)/3,0))),"")</f>
        <v/>
      </c>
      <c r="B182" s="18">
        <f>IFERROR(IF($A182="","",INDEX('Registo trimestral'!$C$8:$C$107,ROUNDUP((ROW()-7)/3,0))),"")</f>
        <v/>
      </c>
      <c r="C182" s="18">
        <f>IFERROR(IF($A182="","",INDEX('Registo trimestral'!$D$8:$D$107,ROUNDUP((ROW()-7)/3,0))),"")</f>
        <v/>
      </c>
      <c r="D182" s="29">
        <f>IFERROR(IF($A182="","",EDATE(INDEX('Registo trimestral'!$E$8:$E$107,ROUNDUP((ROW()-7)/3,0)),MOD(ROW()-8,3))),"")</f>
        <v/>
      </c>
      <c r="E182" s="22">
        <f>IFERROR(IF($A182="","",INDEX('Registo trimestral'!$T$8:$T$107,ROUNDUP((ROW()-7)/3,0))),"")</f>
        <v/>
      </c>
      <c r="F182" s="28">
        <f>IFERROR(IF($A182="","",INDEX('Registo trimestral'!$U$8:$U$107,ROUNDUP((ROW()-7)/3,0))),"")</f>
        <v/>
      </c>
      <c r="G182" s="22">
        <f>IFERROR(IF($A182="","",INDEX('Registo trimestral'!$V$8:$V$107,ROUNDUP((ROW()-7)/3,0))),"")</f>
        <v/>
      </c>
      <c r="H182" s="17" t="n"/>
      <c r="I182" s="27" t="n"/>
      <c r="J182" s="25" t="n"/>
      <c r="K182" s="22">
        <f>IFERROR(IF(OR($G182="",$H182=""),"",$G182-$H182),"")</f>
        <v/>
      </c>
      <c r="L182" s="13">
        <f>IF($A182="","",IF($G182="","A aguardar cálculo",IF($G182=0,IF($J182="Não aplicável","Confirmar estado sem montante"),IF($H182="","Pagamento por registar",IF($I182="","Falta data de pagamento",IF(ABS($K182)&lt;='Painel'!$B$14,"Regularizado","Diferença a conferir"))))))</f>
        <v/>
      </c>
      <c r="M182" s="15" t="n"/>
    </row>
    <row r="183" ht="28" customHeight="1">
      <c r="A183" s="13">
        <f>IFERROR(IF(INDEX('Registo trimestral'!$A$8:$A$107,ROUNDUP((ROW()-7)/3,0))="","",INDEX('Registo trimestral'!$A$8:$A$107,ROUNDUP((ROW()-7)/3,0))),"")</f>
        <v/>
      </c>
      <c r="B183" s="18">
        <f>IFERROR(IF($A183="","",INDEX('Registo trimestral'!$C$8:$C$107,ROUNDUP((ROW()-7)/3,0))),"")</f>
        <v/>
      </c>
      <c r="C183" s="18">
        <f>IFERROR(IF($A183="","",INDEX('Registo trimestral'!$D$8:$D$107,ROUNDUP((ROW()-7)/3,0))),"")</f>
        <v/>
      </c>
      <c r="D183" s="29">
        <f>IFERROR(IF($A183="","",EDATE(INDEX('Registo trimestral'!$E$8:$E$107,ROUNDUP((ROW()-7)/3,0)),MOD(ROW()-8,3))),"")</f>
        <v/>
      </c>
      <c r="E183" s="22">
        <f>IFERROR(IF($A183="","",INDEX('Registo trimestral'!$T$8:$T$107,ROUNDUP((ROW()-7)/3,0))),"")</f>
        <v/>
      </c>
      <c r="F183" s="28">
        <f>IFERROR(IF($A183="","",INDEX('Registo trimestral'!$U$8:$U$107,ROUNDUP((ROW()-7)/3,0))),"")</f>
        <v/>
      </c>
      <c r="G183" s="22">
        <f>IFERROR(IF($A183="","",INDEX('Registo trimestral'!$V$8:$V$107,ROUNDUP((ROW()-7)/3,0))),"")</f>
        <v/>
      </c>
      <c r="H183" s="17" t="n"/>
      <c r="I183" s="27" t="n"/>
      <c r="J183" s="25" t="n"/>
      <c r="K183" s="22">
        <f>IFERROR(IF(OR($G183="",$H183=""),"",$G183-$H183),"")</f>
        <v/>
      </c>
      <c r="L183" s="13">
        <f>IF($A183="","",IF($G183="","A aguardar cálculo",IF($G183=0,IF($J183="Não aplicável","Confirmar estado sem montante"),IF($H183="","Pagamento por registar",IF($I183="","Falta data de pagamento",IF(ABS($K183)&lt;='Painel'!$B$14,"Regularizado","Diferença a conferir"))))))</f>
        <v/>
      </c>
      <c r="M183" s="15" t="n"/>
    </row>
    <row r="184" ht="28" customHeight="1">
      <c r="A184" s="13">
        <f>IFERROR(IF(INDEX('Registo trimestral'!$A$8:$A$107,ROUNDUP((ROW()-7)/3,0))="","",INDEX('Registo trimestral'!$A$8:$A$107,ROUNDUP((ROW()-7)/3,0))),"")</f>
        <v/>
      </c>
      <c r="B184" s="18">
        <f>IFERROR(IF($A184="","",INDEX('Registo trimestral'!$C$8:$C$107,ROUNDUP((ROW()-7)/3,0))),"")</f>
        <v/>
      </c>
      <c r="C184" s="18">
        <f>IFERROR(IF($A184="","",INDEX('Registo trimestral'!$D$8:$D$107,ROUNDUP((ROW()-7)/3,0))),"")</f>
        <v/>
      </c>
      <c r="D184" s="29">
        <f>IFERROR(IF($A184="","",EDATE(INDEX('Registo trimestral'!$E$8:$E$107,ROUNDUP((ROW()-7)/3,0)),MOD(ROW()-8,3))),"")</f>
        <v/>
      </c>
      <c r="E184" s="22">
        <f>IFERROR(IF($A184="","",INDEX('Registo trimestral'!$T$8:$T$107,ROUNDUP((ROW()-7)/3,0))),"")</f>
        <v/>
      </c>
      <c r="F184" s="28">
        <f>IFERROR(IF($A184="","",INDEX('Registo trimestral'!$U$8:$U$107,ROUNDUP((ROW()-7)/3,0))),"")</f>
        <v/>
      </c>
      <c r="G184" s="22">
        <f>IFERROR(IF($A184="","",INDEX('Registo trimestral'!$V$8:$V$107,ROUNDUP((ROW()-7)/3,0))),"")</f>
        <v/>
      </c>
      <c r="H184" s="17" t="n"/>
      <c r="I184" s="27" t="n"/>
      <c r="J184" s="25" t="n"/>
      <c r="K184" s="22">
        <f>IFERROR(IF(OR($G184="",$H184=""),"",$G184-$H184),"")</f>
        <v/>
      </c>
      <c r="L184" s="13">
        <f>IF($A184="","",IF($G184="","A aguardar cálculo",IF($G184=0,IF($J184="Não aplicável","Confirmar estado sem montante"),IF($H184="","Pagamento por registar",IF($I184="","Falta data de pagamento",IF(ABS($K184)&lt;='Painel'!$B$14,"Regularizado","Diferença a conferir"))))))</f>
        <v/>
      </c>
      <c r="M184" s="15" t="n"/>
    </row>
    <row r="185" ht="28" customHeight="1">
      <c r="A185" s="13">
        <f>IFERROR(IF(INDEX('Registo trimestral'!$A$8:$A$107,ROUNDUP((ROW()-7)/3,0))="","",INDEX('Registo trimestral'!$A$8:$A$107,ROUNDUP((ROW()-7)/3,0))),"")</f>
        <v/>
      </c>
      <c r="B185" s="18">
        <f>IFERROR(IF($A185="","",INDEX('Registo trimestral'!$C$8:$C$107,ROUNDUP((ROW()-7)/3,0))),"")</f>
        <v/>
      </c>
      <c r="C185" s="18">
        <f>IFERROR(IF($A185="","",INDEX('Registo trimestral'!$D$8:$D$107,ROUNDUP((ROW()-7)/3,0))),"")</f>
        <v/>
      </c>
      <c r="D185" s="29">
        <f>IFERROR(IF($A185="","",EDATE(INDEX('Registo trimestral'!$E$8:$E$107,ROUNDUP((ROW()-7)/3,0)),MOD(ROW()-8,3))),"")</f>
        <v/>
      </c>
      <c r="E185" s="22">
        <f>IFERROR(IF($A185="","",INDEX('Registo trimestral'!$T$8:$T$107,ROUNDUP((ROW()-7)/3,0))),"")</f>
        <v/>
      </c>
      <c r="F185" s="28">
        <f>IFERROR(IF($A185="","",INDEX('Registo trimestral'!$U$8:$U$107,ROUNDUP((ROW()-7)/3,0))),"")</f>
        <v/>
      </c>
      <c r="G185" s="22">
        <f>IFERROR(IF($A185="","",INDEX('Registo trimestral'!$V$8:$V$107,ROUNDUP((ROW()-7)/3,0))),"")</f>
        <v/>
      </c>
      <c r="H185" s="17" t="n"/>
      <c r="I185" s="27" t="n"/>
      <c r="J185" s="25" t="n"/>
      <c r="K185" s="22">
        <f>IFERROR(IF(OR($G185="",$H185=""),"",$G185-$H185),"")</f>
        <v/>
      </c>
      <c r="L185" s="13">
        <f>IF($A185="","",IF($G185="","A aguardar cálculo",IF($G185=0,IF($J185="Não aplicável","Confirmar estado sem montante"),IF($H185="","Pagamento por registar",IF($I185="","Falta data de pagamento",IF(ABS($K185)&lt;='Painel'!$B$14,"Regularizado","Diferença a conferir"))))))</f>
        <v/>
      </c>
      <c r="M185" s="15" t="n"/>
    </row>
    <row r="186" ht="28" customHeight="1">
      <c r="A186" s="13">
        <f>IFERROR(IF(INDEX('Registo trimestral'!$A$8:$A$107,ROUNDUP((ROW()-7)/3,0))="","",INDEX('Registo trimestral'!$A$8:$A$107,ROUNDUP((ROW()-7)/3,0))),"")</f>
        <v/>
      </c>
      <c r="B186" s="18">
        <f>IFERROR(IF($A186="","",INDEX('Registo trimestral'!$C$8:$C$107,ROUNDUP((ROW()-7)/3,0))),"")</f>
        <v/>
      </c>
      <c r="C186" s="18">
        <f>IFERROR(IF($A186="","",INDEX('Registo trimestral'!$D$8:$D$107,ROUNDUP((ROW()-7)/3,0))),"")</f>
        <v/>
      </c>
      <c r="D186" s="29">
        <f>IFERROR(IF($A186="","",EDATE(INDEX('Registo trimestral'!$E$8:$E$107,ROUNDUP((ROW()-7)/3,0)),MOD(ROW()-8,3))),"")</f>
        <v/>
      </c>
      <c r="E186" s="22">
        <f>IFERROR(IF($A186="","",INDEX('Registo trimestral'!$T$8:$T$107,ROUNDUP((ROW()-7)/3,0))),"")</f>
        <v/>
      </c>
      <c r="F186" s="28">
        <f>IFERROR(IF($A186="","",INDEX('Registo trimestral'!$U$8:$U$107,ROUNDUP((ROW()-7)/3,0))),"")</f>
        <v/>
      </c>
      <c r="G186" s="22">
        <f>IFERROR(IF($A186="","",INDEX('Registo trimestral'!$V$8:$V$107,ROUNDUP((ROW()-7)/3,0))),"")</f>
        <v/>
      </c>
      <c r="H186" s="17" t="n"/>
      <c r="I186" s="27" t="n"/>
      <c r="J186" s="25" t="n"/>
      <c r="K186" s="22">
        <f>IFERROR(IF(OR($G186="",$H186=""),"",$G186-$H186),"")</f>
        <v/>
      </c>
      <c r="L186" s="13">
        <f>IF($A186="","",IF($G186="","A aguardar cálculo",IF($G186=0,IF($J186="Não aplicável","Confirmar estado sem montante"),IF($H186="","Pagamento por registar",IF($I186="","Falta data de pagamento",IF(ABS($K186)&lt;='Painel'!$B$14,"Regularizado","Diferença a conferir"))))))</f>
        <v/>
      </c>
      <c r="M186" s="15" t="n"/>
    </row>
    <row r="187" ht="28" customHeight="1">
      <c r="A187" s="13">
        <f>IFERROR(IF(INDEX('Registo trimestral'!$A$8:$A$107,ROUNDUP((ROW()-7)/3,0))="","",INDEX('Registo trimestral'!$A$8:$A$107,ROUNDUP((ROW()-7)/3,0))),"")</f>
        <v/>
      </c>
      <c r="B187" s="18">
        <f>IFERROR(IF($A187="","",INDEX('Registo trimestral'!$C$8:$C$107,ROUNDUP((ROW()-7)/3,0))),"")</f>
        <v/>
      </c>
      <c r="C187" s="18">
        <f>IFERROR(IF($A187="","",INDEX('Registo trimestral'!$D$8:$D$107,ROUNDUP((ROW()-7)/3,0))),"")</f>
        <v/>
      </c>
      <c r="D187" s="29">
        <f>IFERROR(IF($A187="","",EDATE(INDEX('Registo trimestral'!$E$8:$E$107,ROUNDUP((ROW()-7)/3,0)),MOD(ROW()-8,3))),"")</f>
        <v/>
      </c>
      <c r="E187" s="22">
        <f>IFERROR(IF($A187="","",INDEX('Registo trimestral'!$T$8:$T$107,ROUNDUP((ROW()-7)/3,0))),"")</f>
        <v/>
      </c>
      <c r="F187" s="28">
        <f>IFERROR(IF($A187="","",INDEX('Registo trimestral'!$U$8:$U$107,ROUNDUP((ROW()-7)/3,0))),"")</f>
        <v/>
      </c>
      <c r="G187" s="22">
        <f>IFERROR(IF($A187="","",INDEX('Registo trimestral'!$V$8:$V$107,ROUNDUP((ROW()-7)/3,0))),"")</f>
        <v/>
      </c>
      <c r="H187" s="17" t="n"/>
      <c r="I187" s="27" t="n"/>
      <c r="J187" s="25" t="n"/>
      <c r="K187" s="22">
        <f>IFERROR(IF(OR($G187="",$H187=""),"",$G187-$H187),"")</f>
        <v/>
      </c>
      <c r="L187" s="13">
        <f>IF($A187="","",IF($G187="","A aguardar cálculo",IF($G187=0,IF($J187="Não aplicável","Confirmar estado sem montante"),IF($H187="","Pagamento por registar",IF($I187="","Falta data de pagamento",IF(ABS($K187)&lt;='Painel'!$B$14,"Regularizado","Diferença a conferir"))))))</f>
        <v/>
      </c>
      <c r="M187" s="15" t="n"/>
    </row>
    <row r="188" ht="28" customHeight="1">
      <c r="A188" s="13">
        <f>IFERROR(IF(INDEX('Registo trimestral'!$A$8:$A$107,ROUNDUP((ROW()-7)/3,0))="","",INDEX('Registo trimestral'!$A$8:$A$107,ROUNDUP((ROW()-7)/3,0))),"")</f>
        <v/>
      </c>
      <c r="B188" s="18">
        <f>IFERROR(IF($A188="","",INDEX('Registo trimestral'!$C$8:$C$107,ROUNDUP((ROW()-7)/3,0))),"")</f>
        <v/>
      </c>
      <c r="C188" s="18">
        <f>IFERROR(IF($A188="","",INDEX('Registo trimestral'!$D$8:$D$107,ROUNDUP((ROW()-7)/3,0))),"")</f>
        <v/>
      </c>
      <c r="D188" s="29">
        <f>IFERROR(IF($A188="","",EDATE(INDEX('Registo trimestral'!$E$8:$E$107,ROUNDUP((ROW()-7)/3,0)),MOD(ROW()-8,3))),"")</f>
        <v/>
      </c>
      <c r="E188" s="22">
        <f>IFERROR(IF($A188="","",INDEX('Registo trimestral'!$T$8:$T$107,ROUNDUP((ROW()-7)/3,0))),"")</f>
        <v/>
      </c>
      <c r="F188" s="28">
        <f>IFERROR(IF($A188="","",INDEX('Registo trimestral'!$U$8:$U$107,ROUNDUP((ROW()-7)/3,0))),"")</f>
        <v/>
      </c>
      <c r="G188" s="22">
        <f>IFERROR(IF($A188="","",INDEX('Registo trimestral'!$V$8:$V$107,ROUNDUP((ROW()-7)/3,0))),"")</f>
        <v/>
      </c>
      <c r="H188" s="17" t="n"/>
      <c r="I188" s="27" t="n"/>
      <c r="J188" s="25" t="n"/>
      <c r="K188" s="22">
        <f>IFERROR(IF(OR($G188="",$H188=""),"",$G188-$H188),"")</f>
        <v/>
      </c>
      <c r="L188" s="13">
        <f>IF($A188="","",IF($G188="","A aguardar cálculo",IF($G188=0,IF($J188="Não aplicável","Confirmar estado sem montante"),IF($H188="","Pagamento por registar",IF($I188="","Falta data de pagamento",IF(ABS($K188)&lt;='Painel'!$B$14,"Regularizado","Diferença a conferir"))))))</f>
        <v/>
      </c>
      <c r="M188" s="15" t="n"/>
    </row>
    <row r="189" ht="28" customHeight="1">
      <c r="A189" s="13">
        <f>IFERROR(IF(INDEX('Registo trimestral'!$A$8:$A$107,ROUNDUP((ROW()-7)/3,0))="","",INDEX('Registo trimestral'!$A$8:$A$107,ROUNDUP((ROW()-7)/3,0))),"")</f>
        <v/>
      </c>
      <c r="B189" s="18">
        <f>IFERROR(IF($A189="","",INDEX('Registo trimestral'!$C$8:$C$107,ROUNDUP((ROW()-7)/3,0))),"")</f>
        <v/>
      </c>
      <c r="C189" s="18">
        <f>IFERROR(IF($A189="","",INDEX('Registo trimestral'!$D$8:$D$107,ROUNDUP((ROW()-7)/3,0))),"")</f>
        <v/>
      </c>
      <c r="D189" s="29">
        <f>IFERROR(IF($A189="","",EDATE(INDEX('Registo trimestral'!$E$8:$E$107,ROUNDUP((ROW()-7)/3,0)),MOD(ROW()-8,3))),"")</f>
        <v/>
      </c>
      <c r="E189" s="22">
        <f>IFERROR(IF($A189="","",INDEX('Registo trimestral'!$T$8:$T$107,ROUNDUP((ROW()-7)/3,0))),"")</f>
        <v/>
      </c>
      <c r="F189" s="28">
        <f>IFERROR(IF($A189="","",INDEX('Registo trimestral'!$U$8:$U$107,ROUNDUP((ROW()-7)/3,0))),"")</f>
        <v/>
      </c>
      <c r="G189" s="22">
        <f>IFERROR(IF($A189="","",INDEX('Registo trimestral'!$V$8:$V$107,ROUNDUP((ROW()-7)/3,0))),"")</f>
        <v/>
      </c>
      <c r="H189" s="17" t="n"/>
      <c r="I189" s="27" t="n"/>
      <c r="J189" s="25" t="n"/>
      <c r="K189" s="22">
        <f>IFERROR(IF(OR($G189="",$H189=""),"",$G189-$H189),"")</f>
        <v/>
      </c>
      <c r="L189" s="13">
        <f>IF($A189="","",IF($G189="","A aguardar cálculo",IF($G189=0,IF($J189="Não aplicável","Confirmar estado sem montante"),IF($H189="","Pagamento por registar",IF($I189="","Falta data de pagamento",IF(ABS($K189)&lt;='Painel'!$B$14,"Regularizado","Diferença a conferir"))))))</f>
        <v/>
      </c>
      <c r="M189" s="15" t="n"/>
    </row>
    <row r="190" ht="28" customHeight="1">
      <c r="A190" s="13">
        <f>IFERROR(IF(INDEX('Registo trimestral'!$A$8:$A$107,ROUNDUP((ROW()-7)/3,0))="","",INDEX('Registo trimestral'!$A$8:$A$107,ROUNDUP((ROW()-7)/3,0))),"")</f>
        <v/>
      </c>
      <c r="B190" s="18">
        <f>IFERROR(IF($A190="","",INDEX('Registo trimestral'!$C$8:$C$107,ROUNDUP((ROW()-7)/3,0))),"")</f>
        <v/>
      </c>
      <c r="C190" s="18">
        <f>IFERROR(IF($A190="","",INDEX('Registo trimestral'!$D$8:$D$107,ROUNDUP((ROW()-7)/3,0))),"")</f>
        <v/>
      </c>
      <c r="D190" s="29">
        <f>IFERROR(IF($A190="","",EDATE(INDEX('Registo trimestral'!$E$8:$E$107,ROUNDUP((ROW()-7)/3,0)),MOD(ROW()-8,3))),"")</f>
        <v/>
      </c>
      <c r="E190" s="22">
        <f>IFERROR(IF($A190="","",INDEX('Registo trimestral'!$T$8:$T$107,ROUNDUP((ROW()-7)/3,0))),"")</f>
        <v/>
      </c>
      <c r="F190" s="28">
        <f>IFERROR(IF($A190="","",INDEX('Registo trimestral'!$U$8:$U$107,ROUNDUP((ROW()-7)/3,0))),"")</f>
        <v/>
      </c>
      <c r="G190" s="22">
        <f>IFERROR(IF($A190="","",INDEX('Registo trimestral'!$V$8:$V$107,ROUNDUP((ROW()-7)/3,0))),"")</f>
        <v/>
      </c>
      <c r="H190" s="17" t="n"/>
      <c r="I190" s="27" t="n"/>
      <c r="J190" s="25" t="n"/>
      <c r="K190" s="22">
        <f>IFERROR(IF(OR($G190="",$H190=""),"",$G190-$H190),"")</f>
        <v/>
      </c>
      <c r="L190" s="13">
        <f>IF($A190="","",IF($G190="","A aguardar cálculo",IF($G190=0,IF($J190="Não aplicável","Confirmar estado sem montante"),IF($H190="","Pagamento por registar",IF($I190="","Falta data de pagamento",IF(ABS($K190)&lt;='Painel'!$B$14,"Regularizado","Diferença a conferir"))))))</f>
        <v/>
      </c>
      <c r="M190" s="15" t="n"/>
    </row>
    <row r="191" ht="28" customHeight="1">
      <c r="A191" s="13">
        <f>IFERROR(IF(INDEX('Registo trimestral'!$A$8:$A$107,ROUNDUP((ROW()-7)/3,0))="","",INDEX('Registo trimestral'!$A$8:$A$107,ROUNDUP((ROW()-7)/3,0))),"")</f>
        <v/>
      </c>
      <c r="B191" s="18">
        <f>IFERROR(IF($A191="","",INDEX('Registo trimestral'!$C$8:$C$107,ROUNDUP((ROW()-7)/3,0))),"")</f>
        <v/>
      </c>
      <c r="C191" s="18">
        <f>IFERROR(IF($A191="","",INDEX('Registo trimestral'!$D$8:$D$107,ROUNDUP((ROW()-7)/3,0))),"")</f>
        <v/>
      </c>
      <c r="D191" s="29">
        <f>IFERROR(IF($A191="","",EDATE(INDEX('Registo trimestral'!$E$8:$E$107,ROUNDUP((ROW()-7)/3,0)),MOD(ROW()-8,3))),"")</f>
        <v/>
      </c>
      <c r="E191" s="22">
        <f>IFERROR(IF($A191="","",INDEX('Registo trimestral'!$T$8:$T$107,ROUNDUP((ROW()-7)/3,0))),"")</f>
        <v/>
      </c>
      <c r="F191" s="28">
        <f>IFERROR(IF($A191="","",INDEX('Registo trimestral'!$U$8:$U$107,ROUNDUP((ROW()-7)/3,0))),"")</f>
        <v/>
      </c>
      <c r="G191" s="22">
        <f>IFERROR(IF($A191="","",INDEX('Registo trimestral'!$V$8:$V$107,ROUNDUP((ROW()-7)/3,0))),"")</f>
        <v/>
      </c>
      <c r="H191" s="17" t="n"/>
      <c r="I191" s="27" t="n"/>
      <c r="J191" s="25" t="n"/>
      <c r="K191" s="22">
        <f>IFERROR(IF(OR($G191="",$H191=""),"",$G191-$H191),"")</f>
        <v/>
      </c>
      <c r="L191" s="13">
        <f>IF($A191="","",IF($G191="","A aguardar cálculo",IF($G191=0,IF($J191="Não aplicável","Confirmar estado sem montante"),IF($H191="","Pagamento por registar",IF($I191="","Falta data de pagamento",IF(ABS($K191)&lt;='Painel'!$B$14,"Regularizado","Diferença a conferir"))))))</f>
        <v/>
      </c>
      <c r="M191" s="15" t="n"/>
    </row>
    <row r="192" ht="28" customHeight="1">
      <c r="A192" s="13">
        <f>IFERROR(IF(INDEX('Registo trimestral'!$A$8:$A$107,ROUNDUP((ROW()-7)/3,0))="","",INDEX('Registo trimestral'!$A$8:$A$107,ROUNDUP((ROW()-7)/3,0))),"")</f>
        <v/>
      </c>
      <c r="B192" s="18">
        <f>IFERROR(IF($A192="","",INDEX('Registo trimestral'!$C$8:$C$107,ROUNDUP((ROW()-7)/3,0))),"")</f>
        <v/>
      </c>
      <c r="C192" s="18">
        <f>IFERROR(IF($A192="","",INDEX('Registo trimestral'!$D$8:$D$107,ROUNDUP((ROW()-7)/3,0))),"")</f>
        <v/>
      </c>
      <c r="D192" s="29">
        <f>IFERROR(IF($A192="","",EDATE(INDEX('Registo trimestral'!$E$8:$E$107,ROUNDUP((ROW()-7)/3,0)),MOD(ROW()-8,3))),"")</f>
        <v/>
      </c>
      <c r="E192" s="22">
        <f>IFERROR(IF($A192="","",INDEX('Registo trimestral'!$T$8:$T$107,ROUNDUP((ROW()-7)/3,0))),"")</f>
        <v/>
      </c>
      <c r="F192" s="28">
        <f>IFERROR(IF($A192="","",INDEX('Registo trimestral'!$U$8:$U$107,ROUNDUP((ROW()-7)/3,0))),"")</f>
        <v/>
      </c>
      <c r="G192" s="22">
        <f>IFERROR(IF($A192="","",INDEX('Registo trimestral'!$V$8:$V$107,ROUNDUP((ROW()-7)/3,0))),"")</f>
        <v/>
      </c>
      <c r="H192" s="17" t="n"/>
      <c r="I192" s="27" t="n"/>
      <c r="J192" s="25" t="n"/>
      <c r="K192" s="22">
        <f>IFERROR(IF(OR($G192="",$H192=""),"",$G192-$H192),"")</f>
        <v/>
      </c>
      <c r="L192" s="13">
        <f>IF($A192="","",IF($G192="","A aguardar cálculo",IF($G192=0,IF($J192="Não aplicável","Confirmar estado sem montante"),IF($H192="","Pagamento por registar",IF($I192="","Falta data de pagamento",IF(ABS($K192)&lt;='Painel'!$B$14,"Regularizado","Diferença a conferir"))))))</f>
        <v/>
      </c>
      <c r="M192" s="15" t="n"/>
    </row>
    <row r="193" ht="28" customHeight="1">
      <c r="A193" s="13">
        <f>IFERROR(IF(INDEX('Registo trimestral'!$A$8:$A$107,ROUNDUP((ROW()-7)/3,0))="","",INDEX('Registo trimestral'!$A$8:$A$107,ROUNDUP((ROW()-7)/3,0))),"")</f>
        <v/>
      </c>
      <c r="B193" s="18">
        <f>IFERROR(IF($A193="","",INDEX('Registo trimestral'!$C$8:$C$107,ROUNDUP((ROW()-7)/3,0))),"")</f>
        <v/>
      </c>
      <c r="C193" s="18">
        <f>IFERROR(IF($A193="","",INDEX('Registo trimestral'!$D$8:$D$107,ROUNDUP((ROW()-7)/3,0))),"")</f>
        <v/>
      </c>
      <c r="D193" s="29">
        <f>IFERROR(IF($A193="","",EDATE(INDEX('Registo trimestral'!$E$8:$E$107,ROUNDUP((ROW()-7)/3,0)),MOD(ROW()-8,3))),"")</f>
        <v/>
      </c>
      <c r="E193" s="22">
        <f>IFERROR(IF($A193="","",INDEX('Registo trimestral'!$T$8:$T$107,ROUNDUP((ROW()-7)/3,0))),"")</f>
        <v/>
      </c>
      <c r="F193" s="28">
        <f>IFERROR(IF($A193="","",INDEX('Registo trimestral'!$U$8:$U$107,ROUNDUP((ROW()-7)/3,0))),"")</f>
        <v/>
      </c>
      <c r="G193" s="22">
        <f>IFERROR(IF($A193="","",INDEX('Registo trimestral'!$V$8:$V$107,ROUNDUP((ROW()-7)/3,0))),"")</f>
        <v/>
      </c>
      <c r="H193" s="17" t="n"/>
      <c r="I193" s="27" t="n"/>
      <c r="J193" s="25" t="n"/>
      <c r="K193" s="22">
        <f>IFERROR(IF(OR($G193="",$H193=""),"",$G193-$H193),"")</f>
        <v/>
      </c>
      <c r="L193" s="13">
        <f>IF($A193="","",IF($G193="","A aguardar cálculo",IF($G193=0,IF($J193="Não aplicável","Confirmar estado sem montante"),IF($H193="","Pagamento por registar",IF($I193="","Falta data de pagamento",IF(ABS($K193)&lt;='Painel'!$B$14,"Regularizado","Diferença a conferir"))))))</f>
        <v/>
      </c>
      <c r="M193" s="15" t="n"/>
    </row>
    <row r="194" ht="28" customHeight="1">
      <c r="A194" s="13">
        <f>IFERROR(IF(INDEX('Registo trimestral'!$A$8:$A$107,ROUNDUP((ROW()-7)/3,0))="","",INDEX('Registo trimestral'!$A$8:$A$107,ROUNDUP((ROW()-7)/3,0))),"")</f>
        <v/>
      </c>
      <c r="B194" s="18">
        <f>IFERROR(IF($A194="","",INDEX('Registo trimestral'!$C$8:$C$107,ROUNDUP((ROW()-7)/3,0))),"")</f>
        <v/>
      </c>
      <c r="C194" s="18">
        <f>IFERROR(IF($A194="","",INDEX('Registo trimestral'!$D$8:$D$107,ROUNDUP((ROW()-7)/3,0))),"")</f>
        <v/>
      </c>
      <c r="D194" s="29">
        <f>IFERROR(IF($A194="","",EDATE(INDEX('Registo trimestral'!$E$8:$E$107,ROUNDUP((ROW()-7)/3,0)),MOD(ROW()-8,3))),"")</f>
        <v/>
      </c>
      <c r="E194" s="22">
        <f>IFERROR(IF($A194="","",INDEX('Registo trimestral'!$T$8:$T$107,ROUNDUP((ROW()-7)/3,0))),"")</f>
        <v/>
      </c>
      <c r="F194" s="28">
        <f>IFERROR(IF($A194="","",INDEX('Registo trimestral'!$U$8:$U$107,ROUNDUP((ROW()-7)/3,0))),"")</f>
        <v/>
      </c>
      <c r="G194" s="22">
        <f>IFERROR(IF($A194="","",INDEX('Registo trimestral'!$V$8:$V$107,ROUNDUP((ROW()-7)/3,0))),"")</f>
        <v/>
      </c>
      <c r="H194" s="17" t="n"/>
      <c r="I194" s="27" t="n"/>
      <c r="J194" s="25" t="n"/>
      <c r="K194" s="22">
        <f>IFERROR(IF(OR($G194="",$H194=""),"",$G194-$H194),"")</f>
        <v/>
      </c>
      <c r="L194" s="13">
        <f>IF($A194="","",IF($G194="","A aguardar cálculo",IF($G194=0,IF($J194="Não aplicável","Confirmar estado sem montante"),IF($H194="","Pagamento por registar",IF($I194="","Falta data de pagamento",IF(ABS($K194)&lt;='Painel'!$B$14,"Regularizado","Diferença a conferir"))))))</f>
        <v/>
      </c>
      <c r="M194" s="15" t="n"/>
    </row>
    <row r="195" ht="28" customHeight="1">
      <c r="A195" s="13">
        <f>IFERROR(IF(INDEX('Registo trimestral'!$A$8:$A$107,ROUNDUP((ROW()-7)/3,0))="","",INDEX('Registo trimestral'!$A$8:$A$107,ROUNDUP((ROW()-7)/3,0))),"")</f>
        <v/>
      </c>
      <c r="B195" s="18">
        <f>IFERROR(IF($A195="","",INDEX('Registo trimestral'!$C$8:$C$107,ROUNDUP((ROW()-7)/3,0))),"")</f>
        <v/>
      </c>
      <c r="C195" s="18">
        <f>IFERROR(IF($A195="","",INDEX('Registo trimestral'!$D$8:$D$107,ROUNDUP((ROW()-7)/3,0))),"")</f>
        <v/>
      </c>
      <c r="D195" s="29">
        <f>IFERROR(IF($A195="","",EDATE(INDEX('Registo trimestral'!$E$8:$E$107,ROUNDUP((ROW()-7)/3,0)),MOD(ROW()-8,3))),"")</f>
        <v/>
      </c>
      <c r="E195" s="22">
        <f>IFERROR(IF($A195="","",INDEX('Registo trimestral'!$T$8:$T$107,ROUNDUP((ROW()-7)/3,0))),"")</f>
        <v/>
      </c>
      <c r="F195" s="28">
        <f>IFERROR(IF($A195="","",INDEX('Registo trimestral'!$U$8:$U$107,ROUNDUP((ROW()-7)/3,0))),"")</f>
        <v/>
      </c>
      <c r="G195" s="22">
        <f>IFERROR(IF($A195="","",INDEX('Registo trimestral'!$V$8:$V$107,ROUNDUP((ROW()-7)/3,0))),"")</f>
        <v/>
      </c>
      <c r="H195" s="17" t="n"/>
      <c r="I195" s="27" t="n"/>
      <c r="J195" s="25" t="n"/>
      <c r="K195" s="22">
        <f>IFERROR(IF(OR($G195="",$H195=""),"",$G195-$H195),"")</f>
        <v/>
      </c>
      <c r="L195" s="13">
        <f>IF($A195="","",IF($G195="","A aguardar cálculo",IF($G195=0,IF($J195="Não aplicável","Confirmar estado sem montante"),IF($H195="","Pagamento por registar",IF($I195="","Falta data de pagamento",IF(ABS($K195)&lt;='Painel'!$B$14,"Regularizado","Diferença a conferir"))))))</f>
        <v/>
      </c>
      <c r="M195" s="15" t="n"/>
    </row>
    <row r="196" ht="28" customHeight="1">
      <c r="A196" s="13">
        <f>IFERROR(IF(INDEX('Registo trimestral'!$A$8:$A$107,ROUNDUP((ROW()-7)/3,0))="","",INDEX('Registo trimestral'!$A$8:$A$107,ROUNDUP((ROW()-7)/3,0))),"")</f>
        <v/>
      </c>
      <c r="B196" s="18">
        <f>IFERROR(IF($A196="","",INDEX('Registo trimestral'!$C$8:$C$107,ROUNDUP((ROW()-7)/3,0))),"")</f>
        <v/>
      </c>
      <c r="C196" s="18">
        <f>IFERROR(IF($A196="","",INDEX('Registo trimestral'!$D$8:$D$107,ROUNDUP((ROW()-7)/3,0))),"")</f>
        <v/>
      </c>
      <c r="D196" s="29">
        <f>IFERROR(IF($A196="","",EDATE(INDEX('Registo trimestral'!$E$8:$E$107,ROUNDUP((ROW()-7)/3,0)),MOD(ROW()-8,3))),"")</f>
        <v/>
      </c>
      <c r="E196" s="22">
        <f>IFERROR(IF($A196="","",INDEX('Registo trimestral'!$T$8:$T$107,ROUNDUP((ROW()-7)/3,0))),"")</f>
        <v/>
      </c>
      <c r="F196" s="28">
        <f>IFERROR(IF($A196="","",INDEX('Registo trimestral'!$U$8:$U$107,ROUNDUP((ROW()-7)/3,0))),"")</f>
        <v/>
      </c>
      <c r="G196" s="22">
        <f>IFERROR(IF($A196="","",INDEX('Registo trimestral'!$V$8:$V$107,ROUNDUP((ROW()-7)/3,0))),"")</f>
        <v/>
      </c>
      <c r="H196" s="17" t="n"/>
      <c r="I196" s="27" t="n"/>
      <c r="J196" s="25" t="n"/>
      <c r="K196" s="22">
        <f>IFERROR(IF(OR($G196="",$H196=""),"",$G196-$H196),"")</f>
        <v/>
      </c>
      <c r="L196" s="13">
        <f>IF($A196="","",IF($G196="","A aguardar cálculo",IF($G196=0,IF($J196="Não aplicável","Confirmar estado sem montante"),IF($H196="","Pagamento por registar",IF($I196="","Falta data de pagamento",IF(ABS($K196)&lt;='Painel'!$B$14,"Regularizado","Diferença a conferir"))))))</f>
        <v/>
      </c>
      <c r="M196" s="15" t="n"/>
    </row>
    <row r="197" ht="28" customHeight="1">
      <c r="A197" s="13">
        <f>IFERROR(IF(INDEX('Registo trimestral'!$A$8:$A$107,ROUNDUP((ROW()-7)/3,0))="","",INDEX('Registo trimestral'!$A$8:$A$107,ROUNDUP((ROW()-7)/3,0))),"")</f>
        <v/>
      </c>
      <c r="B197" s="18">
        <f>IFERROR(IF($A197="","",INDEX('Registo trimestral'!$C$8:$C$107,ROUNDUP((ROW()-7)/3,0))),"")</f>
        <v/>
      </c>
      <c r="C197" s="18">
        <f>IFERROR(IF($A197="","",INDEX('Registo trimestral'!$D$8:$D$107,ROUNDUP((ROW()-7)/3,0))),"")</f>
        <v/>
      </c>
      <c r="D197" s="29">
        <f>IFERROR(IF($A197="","",EDATE(INDEX('Registo trimestral'!$E$8:$E$107,ROUNDUP((ROW()-7)/3,0)),MOD(ROW()-8,3))),"")</f>
        <v/>
      </c>
      <c r="E197" s="22">
        <f>IFERROR(IF($A197="","",INDEX('Registo trimestral'!$T$8:$T$107,ROUNDUP((ROW()-7)/3,0))),"")</f>
        <v/>
      </c>
      <c r="F197" s="28">
        <f>IFERROR(IF($A197="","",INDEX('Registo trimestral'!$U$8:$U$107,ROUNDUP((ROW()-7)/3,0))),"")</f>
        <v/>
      </c>
      <c r="G197" s="22">
        <f>IFERROR(IF($A197="","",INDEX('Registo trimestral'!$V$8:$V$107,ROUNDUP((ROW()-7)/3,0))),"")</f>
        <v/>
      </c>
      <c r="H197" s="17" t="n"/>
      <c r="I197" s="27" t="n"/>
      <c r="J197" s="25" t="n"/>
      <c r="K197" s="22">
        <f>IFERROR(IF(OR($G197="",$H197=""),"",$G197-$H197),"")</f>
        <v/>
      </c>
      <c r="L197" s="13">
        <f>IF($A197="","",IF($G197="","A aguardar cálculo",IF($G197=0,IF($J197="Não aplicável","Confirmar estado sem montante"),IF($H197="","Pagamento por registar",IF($I197="","Falta data de pagamento",IF(ABS($K197)&lt;='Painel'!$B$14,"Regularizado","Diferença a conferir"))))))</f>
        <v/>
      </c>
      <c r="M197" s="15" t="n"/>
    </row>
    <row r="198" ht="28" customHeight="1">
      <c r="A198" s="13">
        <f>IFERROR(IF(INDEX('Registo trimestral'!$A$8:$A$107,ROUNDUP((ROW()-7)/3,0))="","",INDEX('Registo trimestral'!$A$8:$A$107,ROUNDUP((ROW()-7)/3,0))),"")</f>
        <v/>
      </c>
      <c r="B198" s="18">
        <f>IFERROR(IF($A198="","",INDEX('Registo trimestral'!$C$8:$C$107,ROUNDUP((ROW()-7)/3,0))),"")</f>
        <v/>
      </c>
      <c r="C198" s="18">
        <f>IFERROR(IF($A198="","",INDEX('Registo trimestral'!$D$8:$D$107,ROUNDUP((ROW()-7)/3,0))),"")</f>
        <v/>
      </c>
      <c r="D198" s="29">
        <f>IFERROR(IF($A198="","",EDATE(INDEX('Registo trimestral'!$E$8:$E$107,ROUNDUP((ROW()-7)/3,0)),MOD(ROW()-8,3))),"")</f>
        <v/>
      </c>
      <c r="E198" s="22">
        <f>IFERROR(IF($A198="","",INDEX('Registo trimestral'!$T$8:$T$107,ROUNDUP((ROW()-7)/3,0))),"")</f>
        <v/>
      </c>
      <c r="F198" s="28">
        <f>IFERROR(IF($A198="","",INDEX('Registo trimestral'!$U$8:$U$107,ROUNDUP((ROW()-7)/3,0))),"")</f>
        <v/>
      </c>
      <c r="G198" s="22">
        <f>IFERROR(IF($A198="","",INDEX('Registo trimestral'!$V$8:$V$107,ROUNDUP((ROW()-7)/3,0))),"")</f>
        <v/>
      </c>
      <c r="H198" s="17" t="n"/>
      <c r="I198" s="27" t="n"/>
      <c r="J198" s="25" t="n"/>
      <c r="K198" s="22">
        <f>IFERROR(IF(OR($G198="",$H198=""),"",$G198-$H198),"")</f>
        <v/>
      </c>
      <c r="L198" s="13">
        <f>IF($A198="","",IF($G198="","A aguardar cálculo",IF($G198=0,IF($J198="Não aplicável","Confirmar estado sem montante"),IF($H198="","Pagamento por registar",IF($I198="","Falta data de pagamento",IF(ABS($K198)&lt;='Painel'!$B$14,"Regularizado","Diferença a conferir"))))))</f>
        <v/>
      </c>
      <c r="M198" s="15" t="n"/>
    </row>
    <row r="199" ht="28" customHeight="1">
      <c r="A199" s="13">
        <f>IFERROR(IF(INDEX('Registo trimestral'!$A$8:$A$107,ROUNDUP((ROW()-7)/3,0))="","",INDEX('Registo trimestral'!$A$8:$A$107,ROUNDUP((ROW()-7)/3,0))),"")</f>
        <v/>
      </c>
      <c r="B199" s="18">
        <f>IFERROR(IF($A199="","",INDEX('Registo trimestral'!$C$8:$C$107,ROUNDUP((ROW()-7)/3,0))),"")</f>
        <v/>
      </c>
      <c r="C199" s="18">
        <f>IFERROR(IF($A199="","",INDEX('Registo trimestral'!$D$8:$D$107,ROUNDUP((ROW()-7)/3,0))),"")</f>
        <v/>
      </c>
      <c r="D199" s="29">
        <f>IFERROR(IF($A199="","",EDATE(INDEX('Registo trimestral'!$E$8:$E$107,ROUNDUP((ROW()-7)/3,0)),MOD(ROW()-8,3))),"")</f>
        <v/>
      </c>
      <c r="E199" s="22">
        <f>IFERROR(IF($A199="","",INDEX('Registo trimestral'!$T$8:$T$107,ROUNDUP((ROW()-7)/3,0))),"")</f>
        <v/>
      </c>
      <c r="F199" s="28">
        <f>IFERROR(IF($A199="","",INDEX('Registo trimestral'!$U$8:$U$107,ROUNDUP((ROW()-7)/3,0))),"")</f>
        <v/>
      </c>
      <c r="G199" s="22">
        <f>IFERROR(IF($A199="","",INDEX('Registo trimestral'!$V$8:$V$107,ROUNDUP((ROW()-7)/3,0))),"")</f>
        <v/>
      </c>
      <c r="H199" s="17" t="n"/>
      <c r="I199" s="27" t="n"/>
      <c r="J199" s="25" t="n"/>
      <c r="K199" s="22">
        <f>IFERROR(IF(OR($G199="",$H199=""),"",$G199-$H199),"")</f>
        <v/>
      </c>
      <c r="L199" s="13">
        <f>IF($A199="","",IF($G199="","A aguardar cálculo",IF($G199=0,IF($J199="Não aplicável","Confirmar estado sem montante"),IF($H199="","Pagamento por registar",IF($I199="","Falta data de pagamento",IF(ABS($K199)&lt;='Painel'!$B$14,"Regularizado","Diferença a conferir"))))))</f>
        <v/>
      </c>
      <c r="M199" s="15" t="n"/>
    </row>
    <row r="200" ht="28" customHeight="1">
      <c r="A200" s="13">
        <f>IFERROR(IF(INDEX('Registo trimestral'!$A$8:$A$107,ROUNDUP((ROW()-7)/3,0))="","",INDEX('Registo trimestral'!$A$8:$A$107,ROUNDUP((ROW()-7)/3,0))),"")</f>
        <v/>
      </c>
      <c r="B200" s="18">
        <f>IFERROR(IF($A200="","",INDEX('Registo trimestral'!$C$8:$C$107,ROUNDUP((ROW()-7)/3,0))),"")</f>
        <v/>
      </c>
      <c r="C200" s="18">
        <f>IFERROR(IF($A200="","",INDEX('Registo trimestral'!$D$8:$D$107,ROUNDUP((ROW()-7)/3,0))),"")</f>
        <v/>
      </c>
      <c r="D200" s="29">
        <f>IFERROR(IF($A200="","",EDATE(INDEX('Registo trimestral'!$E$8:$E$107,ROUNDUP((ROW()-7)/3,0)),MOD(ROW()-8,3))),"")</f>
        <v/>
      </c>
      <c r="E200" s="22">
        <f>IFERROR(IF($A200="","",INDEX('Registo trimestral'!$T$8:$T$107,ROUNDUP((ROW()-7)/3,0))),"")</f>
        <v/>
      </c>
      <c r="F200" s="28">
        <f>IFERROR(IF($A200="","",INDEX('Registo trimestral'!$U$8:$U$107,ROUNDUP((ROW()-7)/3,0))),"")</f>
        <v/>
      </c>
      <c r="G200" s="22">
        <f>IFERROR(IF($A200="","",INDEX('Registo trimestral'!$V$8:$V$107,ROUNDUP((ROW()-7)/3,0))),"")</f>
        <v/>
      </c>
      <c r="H200" s="17" t="n"/>
      <c r="I200" s="27" t="n"/>
      <c r="J200" s="25" t="n"/>
      <c r="K200" s="22">
        <f>IFERROR(IF(OR($G200="",$H200=""),"",$G200-$H200),"")</f>
        <v/>
      </c>
      <c r="L200" s="13">
        <f>IF($A200="","",IF($G200="","A aguardar cálculo",IF($G200=0,IF($J200="Não aplicável","Confirmar estado sem montante"),IF($H200="","Pagamento por registar",IF($I200="","Falta data de pagamento",IF(ABS($K200)&lt;='Painel'!$B$14,"Regularizado","Diferença a conferir"))))))</f>
        <v/>
      </c>
      <c r="M200" s="15" t="n"/>
    </row>
    <row r="201" ht="28" customHeight="1">
      <c r="A201" s="13">
        <f>IFERROR(IF(INDEX('Registo trimestral'!$A$8:$A$107,ROUNDUP((ROW()-7)/3,0))="","",INDEX('Registo trimestral'!$A$8:$A$107,ROUNDUP((ROW()-7)/3,0))),"")</f>
        <v/>
      </c>
      <c r="B201" s="18">
        <f>IFERROR(IF($A201="","",INDEX('Registo trimestral'!$C$8:$C$107,ROUNDUP((ROW()-7)/3,0))),"")</f>
        <v/>
      </c>
      <c r="C201" s="18">
        <f>IFERROR(IF($A201="","",INDEX('Registo trimestral'!$D$8:$D$107,ROUNDUP((ROW()-7)/3,0))),"")</f>
        <v/>
      </c>
      <c r="D201" s="29">
        <f>IFERROR(IF($A201="","",EDATE(INDEX('Registo trimestral'!$E$8:$E$107,ROUNDUP((ROW()-7)/3,0)),MOD(ROW()-8,3))),"")</f>
        <v/>
      </c>
      <c r="E201" s="22">
        <f>IFERROR(IF($A201="","",INDEX('Registo trimestral'!$T$8:$T$107,ROUNDUP((ROW()-7)/3,0))),"")</f>
        <v/>
      </c>
      <c r="F201" s="28">
        <f>IFERROR(IF($A201="","",INDEX('Registo trimestral'!$U$8:$U$107,ROUNDUP((ROW()-7)/3,0))),"")</f>
        <v/>
      </c>
      <c r="G201" s="22">
        <f>IFERROR(IF($A201="","",INDEX('Registo trimestral'!$V$8:$V$107,ROUNDUP((ROW()-7)/3,0))),"")</f>
        <v/>
      </c>
      <c r="H201" s="17" t="n"/>
      <c r="I201" s="27" t="n"/>
      <c r="J201" s="25" t="n"/>
      <c r="K201" s="22">
        <f>IFERROR(IF(OR($G201="",$H201=""),"",$G201-$H201),"")</f>
        <v/>
      </c>
      <c r="L201" s="13">
        <f>IF($A201="","",IF($G201="","A aguardar cálculo",IF($G201=0,IF($J201="Não aplicável","Confirmar estado sem montante"),IF($H201="","Pagamento por registar",IF($I201="","Falta data de pagamento",IF(ABS($K201)&lt;='Painel'!$B$14,"Regularizado","Diferença a conferir"))))))</f>
        <v/>
      </c>
      <c r="M201" s="15" t="n"/>
    </row>
    <row r="202" ht="28" customHeight="1">
      <c r="A202" s="13">
        <f>IFERROR(IF(INDEX('Registo trimestral'!$A$8:$A$107,ROUNDUP((ROW()-7)/3,0))="","",INDEX('Registo trimestral'!$A$8:$A$107,ROUNDUP((ROW()-7)/3,0))),"")</f>
        <v/>
      </c>
      <c r="B202" s="18">
        <f>IFERROR(IF($A202="","",INDEX('Registo trimestral'!$C$8:$C$107,ROUNDUP((ROW()-7)/3,0))),"")</f>
        <v/>
      </c>
      <c r="C202" s="18">
        <f>IFERROR(IF($A202="","",INDEX('Registo trimestral'!$D$8:$D$107,ROUNDUP((ROW()-7)/3,0))),"")</f>
        <v/>
      </c>
      <c r="D202" s="29">
        <f>IFERROR(IF($A202="","",EDATE(INDEX('Registo trimestral'!$E$8:$E$107,ROUNDUP((ROW()-7)/3,0)),MOD(ROW()-8,3))),"")</f>
        <v/>
      </c>
      <c r="E202" s="22">
        <f>IFERROR(IF($A202="","",INDEX('Registo trimestral'!$T$8:$T$107,ROUNDUP((ROW()-7)/3,0))),"")</f>
        <v/>
      </c>
      <c r="F202" s="28">
        <f>IFERROR(IF($A202="","",INDEX('Registo trimestral'!$U$8:$U$107,ROUNDUP((ROW()-7)/3,0))),"")</f>
        <v/>
      </c>
      <c r="G202" s="22">
        <f>IFERROR(IF($A202="","",INDEX('Registo trimestral'!$V$8:$V$107,ROUNDUP((ROW()-7)/3,0))),"")</f>
        <v/>
      </c>
      <c r="H202" s="17" t="n"/>
      <c r="I202" s="27" t="n"/>
      <c r="J202" s="25" t="n"/>
      <c r="K202" s="22">
        <f>IFERROR(IF(OR($G202="",$H202=""),"",$G202-$H202),"")</f>
        <v/>
      </c>
      <c r="L202" s="13">
        <f>IF($A202="","",IF($G202="","A aguardar cálculo",IF($G202=0,IF($J202="Não aplicável","Confirmar estado sem montante"),IF($H202="","Pagamento por registar",IF($I202="","Falta data de pagamento",IF(ABS($K202)&lt;='Painel'!$B$14,"Regularizado","Diferença a conferir"))))))</f>
        <v/>
      </c>
      <c r="M202" s="15" t="n"/>
    </row>
    <row r="203" ht="28" customHeight="1">
      <c r="A203" s="13">
        <f>IFERROR(IF(INDEX('Registo trimestral'!$A$8:$A$107,ROUNDUP((ROW()-7)/3,0))="","",INDEX('Registo trimestral'!$A$8:$A$107,ROUNDUP((ROW()-7)/3,0))),"")</f>
        <v/>
      </c>
      <c r="B203" s="18">
        <f>IFERROR(IF($A203="","",INDEX('Registo trimestral'!$C$8:$C$107,ROUNDUP((ROW()-7)/3,0))),"")</f>
        <v/>
      </c>
      <c r="C203" s="18">
        <f>IFERROR(IF($A203="","",INDEX('Registo trimestral'!$D$8:$D$107,ROUNDUP((ROW()-7)/3,0))),"")</f>
        <v/>
      </c>
      <c r="D203" s="29">
        <f>IFERROR(IF($A203="","",EDATE(INDEX('Registo trimestral'!$E$8:$E$107,ROUNDUP((ROW()-7)/3,0)),MOD(ROW()-8,3))),"")</f>
        <v/>
      </c>
      <c r="E203" s="22">
        <f>IFERROR(IF($A203="","",INDEX('Registo trimestral'!$T$8:$T$107,ROUNDUP((ROW()-7)/3,0))),"")</f>
        <v/>
      </c>
      <c r="F203" s="28">
        <f>IFERROR(IF($A203="","",INDEX('Registo trimestral'!$U$8:$U$107,ROUNDUP((ROW()-7)/3,0))),"")</f>
        <v/>
      </c>
      <c r="G203" s="22">
        <f>IFERROR(IF($A203="","",INDEX('Registo trimestral'!$V$8:$V$107,ROUNDUP((ROW()-7)/3,0))),"")</f>
        <v/>
      </c>
      <c r="H203" s="17" t="n"/>
      <c r="I203" s="27" t="n"/>
      <c r="J203" s="25" t="n"/>
      <c r="K203" s="22">
        <f>IFERROR(IF(OR($G203="",$H203=""),"",$G203-$H203),"")</f>
        <v/>
      </c>
      <c r="L203" s="13">
        <f>IF($A203="","",IF($G203="","A aguardar cálculo",IF($G203=0,IF($J203="Não aplicável","Confirmar estado sem montante"),IF($H203="","Pagamento por registar",IF($I203="","Falta data de pagamento",IF(ABS($K203)&lt;='Painel'!$B$14,"Regularizado","Diferença a conferir"))))))</f>
        <v/>
      </c>
      <c r="M203" s="15" t="n"/>
    </row>
    <row r="204" ht="28" customHeight="1">
      <c r="A204" s="13">
        <f>IFERROR(IF(INDEX('Registo trimestral'!$A$8:$A$107,ROUNDUP((ROW()-7)/3,0))="","",INDEX('Registo trimestral'!$A$8:$A$107,ROUNDUP((ROW()-7)/3,0))),"")</f>
        <v/>
      </c>
      <c r="B204" s="18">
        <f>IFERROR(IF($A204="","",INDEX('Registo trimestral'!$C$8:$C$107,ROUNDUP((ROW()-7)/3,0))),"")</f>
        <v/>
      </c>
      <c r="C204" s="18">
        <f>IFERROR(IF($A204="","",INDEX('Registo trimestral'!$D$8:$D$107,ROUNDUP((ROW()-7)/3,0))),"")</f>
        <v/>
      </c>
      <c r="D204" s="29">
        <f>IFERROR(IF($A204="","",EDATE(INDEX('Registo trimestral'!$E$8:$E$107,ROUNDUP((ROW()-7)/3,0)),MOD(ROW()-8,3))),"")</f>
        <v/>
      </c>
      <c r="E204" s="22">
        <f>IFERROR(IF($A204="","",INDEX('Registo trimestral'!$T$8:$T$107,ROUNDUP((ROW()-7)/3,0))),"")</f>
        <v/>
      </c>
      <c r="F204" s="28">
        <f>IFERROR(IF($A204="","",INDEX('Registo trimestral'!$U$8:$U$107,ROUNDUP((ROW()-7)/3,0))),"")</f>
        <v/>
      </c>
      <c r="G204" s="22">
        <f>IFERROR(IF($A204="","",INDEX('Registo trimestral'!$V$8:$V$107,ROUNDUP((ROW()-7)/3,0))),"")</f>
        <v/>
      </c>
      <c r="H204" s="17" t="n"/>
      <c r="I204" s="27" t="n"/>
      <c r="J204" s="25" t="n"/>
      <c r="K204" s="22">
        <f>IFERROR(IF(OR($G204="",$H204=""),"",$G204-$H204),"")</f>
        <v/>
      </c>
      <c r="L204" s="13">
        <f>IF($A204="","",IF($G204="","A aguardar cálculo",IF($G204=0,IF($J204="Não aplicável","Confirmar estado sem montante"),IF($H204="","Pagamento por registar",IF($I204="","Falta data de pagamento",IF(ABS($K204)&lt;='Painel'!$B$14,"Regularizado","Diferença a conferir"))))))</f>
        <v/>
      </c>
      <c r="M204" s="15" t="n"/>
    </row>
    <row r="205" ht="28" customHeight="1">
      <c r="A205" s="13">
        <f>IFERROR(IF(INDEX('Registo trimestral'!$A$8:$A$107,ROUNDUP((ROW()-7)/3,0))="","",INDEX('Registo trimestral'!$A$8:$A$107,ROUNDUP((ROW()-7)/3,0))),"")</f>
        <v/>
      </c>
      <c r="B205" s="18">
        <f>IFERROR(IF($A205="","",INDEX('Registo trimestral'!$C$8:$C$107,ROUNDUP((ROW()-7)/3,0))),"")</f>
        <v/>
      </c>
      <c r="C205" s="18">
        <f>IFERROR(IF($A205="","",INDEX('Registo trimestral'!$D$8:$D$107,ROUNDUP((ROW()-7)/3,0))),"")</f>
        <v/>
      </c>
      <c r="D205" s="29">
        <f>IFERROR(IF($A205="","",EDATE(INDEX('Registo trimestral'!$E$8:$E$107,ROUNDUP((ROW()-7)/3,0)),MOD(ROW()-8,3))),"")</f>
        <v/>
      </c>
      <c r="E205" s="22">
        <f>IFERROR(IF($A205="","",INDEX('Registo trimestral'!$T$8:$T$107,ROUNDUP((ROW()-7)/3,0))),"")</f>
        <v/>
      </c>
      <c r="F205" s="28">
        <f>IFERROR(IF($A205="","",INDEX('Registo trimestral'!$U$8:$U$107,ROUNDUP((ROW()-7)/3,0))),"")</f>
        <v/>
      </c>
      <c r="G205" s="22">
        <f>IFERROR(IF($A205="","",INDEX('Registo trimestral'!$V$8:$V$107,ROUNDUP((ROW()-7)/3,0))),"")</f>
        <v/>
      </c>
      <c r="H205" s="17" t="n"/>
      <c r="I205" s="27" t="n"/>
      <c r="J205" s="25" t="n"/>
      <c r="K205" s="22">
        <f>IFERROR(IF(OR($G205="",$H205=""),"",$G205-$H205),"")</f>
        <v/>
      </c>
      <c r="L205" s="13">
        <f>IF($A205="","",IF($G205="","A aguardar cálculo",IF($G205=0,IF($J205="Não aplicável","Confirmar estado sem montante"),IF($H205="","Pagamento por registar",IF($I205="","Falta data de pagamento",IF(ABS($K205)&lt;='Painel'!$B$14,"Regularizado","Diferença a conferir"))))))</f>
        <v/>
      </c>
      <c r="M205" s="15" t="n"/>
    </row>
    <row r="206" ht="28" customHeight="1">
      <c r="A206" s="13">
        <f>IFERROR(IF(INDEX('Registo trimestral'!$A$8:$A$107,ROUNDUP((ROW()-7)/3,0))="","",INDEX('Registo trimestral'!$A$8:$A$107,ROUNDUP((ROW()-7)/3,0))),"")</f>
        <v/>
      </c>
      <c r="B206" s="18">
        <f>IFERROR(IF($A206="","",INDEX('Registo trimestral'!$C$8:$C$107,ROUNDUP((ROW()-7)/3,0))),"")</f>
        <v/>
      </c>
      <c r="C206" s="18">
        <f>IFERROR(IF($A206="","",INDEX('Registo trimestral'!$D$8:$D$107,ROUNDUP((ROW()-7)/3,0))),"")</f>
        <v/>
      </c>
      <c r="D206" s="29">
        <f>IFERROR(IF($A206="","",EDATE(INDEX('Registo trimestral'!$E$8:$E$107,ROUNDUP((ROW()-7)/3,0)),MOD(ROW()-8,3))),"")</f>
        <v/>
      </c>
      <c r="E206" s="22">
        <f>IFERROR(IF($A206="","",INDEX('Registo trimestral'!$T$8:$T$107,ROUNDUP((ROW()-7)/3,0))),"")</f>
        <v/>
      </c>
      <c r="F206" s="28">
        <f>IFERROR(IF($A206="","",INDEX('Registo trimestral'!$U$8:$U$107,ROUNDUP((ROW()-7)/3,0))),"")</f>
        <v/>
      </c>
      <c r="G206" s="22">
        <f>IFERROR(IF($A206="","",INDEX('Registo trimestral'!$V$8:$V$107,ROUNDUP((ROW()-7)/3,0))),"")</f>
        <v/>
      </c>
      <c r="H206" s="17" t="n"/>
      <c r="I206" s="27" t="n"/>
      <c r="J206" s="25" t="n"/>
      <c r="K206" s="22">
        <f>IFERROR(IF(OR($G206="",$H206=""),"",$G206-$H206),"")</f>
        <v/>
      </c>
      <c r="L206" s="13">
        <f>IF($A206="","",IF($G206="","A aguardar cálculo",IF($G206=0,IF($J206="Não aplicável","Confirmar estado sem montante"),IF($H206="","Pagamento por registar",IF($I206="","Falta data de pagamento",IF(ABS($K206)&lt;='Painel'!$B$14,"Regularizado","Diferença a conferir"))))))</f>
        <v/>
      </c>
      <c r="M206" s="15" t="n"/>
    </row>
    <row r="207" ht="28" customHeight="1">
      <c r="A207" s="13">
        <f>IFERROR(IF(INDEX('Registo trimestral'!$A$8:$A$107,ROUNDUP((ROW()-7)/3,0))="","",INDEX('Registo trimestral'!$A$8:$A$107,ROUNDUP((ROW()-7)/3,0))),"")</f>
        <v/>
      </c>
      <c r="B207" s="18">
        <f>IFERROR(IF($A207="","",INDEX('Registo trimestral'!$C$8:$C$107,ROUNDUP((ROW()-7)/3,0))),"")</f>
        <v/>
      </c>
      <c r="C207" s="18">
        <f>IFERROR(IF($A207="","",INDEX('Registo trimestral'!$D$8:$D$107,ROUNDUP((ROW()-7)/3,0))),"")</f>
        <v/>
      </c>
      <c r="D207" s="29">
        <f>IFERROR(IF($A207="","",EDATE(INDEX('Registo trimestral'!$E$8:$E$107,ROUNDUP((ROW()-7)/3,0)),MOD(ROW()-8,3))),"")</f>
        <v/>
      </c>
      <c r="E207" s="22">
        <f>IFERROR(IF($A207="","",INDEX('Registo trimestral'!$T$8:$T$107,ROUNDUP((ROW()-7)/3,0))),"")</f>
        <v/>
      </c>
      <c r="F207" s="28">
        <f>IFERROR(IF($A207="","",INDEX('Registo trimestral'!$U$8:$U$107,ROUNDUP((ROW()-7)/3,0))),"")</f>
        <v/>
      </c>
      <c r="G207" s="22">
        <f>IFERROR(IF($A207="","",INDEX('Registo trimestral'!$V$8:$V$107,ROUNDUP((ROW()-7)/3,0))),"")</f>
        <v/>
      </c>
      <c r="H207" s="17" t="n"/>
      <c r="I207" s="27" t="n"/>
      <c r="J207" s="25" t="n"/>
      <c r="K207" s="22">
        <f>IFERROR(IF(OR($G207="",$H207=""),"",$G207-$H207),"")</f>
        <v/>
      </c>
      <c r="L207" s="13">
        <f>IF($A207="","",IF($G207="","A aguardar cálculo",IF($G207=0,IF($J207="Não aplicável","Confirmar estado sem montante"),IF($H207="","Pagamento por registar",IF($I207="","Falta data de pagamento",IF(ABS($K207)&lt;='Painel'!$B$14,"Regularizado","Diferença a conferir"))))))</f>
        <v/>
      </c>
      <c r="M207" s="15" t="n"/>
    </row>
    <row r="208" ht="28" customHeight="1">
      <c r="A208" s="13">
        <f>IFERROR(IF(INDEX('Registo trimestral'!$A$8:$A$107,ROUNDUP((ROW()-7)/3,0))="","",INDEX('Registo trimestral'!$A$8:$A$107,ROUNDUP((ROW()-7)/3,0))),"")</f>
        <v/>
      </c>
      <c r="B208" s="18">
        <f>IFERROR(IF($A208="","",INDEX('Registo trimestral'!$C$8:$C$107,ROUNDUP((ROW()-7)/3,0))),"")</f>
        <v/>
      </c>
      <c r="C208" s="18">
        <f>IFERROR(IF($A208="","",INDEX('Registo trimestral'!$D$8:$D$107,ROUNDUP((ROW()-7)/3,0))),"")</f>
        <v/>
      </c>
      <c r="D208" s="29">
        <f>IFERROR(IF($A208="","",EDATE(INDEX('Registo trimestral'!$E$8:$E$107,ROUNDUP((ROW()-7)/3,0)),MOD(ROW()-8,3))),"")</f>
        <v/>
      </c>
      <c r="E208" s="22">
        <f>IFERROR(IF($A208="","",INDEX('Registo trimestral'!$T$8:$T$107,ROUNDUP((ROW()-7)/3,0))),"")</f>
        <v/>
      </c>
      <c r="F208" s="28">
        <f>IFERROR(IF($A208="","",INDEX('Registo trimestral'!$U$8:$U$107,ROUNDUP((ROW()-7)/3,0))),"")</f>
        <v/>
      </c>
      <c r="G208" s="22">
        <f>IFERROR(IF($A208="","",INDEX('Registo trimestral'!$V$8:$V$107,ROUNDUP((ROW()-7)/3,0))),"")</f>
        <v/>
      </c>
      <c r="H208" s="17" t="n"/>
      <c r="I208" s="27" t="n"/>
      <c r="J208" s="25" t="n"/>
      <c r="K208" s="22">
        <f>IFERROR(IF(OR($G208="",$H208=""),"",$G208-$H208),"")</f>
        <v/>
      </c>
      <c r="L208" s="13">
        <f>IF($A208="","",IF($G208="","A aguardar cálculo",IF($G208=0,IF($J208="Não aplicável","Confirmar estado sem montante"),IF($H208="","Pagamento por registar",IF($I208="","Falta data de pagamento",IF(ABS($K208)&lt;='Painel'!$B$14,"Regularizado","Diferença a conferir"))))))</f>
        <v/>
      </c>
      <c r="M208" s="15" t="n"/>
    </row>
    <row r="209" ht="28" customHeight="1">
      <c r="A209" s="13">
        <f>IFERROR(IF(INDEX('Registo trimestral'!$A$8:$A$107,ROUNDUP((ROW()-7)/3,0))="","",INDEX('Registo trimestral'!$A$8:$A$107,ROUNDUP((ROW()-7)/3,0))),"")</f>
        <v/>
      </c>
      <c r="B209" s="18">
        <f>IFERROR(IF($A209="","",INDEX('Registo trimestral'!$C$8:$C$107,ROUNDUP((ROW()-7)/3,0))),"")</f>
        <v/>
      </c>
      <c r="C209" s="18">
        <f>IFERROR(IF($A209="","",INDEX('Registo trimestral'!$D$8:$D$107,ROUNDUP((ROW()-7)/3,0))),"")</f>
        <v/>
      </c>
      <c r="D209" s="29">
        <f>IFERROR(IF($A209="","",EDATE(INDEX('Registo trimestral'!$E$8:$E$107,ROUNDUP((ROW()-7)/3,0)),MOD(ROW()-8,3))),"")</f>
        <v/>
      </c>
      <c r="E209" s="22">
        <f>IFERROR(IF($A209="","",INDEX('Registo trimestral'!$T$8:$T$107,ROUNDUP((ROW()-7)/3,0))),"")</f>
        <v/>
      </c>
      <c r="F209" s="28">
        <f>IFERROR(IF($A209="","",INDEX('Registo trimestral'!$U$8:$U$107,ROUNDUP((ROW()-7)/3,0))),"")</f>
        <v/>
      </c>
      <c r="G209" s="22">
        <f>IFERROR(IF($A209="","",INDEX('Registo trimestral'!$V$8:$V$107,ROUNDUP((ROW()-7)/3,0))),"")</f>
        <v/>
      </c>
      <c r="H209" s="17" t="n"/>
      <c r="I209" s="27" t="n"/>
      <c r="J209" s="25" t="n"/>
      <c r="K209" s="22">
        <f>IFERROR(IF(OR($G209="",$H209=""),"",$G209-$H209),"")</f>
        <v/>
      </c>
      <c r="L209" s="13">
        <f>IF($A209="","",IF($G209="","A aguardar cálculo",IF($G209=0,IF($J209="Não aplicável","Confirmar estado sem montante"),IF($H209="","Pagamento por registar",IF($I209="","Falta data de pagamento",IF(ABS($K209)&lt;='Painel'!$B$14,"Regularizado","Diferença a conferir"))))))</f>
        <v/>
      </c>
      <c r="M209" s="15" t="n"/>
    </row>
    <row r="210" ht="28" customHeight="1">
      <c r="A210" s="13">
        <f>IFERROR(IF(INDEX('Registo trimestral'!$A$8:$A$107,ROUNDUP((ROW()-7)/3,0))="","",INDEX('Registo trimestral'!$A$8:$A$107,ROUNDUP((ROW()-7)/3,0))),"")</f>
        <v/>
      </c>
      <c r="B210" s="18">
        <f>IFERROR(IF($A210="","",INDEX('Registo trimestral'!$C$8:$C$107,ROUNDUP((ROW()-7)/3,0))),"")</f>
        <v/>
      </c>
      <c r="C210" s="18">
        <f>IFERROR(IF($A210="","",INDEX('Registo trimestral'!$D$8:$D$107,ROUNDUP((ROW()-7)/3,0))),"")</f>
        <v/>
      </c>
      <c r="D210" s="29">
        <f>IFERROR(IF($A210="","",EDATE(INDEX('Registo trimestral'!$E$8:$E$107,ROUNDUP((ROW()-7)/3,0)),MOD(ROW()-8,3))),"")</f>
        <v/>
      </c>
      <c r="E210" s="22">
        <f>IFERROR(IF($A210="","",INDEX('Registo trimestral'!$T$8:$T$107,ROUNDUP((ROW()-7)/3,0))),"")</f>
        <v/>
      </c>
      <c r="F210" s="28">
        <f>IFERROR(IF($A210="","",INDEX('Registo trimestral'!$U$8:$U$107,ROUNDUP((ROW()-7)/3,0))),"")</f>
        <v/>
      </c>
      <c r="G210" s="22">
        <f>IFERROR(IF($A210="","",INDEX('Registo trimestral'!$V$8:$V$107,ROUNDUP((ROW()-7)/3,0))),"")</f>
        <v/>
      </c>
      <c r="H210" s="17" t="n"/>
      <c r="I210" s="27" t="n"/>
      <c r="J210" s="25" t="n"/>
      <c r="K210" s="22">
        <f>IFERROR(IF(OR($G210="",$H210=""),"",$G210-$H210),"")</f>
        <v/>
      </c>
      <c r="L210" s="13">
        <f>IF($A210="","",IF($G210="","A aguardar cálculo",IF($G210=0,IF($J210="Não aplicável","Confirmar estado sem montante"),IF($H210="","Pagamento por registar",IF($I210="","Falta data de pagamento",IF(ABS($K210)&lt;='Painel'!$B$14,"Regularizado","Diferença a conferir"))))))</f>
        <v/>
      </c>
      <c r="M210" s="15" t="n"/>
    </row>
    <row r="211" ht="28" customHeight="1">
      <c r="A211" s="13">
        <f>IFERROR(IF(INDEX('Registo trimestral'!$A$8:$A$107,ROUNDUP((ROW()-7)/3,0))="","",INDEX('Registo trimestral'!$A$8:$A$107,ROUNDUP((ROW()-7)/3,0))),"")</f>
        <v/>
      </c>
      <c r="B211" s="18">
        <f>IFERROR(IF($A211="","",INDEX('Registo trimestral'!$C$8:$C$107,ROUNDUP((ROW()-7)/3,0))),"")</f>
        <v/>
      </c>
      <c r="C211" s="18">
        <f>IFERROR(IF($A211="","",INDEX('Registo trimestral'!$D$8:$D$107,ROUNDUP((ROW()-7)/3,0))),"")</f>
        <v/>
      </c>
      <c r="D211" s="29">
        <f>IFERROR(IF($A211="","",EDATE(INDEX('Registo trimestral'!$E$8:$E$107,ROUNDUP((ROW()-7)/3,0)),MOD(ROW()-8,3))),"")</f>
        <v/>
      </c>
      <c r="E211" s="22">
        <f>IFERROR(IF($A211="","",INDEX('Registo trimestral'!$T$8:$T$107,ROUNDUP((ROW()-7)/3,0))),"")</f>
        <v/>
      </c>
      <c r="F211" s="28">
        <f>IFERROR(IF($A211="","",INDEX('Registo trimestral'!$U$8:$U$107,ROUNDUP((ROW()-7)/3,0))),"")</f>
        <v/>
      </c>
      <c r="G211" s="22">
        <f>IFERROR(IF($A211="","",INDEX('Registo trimestral'!$V$8:$V$107,ROUNDUP((ROW()-7)/3,0))),"")</f>
        <v/>
      </c>
      <c r="H211" s="17" t="n"/>
      <c r="I211" s="27" t="n"/>
      <c r="J211" s="25" t="n"/>
      <c r="K211" s="22">
        <f>IFERROR(IF(OR($G211="",$H211=""),"",$G211-$H211),"")</f>
        <v/>
      </c>
      <c r="L211" s="13">
        <f>IF($A211="","",IF($G211="","A aguardar cálculo",IF($G211=0,IF($J211="Não aplicável","Confirmar estado sem montante"),IF($H211="","Pagamento por registar",IF($I211="","Falta data de pagamento",IF(ABS($K211)&lt;='Painel'!$B$14,"Regularizado","Diferença a conferir"))))))</f>
        <v/>
      </c>
      <c r="M211" s="15" t="n"/>
    </row>
    <row r="212" ht="28" customHeight="1">
      <c r="A212" s="13">
        <f>IFERROR(IF(INDEX('Registo trimestral'!$A$8:$A$107,ROUNDUP((ROW()-7)/3,0))="","",INDEX('Registo trimestral'!$A$8:$A$107,ROUNDUP((ROW()-7)/3,0))),"")</f>
        <v/>
      </c>
      <c r="B212" s="18">
        <f>IFERROR(IF($A212="","",INDEX('Registo trimestral'!$C$8:$C$107,ROUNDUP((ROW()-7)/3,0))),"")</f>
        <v/>
      </c>
      <c r="C212" s="18">
        <f>IFERROR(IF($A212="","",INDEX('Registo trimestral'!$D$8:$D$107,ROUNDUP((ROW()-7)/3,0))),"")</f>
        <v/>
      </c>
      <c r="D212" s="29">
        <f>IFERROR(IF($A212="","",EDATE(INDEX('Registo trimestral'!$E$8:$E$107,ROUNDUP((ROW()-7)/3,0)),MOD(ROW()-8,3))),"")</f>
        <v/>
      </c>
      <c r="E212" s="22">
        <f>IFERROR(IF($A212="","",INDEX('Registo trimestral'!$T$8:$T$107,ROUNDUP((ROW()-7)/3,0))),"")</f>
        <v/>
      </c>
      <c r="F212" s="28">
        <f>IFERROR(IF($A212="","",INDEX('Registo trimestral'!$U$8:$U$107,ROUNDUP((ROW()-7)/3,0))),"")</f>
        <v/>
      </c>
      <c r="G212" s="22">
        <f>IFERROR(IF($A212="","",INDEX('Registo trimestral'!$V$8:$V$107,ROUNDUP((ROW()-7)/3,0))),"")</f>
        <v/>
      </c>
      <c r="H212" s="17" t="n"/>
      <c r="I212" s="27" t="n"/>
      <c r="J212" s="25" t="n"/>
      <c r="K212" s="22">
        <f>IFERROR(IF(OR($G212="",$H212=""),"",$G212-$H212),"")</f>
        <v/>
      </c>
      <c r="L212" s="13">
        <f>IF($A212="","",IF($G212="","A aguardar cálculo",IF($G212=0,IF($J212="Não aplicável","Confirmar estado sem montante"),IF($H212="","Pagamento por registar",IF($I212="","Falta data de pagamento",IF(ABS($K212)&lt;='Painel'!$B$14,"Regularizado","Diferença a conferir"))))))</f>
        <v/>
      </c>
      <c r="M212" s="15" t="n"/>
    </row>
    <row r="213" ht="28" customHeight="1">
      <c r="A213" s="13">
        <f>IFERROR(IF(INDEX('Registo trimestral'!$A$8:$A$107,ROUNDUP((ROW()-7)/3,0))="","",INDEX('Registo trimestral'!$A$8:$A$107,ROUNDUP((ROW()-7)/3,0))),"")</f>
        <v/>
      </c>
      <c r="B213" s="18">
        <f>IFERROR(IF($A213="","",INDEX('Registo trimestral'!$C$8:$C$107,ROUNDUP((ROW()-7)/3,0))),"")</f>
        <v/>
      </c>
      <c r="C213" s="18">
        <f>IFERROR(IF($A213="","",INDEX('Registo trimestral'!$D$8:$D$107,ROUNDUP((ROW()-7)/3,0))),"")</f>
        <v/>
      </c>
      <c r="D213" s="29">
        <f>IFERROR(IF($A213="","",EDATE(INDEX('Registo trimestral'!$E$8:$E$107,ROUNDUP((ROW()-7)/3,0)),MOD(ROW()-8,3))),"")</f>
        <v/>
      </c>
      <c r="E213" s="22">
        <f>IFERROR(IF($A213="","",INDEX('Registo trimestral'!$T$8:$T$107,ROUNDUP((ROW()-7)/3,0))),"")</f>
        <v/>
      </c>
      <c r="F213" s="28">
        <f>IFERROR(IF($A213="","",INDEX('Registo trimestral'!$U$8:$U$107,ROUNDUP((ROW()-7)/3,0))),"")</f>
        <v/>
      </c>
      <c r="G213" s="22">
        <f>IFERROR(IF($A213="","",INDEX('Registo trimestral'!$V$8:$V$107,ROUNDUP((ROW()-7)/3,0))),"")</f>
        <v/>
      </c>
      <c r="H213" s="17" t="n"/>
      <c r="I213" s="27" t="n"/>
      <c r="J213" s="25" t="n"/>
      <c r="K213" s="22">
        <f>IFERROR(IF(OR($G213="",$H213=""),"",$G213-$H213),"")</f>
        <v/>
      </c>
      <c r="L213" s="13">
        <f>IF($A213="","",IF($G213="","A aguardar cálculo",IF($G213=0,IF($J213="Não aplicável","Confirmar estado sem montante"),IF($H213="","Pagamento por registar",IF($I213="","Falta data de pagamento",IF(ABS($K213)&lt;='Painel'!$B$14,"Regularizado","Diferença a conferir"))))))</f>
        <v/>
      </c>
      <c r="M213" s="15" t="n"/>
    </row>
    <row r="214" ht="28" customHeight="1">
      <c r="A214" s="13">
        <f>IFERROR(IF(INDEX('Registo trimestral'!$A$8:$A$107,ROUNDUP((ROW()-7)/3,0))="","",INDEX('Registo trimestral'!$A$8:$A$107,ROUNDUP((ROW()-7)/3,0))),"")</f>
        <v/>
      </c>
      <c r="B214" s="18">
        <f>IFERROR(IF($A214="","",INDEX('Registo trimestral'!$C$8:$C$107,ROUNDUP((ROW()-7)/3,0))),"")</f>
        <v/>
      </c>
      <c r="C214" s="18">
        <f>IFERROR(IF($A214="","",INDEX('Registo trimestral'!$D$8:$D$107,ROUNDUP((ROW()-7)/3,0))),"")</f>
        <v/>
      </c>
      <c r="D214" s="29">
        <f>IFERROR(IF($A214="","",EDATE(INDEX('Registo trimestral'!$E$8:$E$107,ROUNDUP((ROW()-7)/3,0)),MOD(ROW()-8,3))),"")</f>
        <v/>
      </c>
      <c r="E214" s="22">
        <f>IFERROR(IF($A214="","",INDEX('Registo trimestral'!$T$8:$T$107,ROUNDUP((ROW()-7)/3,0))),"")</f>
        <v/>
      </c>
      <c r="F214" s="28">
        <f>IFERROR(IF($A214="","",INDEX('Registo trimestral'!$U$8:$U$107,ROUNDUP((ROW()-7)/3,0))),"")</f>
        <v/>
      </c>
      <c r="G214" s="22">
        <f>IFERROR(IF($A214="","",INDEX('Registo trimestral'!$V$8:$V$107,ROUNDUP((ROW()-7)/3,0))),"")</f>
        <v/>
      </c>
      <c r="H214" s="17" t="n"/>
      <c r="I214" s="27" t="n"/>
      <c r="J214" s="25" t="n"/>
      <c r="K214" s="22">
        <f>IFERROR(IF(OR($G214="",$H214=""),"",$G214-$H214),"")</f>
        <v/>
      </c>
      <c r="L214" s="13">
        <f>IF($A214="","",IF($G214="","A aguardar cálculo",IF($G214=0,IF($J214="Não aplicável","Confirmar estado sem montante"),IF($H214="","Pagamento por registar",IF($I214="","Falta data de pagamento",IF(ABS($K214)&lt;='Painel'!$B$14,"Regularizado","Diferença a conferir"))))))</f>
        <v/>
      </c>
      <c r="M214" s="15" t="n"/>
    </row>
    <row r="215" ht="28" customHeight="1">
      <c r="A215" s="13">
        <f>IFERROR(IF(INDEX('Registo trimestral'!$A$8:$A$107,ROUNDUP((ROW()-7)/3,0))="","",INDEX('Registo trimestral'!$A$8:$A$107,ROUNDUP((ROW()-7)/3,0))),"")</f>
        <v/>
      </c>
      <c r="B215" s="18">
        <f>IFERROR(IF($A215="","",INDEX('Registo trimestral'!$C$8:$C$107,ROUNDUP((ROW()-7)/3,0))),"")</f>
        <v/>
      </c>
      <c r="C215" s="18">
        <f>IFERROR(IF($A215="","",INDEX('Registo trimestral'!$D$8:$D$107,ROUNDUP((ROW()-7)/3,0))),"")</f>
        <v/>
      </c>
      <c r="D215" s="29">
        <f>IFERROR(IF($A215="","",EDATE(INDEX('Registo trimestral'!$E$8:$E$107,ROUNDUP((ROW()-7)/3,0)),MOD(ROW()-8,3))),"")</f>
        <v/>
      </c>
      <c r="E215" s="22">
        <f>IFERROR(IF($A215="","",INDEX('Registo trimestral'!$T$8:$T$107,ROUNDUP((ROW()-7)/3,0))),"")</f>
        <v/>
      </c>
      <c r="F215" s="28">
        <f>IFERROR(IF($A215="","",INDEX('Registo trimestral'!$U$8:$U$107,ROUNDUP((ROW()-7)/3,0))),"")</f>
        <v/>
      </c>
      <c r="G215" s="22">
        <f>IFERROR(IF($A215="","",INDEX('Registo trimestral'!$V$8:$V$107,ROUNDUP((ROW()-7)/3,0))),"")</f>
        <v/>
      </c>
      <c r="H215" s="17" t="n"/>
      <c r="I215" s="27" t="n"/>
      <c r="J215" s="25" t="n"/>
      <c r="K215" s="22">
        <f>IFERROR(IF(OR($G215="",$H215=""),"",$G215-$H215),"")</f>
        <v/>
      </c>
      <c r="L215" s="13">
        <f>IF($A215="","",IF($G215="","A aguardar cálculo",IF($G215=0,IF($J215="Não aplicável","Confirmar estado sem montante"),IF($H215="","Pagamento por registar",IF($I215="","Falta data de pagamento",IF(ABS($K215)&lt;='Painel'!$B$14,"Regularizado","Diferença a conferir"))))))</f>
        <v/>
      </c>
      <c r="M215" s="15" t="n"/>
    </row>
    <row r="216" ht="28" customHeight="1">
      <c r="A216" s="13">
        <f>IFERROR(IF(INDEX('Registo trimestral'!$A$8:$A$107,ROUNDUP((ROW()-7)/3,0))="","",INDEX('Registo trimestral'!$A$8:$A$107,ROUNDUP((ROW()-7)/3,0))),"")</f>
        <v/>
      </c>
      <c r="B216" s="18">
        <f>IFERROR(IF($A216="","",INDEX('Registo trimestral'!$C$8:$C$107,ROUNDUP((ROW()-7)/3,0))),"")</f>
        <v/>
      </c>
      <c r="C216" s="18">
        <f>IFERROR(IF($A216="","",INDEX('Registo trimestral'!$D$8:$D$107,ROUNDUP((ROW()-7)/3,0))),"")</f>
        <v/>
      </c>
      <c r="D216" s="29">
        <f>IFERROR(IF($A216="","",EDATE(INDEX('Registo trimestral'!$E$8:$E$107,ROUNDUP((ROW()-7)/3,0)),MOD(ROW()-8,3))),"")</f>
        <v/>
      </c>
      <c r="E216" s="22">
        <f>IFERROR(IF($A216="","",INDEX('Registo trimestral'!$T$8:$T$107,ROUNDUP((ROW()-7)/3,0))),"")</f>
        <v/>
      </c>
      <c r="F216" s="28">
        <f>IFERROR(IF($A216="","",INDEX('Registo trimestral'!$U$8:$U$107,ROUNDUP((ROW()-7)/3,0))),"")</f>
        <v/>
      </c>
      <c r="G216" s="22">
        <f>IFERROR(IF($A216="","",INDEX('Registo trimestral'!$V$8:$V$107,ROUNDUP((ROW()-7)/3,0))),"")</f>
        <v/>
      </c>
      <c r="H216" s="17" t="n"/>
      <c r="I216" s="27" t="n"/>
      <c r="J216" s="25" t="n"/>
      <c r="K216" s="22">
        <f>IFERROR(IF(OR($G216="",$H216=""),"",$G216-$H216),"")</f>
        <v/>
      </c>
      <c r="L216" s="13">
        <f>IF($A216="","",IF($G216="","A aguardar cálculo",IF($G216=0,IF($J216="Não aplicável","Confirmar estado sem montante"),IF($H216="","Pagamento por registar",IF($I216="","Falta data de pagamento",IF(ABS($K216)&lt;='Painel'!$B$14,"Regularizado","Diferença a conferir"))))))</f>
        <v/>
      </c>
      <c r="M216" s="15" t="n"/>
    </row>
    <row r="217" ht="28" customHeight="1">
      <c r="A217" s="13">
        <f>IFERROR(IF(INDEX('Registo trimestral'!$A$8:$A$107,ROUNDUP((ROW()-7)/3,0))="","",INDEX('Registo trimestral'!$A$8:$A$107,ROUNDUP((ROW()-7)/3,0))),"")</f>
        <v/>
      </c>
      <c r="B217" s="18">
        <f>IFERROR(IF($A217="","",INDEX('Registo trimestral'!$C$8:$C$107,ROUNDUP((ROW()-7)/3,0))),"")</f>
        <v/>
      </c>
      <c r="C217" s="18">
        <f>IFERROR(IF($A217="","",INDEX('Registo trimestral'!$D$8:$D$107,ROUNDUP((ROW()-7)/3,0))),"")</f>
        <v/>
      </c>
      <c r="D217" s="29">
        <f>IFERROR(IF($A217="","",EDATE(INDEX('Registo trimestral'!$E$8:$E$107,ROUNDUP((ROW()-7)/3,0)),MOD(ROW()-8,3))),"")</f>
        <v/>
      </c>
      <c r="E217" s="22">
        <f>IFERROR(IF($A217="","",INDEX('Registo trimestral'!$T$8:$T$107,ROUNDUP((ROW()-7)/3,0))),"")</f>
        <v/>
      </c>
      <c r="F217" s="28">
        <f>IFERROR(IF($A217="","",INDEX('Registo trimestral'!$U$8:$U$107,ROUNDUP((ROW()-7)/3,0))),"")</f>
        <v/>
      </c>
      <c r="G217" s="22">
        <f>IFERROR(IF($A217="","",INDEX('Registo trimestral'!$V$8:$V$107,ROUNDUP((ROW()-7)/3,0))),"")</f>
        <v/>
      </c>
      <c r="H217" s="17" t="n"/>
      <c r="I217" s="27" t="n"/>
      <c r="J217" s="25" t="n"/>
      <c r="K217" s="22">
        <f>IFERROR(IF(OR($G217="",$H217=""),"",$G217-$H217),"")</f>
        <v/>
      </c>
      <c r="L217" s="13">
        <f>IF($A217="","",IF($G217="","A aguardar cálculo",IF($G217=0,IF($J217="Não aplicável","Confirmar estado sem montante"),IF($H217="","Pagamento por registar",IF($I217="","Falta data de pagamento",IF(ABS($K217)&lt;='Painel'!$B$14,"Regularizado","Diferença a conferir"))))))</f>
        <v/>
      </c>
      <c r="M217" s="15" t="n"/>
    </row>
    <row r="218" ht="28" customHeight="1">
      <c r="A218" s="13">
        <f>IFERROR(IF(INDEX('Registo trimestral'!$A$8:$A$107,ROUNDUP((ROW()-7)/3,0))="","",INDEX('Registo trimestral'!$A$8:$A$107,ROUNDUP((ROW()-7)/3,0))),"")</f>
        <v/>
      </c>
      <c r="B218" s="18">
        <f>IFERROR(IF($A218="","",INDEX('Registo trimestral'!$C$8:$C$107,ROUNDUP((ROW()-7)/3,0))),"")</f>
        <v/>
      </c>
      <c r="C218" s="18">
        <f>IFERROR(IF($A218="","",INDEX('Registo trimestral'!$D$8:$D$107,ROUNDUP((ROW()-7)/3,0))),"")</f>
        <v/>
      </c>
      <c r="D218" s="29">
        <f>IFERROR(IF($A218="","",EDATE(INDEX('Registo trimestral'!$E$8:$E$107,ROUNDUP((ROW()-7)/3,0)),MOD(ROW()-8,3))),"")</f>
        <v/>
      </c>
      <c r="E218" s="22">
        <f>IFERROR(IF($A218="","",INDEX('Registo trimestral'!$T$8:$T$107,ROUNDUP((ROW()-7)/3,0))),"")</f>
        <v/>
      </c>
      <c r="F218" s="28">
        <f>IFERROR(IF($A218="","",INDEX('Registo trimestral'!$U$8:$U$107,ROUNDUP((ROW()-7)/3,0))),"")</f>
        <v/>
      </c>
      <c r="G218" s="22">
        <f>IFERROR(IF($A218="","",INDEX('Registo trimestral'!$V$8:$V$107,ROUNDUP((ROW()-7)/3,0))),"")</f>
        <v/>
      </c>
      <c r="H218" s="17" t="n"/>
      <c r="I218" s="27" t="n"/>
      <c r="J218" s="25" t="n"/>
      <c r="K218" s="22">
        <f>IFERROR(IF(OR($G218="",$H218=""),"",$G218-$H218),"")</f>
        <v/>
      </c>
      <c r="L218" s="13">
        <f>IF($A218="","",IF($G218="","A aguardar cálculo",IF($G218=0,IF($J218="Não aplicável","Confirmar estado sem montante"),IF($H218="","Pagamento por registar",IF($I218="","Falta data de pagamento",IF(ABS($K218)&lt;='Painel'!$B$14,"Regularizado","Diferença a conferir"))))))</f>
        <v/>
      </c>
      <c r="M218" s="15" t="n"/>
    </row>
    <row r="219" ht="28" customHeight="1">
      <c r="A219" s="13">
        <f>IFERROR(IF(INDEX('Registo trimestral'!$A$8:$A$107,ROUNDUP((ROW()-7)/3,0))="","",INDEX('Registo trimestral'!$A$8:$A$107,ROUNDUP((ROW()-7)/3,0))),"")</f>
        <v/>
      </c>
      <c r="B219" s="18">
        <f>IFERROR(IF($A219="","",INDEX('Registo trimestral'!$C$8:$C$107,ROUNDUP((ROW()-7)/3,0))),"")</f>
        <v/>
      </c>
      <c r="C219" s="18">
        <f>IFERROR(IF($A219="","",INDEX('Registo trimestral'!$D$8:$D$107,ROUNDUP((ROW()-7)/3,0))),"")</f>
        <v/>
      </c>
      <c r="D219" s="29">
        <f>IFERROR(IF($A219="","",EDATE(INDEX('Registo trimestral'!$E$8:$E$107,ROUNDUP((ROW()-7)/3,0)),MOD(ROW()-8,3))),"")</f>
        <v/>
      </c>
      <c r="E219" s="22">
        <f>IFERROR(IF($A219="","",INDEX('Registo trimestral'!$T$8:$T$107,ROUNDUP((ROW()-7)/3,0))),"")</f>
        <v/>
      </c>
      <c r="F219" s="28">
        <f>IFERROR(IF($A219="","",INDEX('Registo trimestral'!$U$8:$U$107,ROUNDUP((ROW()-7)/3,0))),"")</f>
        <v/>
      </c>
      <c r="G219" s="22">
        <f>IFERROR(IF($A219="","",INDEX('Registo trimestral'!$V$8:$V$107,ROUNDUP((ROW()-7)/3,0))),"")</f>
        <v/>
      </c>
      <c r="H219" s="17" t="n"/>
      <c r="I219" s="27" t="n"/>
      <c r="J219" s="25" t="n"/>
      <c r="K219" s="22">
        <f>IFERROR(IF(OR($G219="",$H219=""),"",$G219-$H219),"")</f>
        <v/>
      </c>
      <c r="L219" s="13">
        <f>IF($A219="","",IF($G219="","A aguardar cálculo",IF($G219=0,IF($J219="Não aplicável","Confirmar estado sem montante"),IF($H219="","Pagamento por registar",IF($I219="","Falta data de pagamento",IF(ABS($K219)&lt;='Painel'!$B$14,"Regularizado","Diferença a conferir"))))))</f>
        <v/>
      </c>
      <c r="M219" s="15" t="n"/>
    </row>
    <row r="220" ht="28" customHeight="1">
      <c r="A220" s="13">
        <f>IFERROR(IF(INDEX('Registo trimestral'!$A$8:$A$107,ROUNDUP((ROW()-7)/3,0))="","",INDEX('Registo trimestral'!$A$8:$A$107,ROUNDUP((ROW()-7)/3,0))),"")</f>
        <v/>
      </c>
      <c r="B220" s="18">
        <f>IFERROR(IF($A220="","",INDEX('Registo trimestral'!$C$8:$C$107,ROUNDUP((ROW()-7)/3,0))),"")</f>
        <v/>
      </c>
      <c r="C220" s="18">
        <f>IFERROR(IF($A220="","",INDEX('Registo trimestral'!$D$8:$D$107,ROUNDUP((ROW()-7)/3,0))),"")</f>
        <v/>
      </c>
      <c r="D220" s="29">
        <f>IFERROR(IF($A220="","",EDATE(INDEX('Registo trimestral'!$E$8:$E$107,ROUNDUP((ROW()-7)/3,0)),MOD(ROW()-8,3))),"")</f>
        <v/>
      </c>
      <c r="E220" s="22">
        <f>IFERROR(IF($A220="","",INDEX('Registo trimestral'!$T$8:$T$107,ROUNDUP((ROW()-7)/3,0))),"")</f>
        <v/>
      </c>
      <c r="F220" s="28">
        <f>IFERROR(IF($A220="","",INDEX('Registo trimestral'!$U$8:$U$107,ROUNDUP((ROW()-7)/3,0))),"")</f>
        <v/>
      </c>
      <c r="G220" s="22">
        <f>IFERROR(IF($A220="","",INDEX('Registo trimestral'!$V$8:$V$107,ROUNDUP((ROW()-7)/3,0))),"")</f>
        <v/>
      </c>
      <c r="H220" s="17" t="n"/>
      <c r="I220" s="27" t="n"/>
      <c r="J220" s="25" t="n"/>
      <c r="K220" s="22">
        <f>IFERROR(IF(OR($G220="",$H220=""),"",$G220-$H220),"")</f>
        <v/>
      </c>
      <c r="L220" s="13">
        <f>IF($A220="","",IF($G220="","A aguardar cálculo",IF($G220=0,IF($J220="Não aplicável","Confirmar estado sem montante"),IF($H220="","Pagamento por registar",IF($I220="","Falta data de pagamento",IF(ABS($K220)&lt;='Painel'!$B$14,"Regularizado","Diferença a conferir"))))))</f>
        <v/>
      </c>
      <c r="M220" s="15" t="n"/>
    </row>
    <row r="221" ht="28" customHeight="1">
      <c r="A221" s="13">
        <f>IFERROR(IF(INDEX('Registo trimestral'!$A$8:$A$107,ROUNDUP((ROW()-7)/3,0))="","",INDEX('Registo trimestral'!$A$8:$A$107,ROUNDUP((ROW()-7)/3,0))),"")</f>
        <v/>
      </c>
      <c r="B221" s="18">
        <f>IFERROR(IF($A221="","",INDEX('Registo trimestral'!$C$8:$C$107,ROUNDUP((ROW()-7)/3,0))),"")</f>
        <v/>
      </c>
      <c r="C221" s="18">
        <f>IFERROR(IF($A221="","",INDEX('Registo trimestral'!$D$8:$D$107,ROUNDUP((ROW()-7)/3,0))),"")</f>
        <v/>
      </c>
      <c r="D221" s="29">
        <f>IFERROR(IF($A221="","",EDATE(INDEX('Registo trimestral'!$E$8:$E$107,ROUNDUP((ROW()-7)/3,0)),MOD(ROW()-8,3))),"")</f>
        <v/>
      </c>
      <c r="E221" s="22">
        <f>IFERROR(IF($A221="","",INDEX('Registo trimestral'!$T$8:$T$107,ROUNDUP((ROW()-7)/3,0))),"")</f>
        <v/>
      </c>
      <c r="F221" s="28">
        <f>IFERROR(IF($A221="","",INDEX('Registo trimestral'!$U$8:$U$107,ROUNDUP((ROW()-7)/3,0))),"")</f>
        <v/>
      </c>
      <c r="G221" s="22">
        <f>IFERROR(IF($A221="","",INDEX('Registo trimestral'!$V$8:$V$107,ROUNDUP((ROW()-7)/3,0))),"")</f>
        <v/>
      </c>
      <c r="H221" s="17" t="n"/>
      <c r="I221" s="27" t="n"/>
      <c r="J221" s="25" t="n"/>
      <c r="K221" s="22">
        <f>IFERROR(IF(OR($G221="",$H221=""),"",$G221-$H221),"")</f>
        <v/>
      </c>
      <c r="L221" s="13">
        <f>IF($A221="","",IF($G221="","A aguardar cálculo",IF($G221=0,IF($J221="Não aplicável","Confirmar estado sem montante"),IF($H221="","Pagamento por registar",IF($I221="","Falta data de pagamento",IF(ABS($K221)&lt;='Painel'!$B$14,"Regularizado","Diferença a conferir"))))))</f>
        <v/>
      </c>
      <c r="M221" s="15" t="n"/>
    </row>
    <row r="222" ht="28" customHeight="1">
      <c r="A222" s="13">
        <f>IFERROR(IF(INDEX('Registo trimestral'!$A$8:$A$107,ROUNDUP((ROW()-7)/3,0))="","",INDEX('Registo trimestral'!$A$8:$A$107,ROUNDUP((ROW()-7)/3,0))),"")</f>
        <v/>
      </c>
      <c r="B222" s="18">
        <f>IFERROR(IF($A222="","",INDEX('Registo trimestral'!$C$8:$C$107,ROUNDUP((ROW()-7)/3,0))),"")</f>
        <v/>
      </c>
      <c r="C222" s="18">
        <f>IFERROR(IF($A222="","",INDEX('Registo trimestral'!$D$8:$D$107,ROUNDUP((ROW()-7)/3,0))),"")</f>
        <v/>
      </c>
      <c r="D222" s="29">
        <f>IFERROR(IF($A222="","",EDATE(INDEX('Registo trimestral'!$E$8:$E$107,ROUNDUP((ROW()-7)/3,0)),MOD(ROW()-8,3))),"")</f>
        <v/>
      </c>
      <c r="E222" s="22">
        <f>IFERROR(IF($A222="","",INDEX('Registo trimestral'!$T$8:$T$107,ROUNDUP((ROW()-7)/3,0))),"")</f>
        <v/>
      </c>
      <c r="F222" s="28">
        <f>IFERROR(IF($A222="","",INDEX('Registo trimestral'!$U$8:$U$107,ROUNDUP((ROW()-7)/3,0))),"")</f>
        <v/>
      </c>
      <c r="G222" s="22">
        <f>IFERROR(IF($A222="","",INDEX('Registo trimestral'!$V$8:$V$107,ROUNDUP((ROW()-7)/3,0))),"")</f>
        <v/>
      </c>
      <c r="H222" s="17" t="n"/>
      <c r="I222" s="27" t="n"/>
      <c r="J222" s="25" t="n"/>
      <c r="K222" s="22">
        <f>IFERROR(IF(OR($G222="",$H222=""),"",$G222-$H222),"")</f>
        <v/>
      </c>
      <c r="L222" s="13">
        <f>IF($A222="","",IF($G222="","A aguardar cálculo",IF($G222=0,IF($J222="Não aplicável","Confirmar estado sem montante"),IF($H222="","Pagamento por registar",IF($I222="","Falta data de pagamento",IF(ABS($K222)&lt;='Painel'!$B$14,"Regularizado","Diferença a conferir"))))))</f>
        <v/>
      </c>
      <c r="M222" s="15" t="n"/>
    </row>
    <row r="223" ht="28" customHeight="1">
      <c r="A223" s="13">
        <f>IFERROR(IF(INDEX('Registo trimestral'!$A$8:$A$107,ROUNDUP((ROW()-7)/3,0))="","",INDEX('Registo trimestral'!$A$8:$A$107,ROUNDUP((ROW()-7)/3,0))),"")</f>
        <v/>
      </c>
      <c r="B223" s="18">
        <f>IFERROR(IF($A223="","",INDEX('Registo trimestral'!$C$8:$C$107,ROUNDUP((ROW()-7)/3,0))),"")</f>
        <v/>
      </c>
      <c r="C223" s="18">
        <f>IFERROR(IF($A223="","",INDEX('Registo trimestral'!$D$8:$D$107,ROUNDUP((ROW()-7)/3,0))),"")</f>
        <v/>
      </c>
      <c r="D223" s="29">
        <f>IFERROR(IF($A223="","",EDATE(INDEX('Registo trimestral'!$E$8:$E$107,ROUNDUP((ROW()-7)/3,0)),MOD(ROW()-8,3))),"")</f>
        <v/>
      </c>
      <c r="E223" s="22">
        <f>IFERROR(IF($A223="","",INDEX('Registo trimestral'!$T$8:$T$107,ROUNDUP((ROW()-7)/3,0))),"")</f>
        <v/>
      </c>
      <c r="F223" s="28">
        <f>IFERROR(IF($A223="","",INDEX('Registo trimestral'!$U$8:$U$107,ROUNDUP((ROW()-7)/3,0))),"")</f>
        <v/>
      </c>
      <c r="G223" s="22">
        <f>IFERROR(IF($A223="","",INDEX('Registo trimestral'!$V$8:$V$107,ROUNDUP((ROW()-7)/3,0))),"")</f>
        <v/>
      </c>
      <c r="H223" s="17" t="n"/>
      <c r="I223" s="27" t="n"/>
      <c r="J223" s="25" t="n"/>
      <c r="K223" s="22">
        <f>IFERROR(IF(OR($G223="",$H223=""),"",$G223-$H223),"")</f>
        <v/>
      </c>
      <c r="L223" s="13">
        <f>IF($A223="","",IF($G223="","A aguardar cálculo",IF($G223=0,IF($J223="Não aplicável","Confirmar estado sem montante"),IF($H223="","Pagamento por registar",IF($I223="","Falta data de pagamento",IF(ABS($K223)&lt;='Painel'!$B$14,"Regularizado","Diferença a conferir"))))))</f>
        <v/>
      </c>
      <c r="M223" s="15" t="n"/>
    </row>
    <row r="224" ht="28" customHeight="1">
      <c r="A224" s="13">
        <f>IFERROR(IF(INDEX('Registo trimestral'!$A$8:$A$107,ROUNDUP((ROW()-7)/3,0))="","",INDEX('Registo trimestral'!$A$8:$A$107,ROUNDUP((ROW()-7)/3,0))),"")</f>
        <v/>
      </c>
      <c r="B224" s="18">
        <f>IFERROR(IF($A224="","",INDEX('Registo trimestral'!$C$8:$C$107,ROUNDUP((ROW()-7)/3,0))),"")</f>
        <v/>
      </c>
      <c r="C224" s="18">
        <f>IFERROR(IF($A224="","",INDEX('Registo trimestral'!$D$8:$D$107,ROUNDUP((ROW()-7)/3,0))),"")</f>
        <v/>
      </c>
      <c r="D224" s="29">
        <f>IFERROR(IF($A224="","",EDATE(INDEX('Registo trimestral'!$E$8:$E$107,ROUNDUP((ROW()-7)/3,0)),MOD(ROW()-8,3))),"")</f>
        <v/>
      </c>
      <c r="E224" s="22">
        <f>IFERROR(IF($A224="","",INDEX('Registo trimestral'!$T$8:$T$107,ROUNDUP((ROW()-7)/3,0))),"")</f>
        <v/>
      </c>
      <c r="F224" s="28">
        <f>IFERROR(IF($A224="","",INDEX('Registo trimestral'!$U$8:$U$107,ROUNDUP((ROW()-7)/3,0))),"")</f>
        <v/>
      </c>
      <c r="G224" s="22">
        <f>IFERROR(IF($A224="","",INDEX('Registo trimestral'!$V$8:$V$107,ROUNDUP((ROW()-7)/3,0))),"")</f>
        <v/>
      </c>
      <c r="H224" s="17" t="n"/>
      <c r="I224" s="27" t="n"/>
      <c r="J224" s="25" t="n"/>
      <c r="K224" s="22">
        <f>IFERROR(IF(OR($G224="",$H224=""),"",$G224-$H224),"")</f>
        <v/>
      </c>
      <c r="L224" s="13">
        <f>IF($A224="","",IF($G224="","A aguardar cálculo",IF($G224=0,IF($J224="Não aplicável","Confirmar estado sem montante"),IF($H224="","Pagamento por registar",IF($I224="","Falta data de pagamento",IF(ABS($K224)&lt;='Painel'!$B$14,"Regularizado","Diferença a conferir"))))))</f>
        <v/>
      </c>
      <c r="M224" s="15" t="n"/>
    </row>
    <row r="225" ht="28" customHeight="1">
      <c r="A225" s="13">
        <f>IFERROR(IF(INDEX('Registo trimestral'!$A$8:$A$107,ROUNDUP((ROW()-7)/3,0))="","",INDEX('Registo trimestral'!$A$8:$A$107,ROUNDUP((ROW()-7)/3,0))),"")</f>
        <v/>
      </c>
      <c r="B225" s="18">
        <f>IFERROR(IF($A225="","",INDEX('Registo trimestral'!$C$8:$C$107,ROUNDUP((ROW()-7)/3,0))),"")</f>
        <v/>
      </c>
      <c r="C225" s="18">
        <f>IFERROR(IF($A225="","",INDEX('Registo trimestral'!$D$8:$D$107,ROUNDUP((ROW()-7)/3,0))),"")</f>
        <v/>
      </c>
      <c r="D225" s="29">
        <f>IFERROR(IF($A225="","",EDATE(INDEX('Registo trimestral'!$E$8:$E$107,ROUNDUP((ROW()-7)/3,0)),MOD(ROW()-8,3))),"")</f>
        <v/>
      </c>
      <c r="E225" s="22">
        <f>IFERROR(IF($A225="","",INDEX('Registo trimestral'!$T$8:$T$107,ROUNDUP((ROW()-7)/3,0))),"")</f>
        <v/>
      </c>
      <c r="F225" s="28">
        <f>IFERROR(IF($A225="","",INDEX('Registo trimestral'!$U$8:$U$107,ROUNDUP((ROW()-7)/3,0))),"")</f>
        <v/>
      </c>
      <c r="G225" s="22">
        <f>IFERROR(IF($A225="","",INDEX('Registo trimestral'!$V$8:$V$107,ROUNDUP((ROW()-7)/3,0))),"")</f>
        <v/>
      </c>
      <c r="H225" s="17" t="n"/>
      <c r="I225" s="27" t="n"/>
      <c r="J225" s="25" t="n"/>
      <c r="K225" s="22">
        <f>IFERROR(IF(OR($G225="",$H225=""),"",$G225-$H225),"")</f>
        <v/>
      </c>
      <c r="L225" s="13">
        <f>IF($A225="","",IF($G225="","A aguardar cálculo",IF($G225=0,IF($J225="Não aplicável","Confirmar estado sem montante"),IF($H225="","Pagamento por registar",IF($I225="","Falta data de pagamento",IF(ABS($K225)&lt;='Painel'!$B$14,"Regularizado","Diferença a conferir"))))))</f>
        <v/>
      </c>
      <c r="M225" s="15" t="n"/>
    </row>
    <row r="226" ht="28" customHeight="1">
      <c r="A226" s="13">
        <f>IFERROR(IF(INDEX('Registo trimestral'!$A$8:$A$107,ROUNDUP((ROW()-7)/3,0))="","",INDEX('Registo trimestral'!$A$8:$A$107,ROUNDUP((ROW()-7)/3,0))),"")</f>
        <v/>
      </c>
      <c r="B226" s="18">
        <f>IFERROR(IF($A226="","",INDEX('Registo trimestral'!$C$8:$C$107,ROUNDUP((ROW()-7)/3,0))),"")</f>
        <v/>
      </c>
      <c r="C226" s="18">
        <f>IFERROR(IF($A226="","",INDEX('Registo trimestral'!$D$8:$D$107,ROUNDUP((ROW()-7)/3,0))),"")</f>
        <v/>
      </c>
      <c r="D226" s="29">
        <f>IFERROR(IF($A226="","",EDATE(INDEX('Registo trimestral'!$E$8:$E$107,ROUNDUP((ROW()-7)/3,0)),MOD(ROW()-8,3))),"")</f>
        <v/>
      </c>
      <c r="E226" s="22">
        <f>IFERROR(IF($A226="","",INDEX('Registo trimestral'!$T$8:$T$107,ROUNDUP((ROW()-7)/3,0))),"")</f>
        <v/>
      </c>
      <c r="F226" s="28">
        <f>IFERROR(IF($A226="","",INDEX('Registo trimestral'!$U$8:$U$107,ROUNDUP((ROW()-7)/3,0))),"")</f>
        <v/>
      </c>
      <c r="G226" s="22">
        <f>IFERROR(IF($A226="","",INDEX('Registo trimestral'!$V$8:$V$107,ROUNDUP((ROW()-7)/3,0))),"")</f>
        <v/>
      </c>
      <c r="H226" s="17" t="n"/>
      <c r="I226" s="27" t="n"/>
      <c r="J226" s="25" t="n"/>
      <c r="K226" s="22">
        <f>IFERROR(IF(OR($G226="",$H226=""),"",$G226-$H226),"")</f>
        <v/>
      </c>
      <c r="L226" s="13">
        <f>IF($A226="","",IF($G226="","A aguardar cálculo",IF($G226=0,IF($J226="Não aplicável","Confirmar estado sem montante"),IF($H226="","Pagamento por registar",IF($I226="","Falta data de pagamento",IF(ABS($K226)&lt;='Painel'!$B$14,"Regularizado","Diferença a conferir"))))))</f>
        <v/>
      </c>
      <c r="M226" s="15" t="n"/>
    </row>
    <row r="227" ht="28" customHeight="1">
      <c r="A227" s="13">
        <f>IFERROR(IF(INDEX('Registo trimestral'!$A$8:$A$107,ROUNDUP((ROW()-7)/3,0))="","",INDEX('Registo trimestral'!$A$8:$A$107,ROUNDUP((ROW()-7)/3,0))),"")</f>
        <v/>
      </c>
      <c r="B227" s="18">
        <f>IFERROR(IF($A227="","",INDEX('Registo trimestral'!$C$8:$C$107,ROUNDUP((ROW()-7)/3,0))),"")</f>
        <v/>
      </c>
      <c r="C227" s="18">
        <f>IFERROR(IF($A227="","",INDEX('Registo trimestral'!$D$8:$D$107,ROUNDUP((ROW()-7)/3,0))),"")</f>
        <v/>
      </c>
      <c r="D227" s="29">
        <f>IFERROR(IF($A227="","",EDATE(INDEX('Registo trimestral'!$E$8:$E$107,ROUNDUP((ROW()-7)/3,0)),MOD(ROW()-8,3))),"")</f>
        <v/>
      </c>
      <c r="E227" s="22">
        <f>IFERROR(IF($A227="","",INDEX('Registo trimestral'!$T$8:$T$107,ROUNDUP((ROW()-7)/3,0))),"")</f>
        <v/>
      </c>
      <c r="F227" s="28">
        <f>IFERROR(IF($A227="","",INDEX('Registo trimestral'!$U$8:$U$107,ROUNDUP((ROW()-7)/3,0))),"")</f>
        <v/>
      </c>
      <c r="G227" s="22">
        <f>IFERROR(IF($A227="","",INDEX('Registo trimestral'!$V$8:$V$107,ROUNDUP((ROW()-7)/3,0))),"")</f>
        <v/>
      </c>
      <c r="H227" s="17" t="n"/>
      <c r="I227" s="27" t="n"/>
      <c r="J227" s="25" t="n"/>
      <c r="K227" s="22">
        <f>IFERROR(IF(OR($G227="",$H227=""),"",$G227-$H227),"")</f>
        <v/>
      </c>
      <c r="L227" s="13">
        <f>IF($A227="","",IF($G227="","A aguardar cálculo",IF($G227=0,IF($J227="Não aplicável","Confirmar estado sem montante"),IF($H227="","Pagamento por registar",IF($I227="","Falta data de pagamento",IF(ABS($K227)&lt;='Painel'!$B$14,"Regularizado","Diferença a conferir"))))))</f>
        <v/>
      </c>
      <c r="M227" s="15" t="n"/>
    </row>
    <row r="228" ht="28" customHeight="1">
      <c r="A228" s="13">
        <f>IFERROR(IF(INDEX('Registo trimestral'!$A$8:$A$107,ROUNDUP((ROW()-7)/3,0))="","",INDEX('Registo trimestral'!$A$8:$A$107,ROUNDUP((ROW()-7)/3,0))),"")</f>
        <v/>
      </c>
      <c r="B228" s="18">
        <f>IFERROR(IF($A228="","",INDEX('Registo trimestral'!$C$8:$C$107,ROUNDUP((ROW()-7)/3,0))),"")</f>
        <v/>
      </c>
      <c r="C228" s="18">
        <f>IFERROR(IF($A228="","",INDEX('Registo trimestral'!$D$8:$D$107,ROUNDUP((ROW()-7)/3,0))),"")</f>
        <v/>
      </c>
      <c r="D228" s="29">
        <f>IFERROR(IF($A228="","",EDATE(INDEX('Registo trimestral'!$E$8:$E$107,ROUNDUP((ROW()-7)/3,0)),MOD(ROW()-8,3))),"")</f>
        <v/>
      </c>
      <c r="E228" s="22">
        <f>IFERROR(IF($A228="","",INDEX('Registo trimestral'!$T$8:$T$107,ROUNDUP((ROW()-7)/3,0))),"")</f>
        <v/>
      </c>
      <c r="F228" s="28">
        <f>IFERROR(IF($A228="","",INDEX('Registo trimestral'!$U$8:$U$107,ROUNDUP((ROW()-7)/3,0))),"")</f>
        <v/>
      </c>
      <c r="G228" s="22">
        <f>IFERROR(IF($A228="","",INDEX('Registo trimestral'!$V$8:$V$107,ROUNDUP((ROW()-7)/3,0))),"")</f>
        <v/>
      </c>
      <c r="H228" s="17" t="n"/>
      <c r="I228" s="27" t="n"/>
      <c r="J228" s="25" t="n"/>
      <c r="K228" s="22">
        <f>IFERROR(IF(OR($G228="",$H228=""),"",$G228-$H228),"")</f>
        <v/>
      </c>
      <c r="L228" s="13">
        <f>IF($A228="","",IF($G228="","A aguardar cálculo",IF($G228=0,IF($J228="Não aplicável","Confirmar estado sem montante"),IF($H228="","Pagamento por registar",IF($I228="","Falta data de pagamento",IF(ABS($K228)&lt;='Painel'!$B$14,"Regularizado","Diferença a conferir"))))))</f>
        <v/>
      </c>
      <c r="M228" s="15" t="n"/>
    </row>
    <row r="229" ht="28" customHeight="1">
      <c r="A229" s="13">
        <f>IFERROR(IF(INDEX('Registo trimestral'!$A$8:$A$107,ROUNDUP((ROW()-7)/3,0))="","",INDEX('Registo trimestral'!$A$8:$A$107,ROUNDUP((ROW()-7)/3,0))),"")</f>
        <v/>
      </c>
      <c r="B229" s="18">
        <f>IFERROR(IF($A229="","",INDEX('Registo trimestral'!$C$8:$C$107,ROUNDUP((ROW()-7)/3,0))),"")</f>
        <v/>
      </c>
      <c r="C229" s="18">
        <f>IFERROR(IF($A229="","",INDEX('Registo trimestral'!$D$8:$D$107,ROUNDUP((ROW()-7)/3,0))),"")</f>
        <v/>
      </c>
      <c r="D229" s="29">
        <f>IFERROR(IF($A229="","",EDATE(INDEX('Registo trimestral'!$E$8:$E$107,ROUNDUP((ROW()-7)/3,0)),MOD(ROW()-8,3))),"")</f>
        <v/>
      </c>
      <c r="E229" s="22">
        <f>IFERROR(IF($A229="","",INDEX('Registo trimestral'!$T$8:$T$107,ROUNDUP((ROW()-7)/3,0))),"")</f>
        <v/>
      </c>
      <c r="F229" s="28">
        <f>IFERROR(IF($A229="","",INDEX('Registo trimestral'!$U$8:$U$107,ROUNDUP((ROW()-7)/3,0))),"")</f>
        <v/>
      </c>
      <c r="G229" s="22">
        <f>IFERROR(IF($A229="","",INDEX('Registo trimestral'!$V$8:$V$107,ROUNDUP((ROW()-7)/3,0))),"")</f>
        <v/>
      </c>
      <c r="H229" s="17" t="n"/>
      <c r="I229" s="27" t="n"/>
      <c r="J229" s="25" t="n"/>
      <c r="K229" s="22">
        <f>IFERROR(IF(OR($G229="",$H229=""),"",$G229-$H229),"")</f>
        <v/>
      </c>
      <c r="L229" s="13">
        <f>IF($A229="","",IF($G229="","A aguardar cálculo",IF($G229=0,IF($J229="Não aplicável","Confirmar estado sem montante"),IF($H229="","Pagamento por registar",IF($I229="","Falta data de pagamento",IF(ABS($K229)&lt;='Painel'!$B$14,"Regularizado","Diferença a conferir"))))))</f>
        <v/>
      </c>
      <c r="M229" s="15" t="n"/>
    </row>
    <row r="230" ht="28" customHeight="1">
      <c r="A230" s="13">
        <f>IFERROR(IF(INDEX('Registo trimestral'!$A$8:$A$107,ROUNDUP((ROW()-7)/3,0))="","",INDEX('Registo trimestral'!$A$8:$A$107,ROUNDUP((ROW()-7)/3,0))),"")</f>
        <v/>
      </c>
      <c r="B230" s="18">
        <f>IFERROR(IF($A230="","",INDEX('Registo trimestral'!$C$8:$C$107,ROUNDUP((ROW()-7)/3,0))),"")</f>
        <v/>
      </c>
      <c r="C230" s="18">
        <f>IFERROR(IF($A230="","",INDEX('Registo trimestral'!$D$8:$D$107,ROUNDUP((ROW()-7)/3,0))),"")</f>
        <v/>
      </c>
      <c r="D230" s="29">
        <f>IFERROR(IF($A230="","",EDATE(INDEX('Registo trimestral'!$E$8:$E$107,ROUNDUP((ROW()-7)/3,0)),MOD(ROW()-8,3))),"")</f>
        <v/>
      </c>
      <c r="E230" s="22">
        <f>IFERROR(IF($A230="","",INDEX('Registo trimestral'!$T$8:$T$107,ROUNDUP((ROW()-7)/3,0))),"")</f>
        <v/>
      </c>
      <c r="F230" s="28">
        <f>IFERROR(IF($A230="","",INDEX('Registo trimestral'!$U$8:$U$107,ROUNDUP((ROW()-7)/3,0))),"")</f>
        <v/>
      </c>
      <c r="G230" s="22">
        <f>IFERROR(IF($A230="","",INDEX('Registo trimestral'!$V$8:$V$107,ROUNDUP((ROW()-7)/3,0))),"")</f>
        <v/>
      </c>
      <c r="H230" s="17" t="n"/>
      <c r="I230" s="27" t="n"/>
      <c r="J230" s="25" t="n"/>
      <c r="K230" s="22">
        <f>IFERROR(IF(OR($G230="",$H230=""),"",$G230-$H230),"")</f>
        <v/>
      </c>
      <c r="L230" s="13">
        <f>IF($A230="","",IF($G230="","A aguardar cálculo",IF($G230=0,IF($J230="Não aplicável","Confirmar estado sem montante"),IF($H230="","Pagamento por registar",IF($I230="","Falta data de pagamento",IF(ABS($K230)&lt;='Painel'!$B$14,"Regularizado","Diferença a conferir"))))))</f>
        <v/>
      </c>
      <c r="M230" s="15" t="n"/>
    </row>
    <row r="231" ht="28" customHeight="1">
      <c r="A231" s="13">
        <f>IFERROR(IF(INDEX('Registo trimestral'!$A$8:$A$107,ROUNDUP((ROW()-7)/3,0))="","",INDEX('Registo trimestral'!$A$8:$A$107,ROUNDUP((ROW()-7)/3,0))),"")</f>
        <v/>
      </c>
      <c r="B231" s="18">
        <f>IFERROR(IF($A231="","",INDEX('Registo trimestral'!$C$8:$C$107,ROUNDUP((ROW()-7)/3,0))),"")</f>
        <v/>
      </c>
      <c r="C231" s="18">
        <f>IFERROR(IF($A231="","",INDEX('Registo trimestral'!$D$8:$D$107,ROUNDUP((ROW()-7)/3,0))),"")</f>
        <v/>
      </c>
      <c r="D231" s="29">
        <f>IFERROR(IF($A231="","",EDATE(INDEX('Registo trimestral'!$E$8:$E$107,ROUNDUP((ROW()-7)/3,0)),MOD(ROW()-8,3))),"")</f>
        <v/>
      </c>
      <c r="E231" s="22">
        <f>IFERROR(IF($A231="","",INDEX('Registo trimestral'!$T$8:$T$107,ROUNDUP((ROW()-7)/3,0))),"")</f>
        <v/>
      </c>
      <c r="F231" s="28">
        <f>IFERROR(IF($A231="","",INDEX('Registo trimestral'!$U$8:$U$107,ROUNDUP((ROW()-7)/3,0))),"")</f>
        <v/>
      </c>
      <c r="G231" s="22">
        <f>IFERROR(IF($A231="","",INDEX('Registo trimestral'!$V$8:$V$107,ROUNDUP((ROW()-7)/3,0))),"")</f>
        <v/>
      </c>
      <c r="H231" s="17" t="n"/>
      <c r="I231" s="27" t="n"/>
      <c r="J231" s="25" t="n"/>
      <c r="K231" s="22">
        <f>IFERROR(IF(OR($G231="",$H231=""),"",$G231-$H231),"")</f>
        <v/>
      </c>
      <c r="L231" s="13">
        <f>IF($A231="","",IF($G231="","A aguardar cálculo",IF($G231=0,IF($J231="Não aplicável","Confirmar estado sem montante"),IF($H231="","Pagamento por registar",IF($I231="","Falta data de pagamento",IF(ABS($K231)&lt;='Painel'!$B$14,"Regularizado","Diferença a conferir"))))))</f>
        <v/>
      </c>
      <c r="M231" s="15" t="n"/>
    </row>
    <row r="232" ht="28" customHeight="1">
      <c r="A232" s="13">
        <f>IFERROR(IF(INDEX('Registo trimestral'!$A$8:$A$107,ROUNDUP((ROW()-7)/3,0))="","",INDEX('Registo trimestral'!$A$8:$A$107,ROUNDUP((ROW()-7)/3,0))),"")</f>
        <v/>
      </c>
      <c r="B232" s="18">
        <f>IFERROR(IF($A232="","",INDEX('Registo trimestral'!$C$8:$C$107,ROUNDUP((ROW()-7)/3,0))),"")</f>
        <v/>
      </c>
      <c r="C232" s="18">
        <f>IFERROR(IF($A232="","",INDEX('Registo trimestral'!$D$8:$D$107,ROUNDUP((ROW()-7)/3,0))),"")</f>
        <v/>
      </c>
      <c r="D232" s="29">
        <f>IFERROR(IF($A232="","",EDATE(INDEX('Registo trimestral'!$E$8:$E$107,ROUNDUP((ROW()-7)/3,0)),MOD(ROW()-8,3))),"")</f>
        <v/>
      </c>
      <c r="E232" s="22">
        <f>IFERROR(IF($A232="","",INDEX('Registo trimestral'!$T$8:$T$107,ROUNDUP((ROW()-7)/3,0))),"")</f>
        <v/>
      </c>
      <c r="F232" s="28">
        <f>IFERROR(IF($A232="","",INDEX('Registo trimestral'!$U$8:$U$107,ROUNDUP((ROW()-7)/3,0))),"")</f>
        <v/>
      </c>
      <c r="G232" s="22">
        <f>IFERROR(IF($A232="","",INDEX('Registo trimestral'!$V$8:$V$107,ROUNDUP((ROW()-7)/3,0))),"")</f>
        <v/>
      </c>
      <c r="H232" s="17" t="n"/>
      <c r="I232" s="27" t="n"/>
      <c r="J232" s="25" t="n"/>
      <c r="K232" s="22">
        <f>IFERROR(IF(OR($G232="",$H232=""),"",$G232-$H232),"")</f>
        <v/>
      </c>
      <c r="L232" s="13">
        <f>IF($A232="","",IF($G232="","A aguardar cálculo",IF($G232=0,IF($J232="Não aplicável","Confirmar estado sem montante"),IF($H232="","Pagamento por registar",IF($I232="","Falta data de pagamento",IF(ABS($K232)&lt;='Painel'!$B$14,"Regularizado","Diferença a conferir"))))))</f>
        <v/>
      </c>
      <c r="M232" s="15" t="n"/>
    </row>
    <row r="233" ht="28" customHeight="1">
      <c r="A233" s="13">
        <f>IFERROR(IF(INDEX('Registo trimestral'!$A$8:$A$107,ROUNDUP((ROW()-7)/3,0))="","",INDEX('Registo trimestral'!$A$8:$A$107,ROUNDUP((ROW()-7)/3,0))),"")</f>
        <v/>
      </c>
      <c r="B233" s="18">
        <f>IFERROR(IF($A233="","",INDEX('Registo trimestral'!$C$8:$C$107,ROUNDUP((ROW()-7)/3,0))),"")</f>
        <v/>
      </c>
      <c r="C233" s="18">
        <f>IFERROR(IF($A233="","",INDEX('Registo trimestral'!$D$8:$D$107,ROUNDUP((ROW()-7)/3,0))),"")</f>
        <v/>
      </c>
      <c r="D233" s="29">
        <f>IFERROR(IF($A233="","",EDATE(INDEX('Registo trimestral'!$E$8:$E$107,ROUNDUP((ROW()-7)/3,0)),MOD(ROW()-8,3))),"")</f>
        <v/>
      </c>
      <c r="E233" s="22">
        <f>IFERROR(IF($A233="","",INDEX('Registo trimestral'!$T$8:$T$107,ROUNDUP((ROW()-7)/3,0))),"")</f>
        <v/>
      </c>
      <c r="F233" s="28">
        <f>IFERROR(IF($A233="","",INDEX('Registo trimestral'!$U$8:$U$107,ROUNDUP((ROW()-7)/3,0))),"")</f>
        <v/>
      </c>
      <c r="G233" s="22">
        <f>IFERROR(IF($A233="","",INDEX('Registo trimestral'!$V$8:$V$107,ROUNDUP((ROW()-7)/3,0))),"")</f>
        <v/>
      </c>
      <c r="H233" s="17" t="n"/>
      <c r="I233" s="27" t="n"/>
      <c r="J233" s="25" t="n"/>
      <c r="K233" s="22">
        <f>IFERROR(IF(OR($G233="",$H233=""),"",$G233-$H233),"")</f>
        <v/>
      </c>
      <c r="L233" s="13">
        <f>IF($A233="","",IF($G233="","A aguardar cálculo",IF($G233=0,IF($J233="Não aplicável","Confirmar estado sem montante"),IF($H233="","Pagamento por registar",IF($I233="","Falta data de pagamento",IF(ABS($K233)&lt;='Painel'!$B$14,"Regularizado","Diferença a conferir"))))))</f>
        <v/>
      </c>
      <c r="M233" s="15" t="n"/>
    </row>
    <row r="234" ht="28" customHeight="1">
      <c r="A234" s="13">
        <f>IFERROR(IF(INDEX('Registo trimestral'!$A$8:$A$107,ROUNDUP((ROW()-7)/3,0))="","",INDEX('Registo trimestral'!$A$8:$A$107,ROUNDUP((ROW()-7)/3,0))),"")</f>
        <v/>
      </c>
      <c r="B234" s="18">
        <f>IFERROR(IF($A234="","",INDEX('Registo trimestral'!$C$8:$C$107,ROUNDUP((ROW()-7)/3,0))),"")</f>
        <v/>
      </c>
      <c r="C234" s="18">
        <f>IFERROR(IF($A234="","",INDEX('Registo trimestral'!$D$8:$D$107,ROUNDUP((ROW()-7)/3,0))),"")</f>
        <v/>
      </c>
      <c r="D234" s="29">
        <f>IFERROR(IF($A234="","",EDATE(INDEX('Registo trimestral'!$E$8:$E$107,ROUNDUP((ROW()-7)/3,0)),MOD(ROW()-8,3))),"")</f>
        <v/>
      </c>
      <c r="E234" s="22">
        <f>IFERROR(IF($A234="","",INDEX('Registo trimestral'!$T$8:$T$107,ROUNDUP((ROW()-7)/3,0))),"")</f>
        <v/>
      </c>
      <c r="F234" s="28">
        <f>IFERROR(IF($A234="","",INDEX('Registo trimestral'!$U$8:$U$107,ROUNDUP((ROW()-7)/3,0))),"")</f>
        <v/>
      </c>
      <c r="G234" s="22">
        <f>IFERROR(IF($A234="","",INDEX('Registo trimestral'!$V$8:$V$107,ROUNDUP((ROW()-7)/3,0))),"")</f>
        <v/>
      </c>
      <c r="H234" s="17" t="n"/>
      <c r="I234" s="27" t="n"/>
      <c r="J234" s="25" t="n"/>
      <c r="K234" s="22">
        <f>IFERROR(IF(OR($G234="",$H234=""),"",$G234-$H234),"")</f>
        <v/>
      </c>
      <c r="L234" s="13">
        <f>IF($A234="","",IF($G234="","A aguardar cálculo",IF($G234=0,IF($J234="Não aplicável","Confirmar estado sem montante"),IF($H234="","Pagamento por registar",IF($I234="","Falta data de pagamento",IF(ABS($K234)&lt;='Painel'!$B$14,"Regularizado","Diferença a conferir"))))))</f>
        <v/>
      </c>
      <c r="M234" s="15" t="n"/>
    </row>
    <row r="235" ht="28" customHeight="1">
      <c r="A235" s="13">
        <f>IFERROR(IF(INDEX('Registo trimestral'!$A$8:$A$107,ROUNDUP((ROW()-7)/3,0))="","",INDEX('Registo trimestral'!$A$8:$A$107,ROUNDUP((ROW()-7)/3,0))),"")</f>
        <v/>
      </c>
      <c r="B235" s="18">
        <f>IFERROR(IF($A235="","",INDEX('Registo trimestral'!$C$8:$C$107,ROUNDUP((ROW()-7)/3,0))),"")</f>
        <v/>
      </c>
      <c r="C235" s="18">
        <f>IFERROR(IF($A235="","",INDEX('Registo trimestral'!$D$8:$D$107,ROUNDUP((ROW()-7)/3,0))),"")</f>
        <v/>
      </c>
      <c r="D235" s="29">
        <f>IFERROR(IF($A235="","",EDATE(INDEX('Registo trimestral'!$E$8:$E$107,ROUNDUP((ROW()-7)/3,0)),MOD(ROW()-8,3))),"")</f>
        <v/>
      </c>
      <c r="E235" s="22">
        <f>IFERROR(IF($A235="","",INDEX('Registo trimestral'!$T$8:$T$107,ROUNDUP((ROW()-7)/3,0))),"")</f>
        <v/>
      </c>
      <c r="F235" s="28">
        <f>IFERROR(IF($A235="","",INDEX('Registo trimestral'!$U$8:$U$107,ROUNDUP((ROW()-7)/3,0))),"")</f>
        <v/>
      </c>
      <c r="G235" s="22">
        <f>IFERROR(IF($A235="","",INDEX('Registo trimestral'!$V$8:$V$107,ROUNDUP((ROW()-7)/3,0))),"")</f>
        <v/>
      </c>
      <c r="H235" s="17" t="n"/>
      <c r="I235" s="27" t="n"/>
      <c r="J235" s="25" t="n"/>
      <c r="K235" s="22">
        <f>IFERROR(IF(OR($G235="",$H235=""),"",$G235-$H235),"")</f>
        <v/>
      </c>
      <c r="L235" s="13">
        <f>IF($A235="","",IF($G235="","A aguardar cálculo",IF($G235=0,IF($J235="Não aplicável","Confirmar estado sem montante"),IF($H235="","Pagamento por registar",IF($I235="","Falta data de pagamento",IF(ABS($K235)&lt;='Painel'!$B$14,"Regularizado","Diferença a conferir"))))))</f>
        <v/>
      </c>
      <c r="M235" s="15" t="n"/>
    </row>
    <row r="236" ht="28" customHeight="1">
      <c r="A236" s="13">
        <f>IFERROR(IF(INDEX('Registo trimestral'!$A$8:$A$107,ROUNDUP((ROW()-7)/3,0))="","",INDEX('Registo trimestral'!$A$8:$A$107,ROUNDUP((ROW()-7)/3,0))),"")</f>
        <v/>
      </c>
      <c r="B236" s="18">
        <f>IFERROR(IF($A236="","",INDEX('Registo trimestral'!$C$8:$C$107,ROUNDUP((ROW()-7)/3,0))),"")</f>
        <v/>
      </c>
      <c r="C236" s="18">
        <f>IFERROR(IF($A236="","",INDEX('Registo trimestral'!$D$8:$D$107,ROUNDUP((ROW()-7)/3,0))),"")</f>
        <v/>
      </c>
      <c r="D236" s="29">
        <f>IFERROR(IF($A236="","",EDATE(INDEX('Registo trimestral'!$E$8:$E$107,ROUNDUP((ROW()-7)/3,0)),MOD(ROW()-8,3))),"")</f>
        <v/>
      </c>
      <c r="E236" s="22">
        <f>IFERROR(IF($A236="","",INDEX('Registo trimestral'!$T$8:$T$107,ROUNDUP((ROW()-7)/3,0))),"")</f>
        <v/>
      </c>
      <c r="F236" s="28">
        <f>IFERROR(IF($A236="","",INDEX('Registo trimestral'!$U$8:$U$107,ROUNDUP((ROW()-7)/3,0))),"")</f>
        <v/>
      </c>
      <c r="G236" s="22">
        <f>IFERROR(IF($A236="","",INDEX('Registo trimestral'!$V$8:$V$107,ROUNDUP((ROW()-7)/3,0))),"")</f>
        <v/>
      </c>
      <c r="H236" s="17" t="n"/>
      <c r="I236" s="27" t="n"/>
      <c r="J236" s="25" t="n"/>
      <c r="K236" s="22">
        <f>IFERROR(IF(OR($G236="",$H236=""),"",$G236-$H236),"")</f>
        <v/>
      </c>
      <c r="L236" s="13">
        <f>IF($A236="","",IF($G236="","A aguardar cálculo",IF($G236=0,IF($J236="Não aplicável","Confirmar estado sem montante"),IF($H236="","Pagamento por registar",IF($I236="","Falta data de pagamento",IF(ABS($K236)&lt;='Painel'!$B$14,"Regularizado","Diferença a conferir"))))))</f>
        <v/>
      </c>
      <c r="M236" s="15" t="n"/>
    </row>
    <row r="237" ht="28" customHeight="1">
      <c r="A237" s="13">
        <f>IFERROR(IF(INDEX('Registo trimestral'!$A$8:$A$107,ROUNDUP((ROW()-7)/3,0))="","",INDEX('Registo trimestral'!$A$8:$A$107,ROUNDUP((ROW()-7)/3,0))),"")</f>
        <v/>
      </c>
      <c r="B237" s="18">
        <f>IFERROR(IF($A237="","",INDEX('Registo trimestral'!$C$8:$C$107,ROUNDUP((ROW()-7)/3,0))),"")</f>
        <v/>
      </c>
      <c r="C237" s="18">
        <f>IFERROR(IF($A237="","",INDEX('Registo trimestral'!$D$8:$D$107,ROUNDUP((ROW()-7)/3,0))),"")</f>
        <v/>
      </c>
      <c r="D237" s="29">
        <f>IFERROR(IF($A237="","",EDATE(INDEX('Registo trimestral'!$E$8:$E$107,ROUNDUP((ROW()-7)/3,0)),MOD(ROW()-8,3))),"")</f>
        <v/>
      </c>
      <c r="E237" s="22">
        <f>IFERROR(IF($A237="","",INDEX('Registo trimestral'!$T$8:$T$107,ROUNDUP((ROW()-7)/3,0))),"")</f>
        <v/>
      </c>
      <c r="F237" s="28">
        <f>IFERROR(IF($A237="","",INDEX('Registo trimestral'!$U$8:$U$107,ROUNDUP((ROW()-7)/3,0))),"")</f>
        <v/>
      </c>
      <c r="G237" s="22">
        <f>IFERROR(IF($A237="","",INDEX('Registo trimestral'!$V$8:$V$107,ROUNDUP((ROW()-7)/3,0))),"")</f>
        <v/>
      </c>
      <c r="H237" s="17" t="n"/>
      <c r="I237" s="27" t="n"/>
      <c r="J237" s="25" t="n"/>
      <c r="K237" s="22">
        <f>IFERROR(IF(OR($G237="",$H237=""),"",$G237-$H237),"")</f>
        <v/>
      </c>
      <c r="L237" s="13">
        <f>IF($A237="","",IF($G237="","A aguardar cálculo",IF($G237=0,IF($J237="Não aplicável","Confirmar estado sem montante"),IF($H237="","Pagamento por registar",IF($I237="","Falta data de pagamento",IF(ABS($K237)&lt;='Painel'!$B$14,"Regularizado","Diferença a conferir"))))))</f>
        <v/>
      </c>
      <c r="M237" s="15" t="n"/>
    </row>
    <row r="238" ht="28" customHeight="1">
      <c r="A238" s="13">
        <f>IFERROR(IF(INDEX('Registo trimestral'!$A$8:$A$107,ROUNDUP((ROW()-7)/3,0))="","",INDEX('Registo trimestral'!$A$8:$A$107,ROUNDUP((ROW()-7)/3,0))),"")</f>
        <v/>
      </c>
      <c r="B238" s="18">
        <f>IFERROR(IF($A238="","",INDEX('Registo trimestral'!$C$8:$C$107,ROUNDUP((ROW()-7)/3,0))),"")</f>
        <v/>
      </c>
      <c r="C238" s="18">
        <f>IFERROR(IF($A238="","",INDEX('Registo trimestral'!$D$8:$D$107,ROUNDUP((ROW()-7)/3,0))),"")</f>
        <v/>
      </c>
      <c r="D238" s="29">
        <f>IFERROR(IF($A238="","",EDATE(INDEX('Registo trimestral'!$E$8:$E$107,ROUNDUP((ROW()-7)/3,0)),MOD(ROW()-8,3))),"")</f>
        <v/>
      </c>
      <c r="E238" s="22">
        <f>IFERROR(IF($A238="","",INDEX('Registo trimestral'!$T$8:$T$107,ROUNDUP((ROW()-7)/3,0))),"")</f>
        <v/>
      </c>
      <c r="F238" s="28">
        <f>IFERROR(IF($A238="","",INDEX('Registo trimestral'!$U$8:$U$107,ROUNDUP((ROW()-7)/3,0))),"")</f>
        <v/>
      </c>
      <c r="G238" s="22">
        <f>IFERROR(IF($A238="","",INDEX('Registo trimestral'!$V$8:$V$107,ROUNDUP((ROW()-7)/3,0))),"")</f>
        <v/>
      </c>
      <c r="H238" s="17" t="n"/>
      <c r="I238" s="27" t="n"/>
      <c r="J238" s="25" t="n"/>
      <c r="K238" s="22">
        <f>IFERROR(IF(OR($G238="",$H238=""),"",$G238-$H238),"")</f>
        <v/>
      </c>
      <c r="L238" s="13">
        <f>IF($A238="","",IF($G238="","A aguardar cálculo",IF($G238=0,IF($J238="Não aplicável","Confirmar estado sem montante"),IF($H238="","Pagamento por registar",IF($I238="","Falta data de pagamento",IF(ABS($K238)&lt;='Painel'!$B$14,"Regularizado","Diferença a conferir"))))))</f>
        <v/>
      </c>
      <c r="M238" s="15" t="n"/>
    </row>
    <row r="239" ht="28" customHeight="1">
      <c r="A239" s="13">
        <f>IFERROR(IF(INDEX('Registo trimestral'!$A$8:$A$107,ROUNDUP((ROW()-7)/3,0))="","",INDEX('Registo trimestral'!$A$8:$A$107,ROUNDUP((ROW()-7)/3,0))),"")</f>
        <v/>
      </c>
      <c r="B239" s="18">
        <f>IFERROR(IF($A239="","",INDEX('Registo trimestral'!$C$8:$C$107,ROUNDUP((ROW()-7)/3,0))),"")</f>
        <v/>
      </c>
      <c r="C239" s="18">
        <f>IFERROR(IF($A239="","",INDEX('Registo trimestral'!$D$8:$D$107,ROUNDUP((ROW()-7)/3,0))),"")</f>
        <v/>
      </c>
      <c r="D239" s="29">
        <f>IFERROR(IF($A239="","",EDATE(INDEX('Registo trimestral'!$E$8:$E$107,ROUNDUP((ROW()-7)/3,0)),MOD(ROW()-8,3))),"")</f>
        <v/>
      </c>
      <c r="E239" s="22">
        <f>IFERROR(IF($A239="","",INDEX('Registo trimestral'!$T$8:$T$107,ROUNDUP((ROW()-7)/3,0))),"")</f>
        <v/>
      </c>
      <c r="F239" s="28">
        <f>IFERROR(IF($A239="","",INDEX('Registo trimestral'!$U$8:$U$107,ROUNDUP((ROW()-7)/3,0))),"")</f>
        <v/>
      </c>
      <c r="G239" s="22">
        <f>IFERROR(IF($A239="","",INDEX('Registo trimestral'!$V$8:$V$107,ROUNDUP((ROW()-7)/3,0))),"")</f>
        <v/>
      </c>
      <c r="H239" s="17" t="n"/>
      <c r="I239" s="27" t="n"/>
      <c r="J239" s="25" t="n"/>
      <c r="K239" s="22">
        <f>IFERROR(IF(OR($G239="",$H239=""),"",$G239-$H239),"")</f>
        <v/>
      </c>
      <c r="L239" s="13">
        <f>IF($A239="","",IF($G239="","A aguardar cálculo",IF($G239=0,IF($J239="Não aplicável","Confirmar estado sem montante"),IF($H239="","Pagamento por registar",IF($I239="","Falta data de pagamento",IF(ABS($K239)&lt;='Painel'!$B$14,"Regularizado","Diferença a conferir"))))))</f>
        <v/>
      </c>
      <c r="M239" s="15" t="n"/>
    </row>
    <row r="240" ht="28" customHeight="1">
      <c r="A240" s="13">
        <f>IFERROR(IF(INDEX('Registo trimestral'!$A$8:$A$107,ROUNDUP((ROW()-7)/3,0))="","",INDEX('Registo trimestral'!$A$8:$A$107,ROUNDUP((ROW()-7)/3,0))),"")</f>
        <v/>
      </c>
      <c r="B240" s="18">
        <f>IFERROR(IF($A240="","",INDEX('Registo trimestral'!$C$8:$C$107,ROUNDUP((ROW()-7)/3,0))),"")</f>
        <v/>
      </c>
      <c r="C240" s="18">
        <f>IFERROR(IF($A240="","",INDEX('Registo trimestral'!$D$8:$D$107,ROUNDUP((ROW()-7)/3,0))),"")</f>
        <v/>
      </c>
      <c r="D240" s="29">
        <f>IFERROR(IF($A240="","",EDATE(INDEX('Registo trimestral'!$E$8:$E$107,ROUNDUP((ROW()-7)/3,0)),MOD(ROW()-8,3))),"")</f>
        <v/>
      </c>
      <c r="E240" s="22">
        <f>IFERROR(IF($A240="","",INDEX('Registo trimestral'!$T$8:$T$107,ROUNDUP((ROW()-7)/3,0))),"")</f>
        <v/>
      </c>
      <c r="F240" s="28">
        <f>IFERROR(IF($A240="","",INDEX('Registo trimestral'!$U$8:$U$107,ROUNDUP((ROW()-7)/3,0))),"")</f>
        <v/>
      </c>
      <c r="G240" s="22">
        <f>IFERROR(IF($A240="","",INDEX('Registo trimestral'!$V$8:$V$107,ROUNDUP((ROW()-7)/3,0))),"")</f>
        <v/>
      </c>
      <c r="H240" s="17" t="n"/>
      <c r="I240" s="27" t="n"/>
      <c r="J240" s="25" t="n"/>
      <c r="K240" s="22">
        <f>IFERROR(IF(OR($G240="",$H240=""),"",$G240-$H240),"")</f>
        <v/>
      </c>
      <c r="L240" s="13">
        <f>IF($A240="","",IF($G240="","A aguardar cálculo",IF($G240=0,IF($J240="Não aplicável","Confirmar estado sem montante"),IF($H240="","Pagamento por registar",IF($I240="","Falta data de pagamento",IF(ABS($K240)&lt;='Painel'!$B$14,"Regularizado","Diferença a conferir"))))))</f>
        <v/>
      </c>
      <c r="M240" s="15" t="n"/>
    </row>
    <row r="241" ht="28" customHeight="1">
      <c r="A241" s="13">
        <f>IFERROR(IF(INDEX('Registo trimestral'!$A$8:$A$107,ROUNDUP((ROW()-7)/3,0))="","",INDEX('Registo trimestral'!$A$8:$A$107,ROUNDUP((ROW()-7)/3,0))),"")</f>
        <v/>
      </c>
      <c r="B241" s="18">
        <f>IFERROR(IF($A241="","",INDEX('Registo trimestral'!$C$8:$C$107,ROUNDUP((ROW()-7)/3,0))),"")</f>
        <v/>
      </c>
      <c r="C241" s="18">
        <f>IFERROR(IF($A241="","",INDEX('Registo trimestral'!$D$8:$D$107,ROUNDUP((ROW()-7)/3,0))),"")</f>
        <v/>
      </c>
      <c r="D241" s="29">
        <f>IFERROR(IF($A241="","",EDATE(INDEX('Registo trimestral'!$E$8:$E$107,ROUNDUP((ROW()-7)/3,0)),MOD(ROW()-8,3))),"")</f>
        <v/>
      </c>
      <c r="E241" s="22">
        <f>IFERROR(IF($A241="","",INDEX('Registo trimestral'!$T$8:$T$107,ROUNDUP((ROW()-7)/3,0))),"")</f>
        <v/>
      </c>
      <c r="F241" s="28">
        <f>IFERROR(IF($A241="","",INDEX('Registo trimestral'!$U$8:$U$107,ROUNDUP((ROW()-7)/3,0))),"")</f>
        <v/>
      </c>
      <c r="G241" s="22">
        <f>IFERROR(IF($A241="","",INDEX('Registo trimestral'!$V$8:$V$107,ROUNDUP((ROW()-7)/3,0))),"")</f>
        <v/>
      </c>
      <c r="H241" s="17" t="n"/>
      <c r="I241" s="27" t="n"/>
      <c r="J241" s="25" t="n"/>
      <c r="K241" s="22">
        <f>IFERROR(IF(OR($G241="",$H241=""),"",$G241-$H241),"")</f>
        <v/>
      </c>
      <c r="L241" s="13">
        <f>IF($A241="","",IF($G241="","A aguardar cálculo",IF($G241=0,IF($J241="Não aplicável","Confirmar estado sem montante"),IF($H241="","Pagamento por registar",IF($I241="","Falta data de pagamento",IF(ABS($K241)&lt;='Painel'!$B$14,"Regularizado","Diferença a conferir"))))))</f>
        <v/>
      </c>
      <c r="M241" s="15" t="n"/>
    </row>
    <row r="242" ht="28" customHeight="1">
      <c r="A242" s="13">
        <f>IFERROR(IF(INDEX('Registo trimestral'!$A$8:$A$107,ROUNDUP((ROW()-7)/3,0))="","",INDEX('Registo trimestral'!$A$8:$A$107,ROUNDUP((ROW()-7)/3,0))),"")</f>
        <v/>
      </c>
      <c r="B242" s="18">
        <f>IFERROR(IF($A242="","",INDEX('Registo trimestral'!$C$8:$C$107,ROUNDUP((ROW()-7)/3,0))),"")</f>
        <v/>
      </c>
      <c r="C242" s="18">
        <f>IFERROR(IF($A242="","",INDEX('Registo trimestral'!$D$8:$D$107,ROUNDUP((ROW()-7)/3,0))),"")</f>
        <v/>
      </c>
      <c r="D242" s="29">
        <f>IFERROR(IF($A242="","",EDATE(INDEX('Registo trimestral'!$E$8:$E$107,ROUNDUP((ROW()-7)/3,0)),MOD(ROW()-8,3))),"")</f>
        <v/>
      </c>
      <c r="E242" s="22">
        <f>IFERROR(IF($A242="","",INDEX('Registo trimestral'!$T$8:$T$107,ROUNDUP((ROW()-7)/3,0))),"")</f>
        <v/>
      </c>
      <c r="F242" s="28">
        <f>IFERROR(IF($A242="","",INDEX('Registo trimestral'!$U$8:$U$107,ROUNDUP((ROW()-7)/3,0))),"")</f>
        <v/>
      </c>
      <c r="G242" s="22">
        <f>IFERROR(IF($A242="","",INDEX('Registo trimestral'!$V$8:$V$107,ROUNDUP((ROW()-7)/3,0))),"")</f>
        <v/>
      </c>
      <c r="H242" s="17" t="n"/>
      <c r="I242" s="27" t="n"/>
      <c r="J242" s="25" t="n"/>
      <c r="K242" s="22">
        <f>IFERROR(IF(OR($G242="",$H242=""),"",$G242-$H242),"")</f>
        <v/>
      </c>
      <c r="L242" s="13">
        <f>IF($A242="","",IF($G242="","A aguardar cálculo",IF($G242=0,IF($J242="Não aplicável","Confirmar estado sem montante"),IF($H242="","Pagamento por registar",IF($I242="","Falta data de pagamento",IF(ABS($K242)&lt;='Painel'!$B$14,"Regularizado","Diferença a conferir"))))))</f>
        <v/>
      </c>
      <c r="M242" s="15" t="n"/>
    </row>
    <row r="243" ht="28" customHeight="1">
      <c r="A243" s="13">
        <f>IFERROR(IF(INDEX('Registo trimestral'!$A$8:$A$107,ROUNDUP((ROW()-7)/3,0))="","",INDEX('Registo trimestral'!$A$8:$A$107,ROUNDUP((ROW()-7)/3,0))),"")</f>
        <v/>
      </c>
      <c r="B243" s="18">
        <f>IFERROR(IF($A243="","",INDEX('Registo trimestral'!$C$8:$C$107,ROUNDUP((ROW()-7)/3,0))),"")</f>
        <v/>
      </c>
      <c r="C243" s="18">
        <f>IFERROR(IF($A243="","",INDEX('Registo trimestral'!$D$8:$D$107,ROUNDUP((ROW()-7)/3,0))),"")</f>
        <v/>
      </c>
      <c r="D243" s="29">
        <f>IFERROR(IF($A243="","",EDATE(INDEX('Registo trimestral'!$E$8:$E$107,ROUNDUP((ROW()-7)/3,0)),MOD(ROW()-8,3))),"")</f>
        <v/>
      </c>
      <c r="E243" s="22">
        <f>IFERROR(IF($A243="","",INDEX('Registo trimestral'!$T$8:$T$107,ROUNDUP((ROW()-7)/3,0))),"")</f>
        <v/>
      </c>
      <c r="F243" s="28">
        <f>IFERROR(IF($A243="","",INDEX('Registo trimestral'!$U$8:$U$107,ROUNDUP((ROW()-7)/3,0))),"")</f>
        <v/>
      </c>
      <c r="G243" s="22">
        <f>IFERROR(IF($A243="","",INDEX('Registo trimestral'!$V$8:$V$107,ROUNDUP((ROW()-7)/3,0))),"")</f>
        <v/>
      </c>
      <c r="H243" s="17" t="n"/>
      <c r="I243" s="27" t="n"/>
      <c r="J243" s="25" t="n"/>
      <c r="K243" s="22">
        <f>IFERROR(IF(OR($G243="",$H243=""),"",$G243-$H243),"")</f>
        <v/>
      </c>
      <c r="L243" s="13">
        <f>IF($A243="","",IF($G243="","A aguardar cálculo",IF($G243=0,IF($J243="Não aplicável","Confirmar estado sem montante"),IF($H243="","Pagamento por registar",IF($I243="","Falta data de pagamento",IF(ABS($K243)&lt;='Painel'!$B$14,"Regularizado","Diferença a conferir"))))))</f>
        <v/>
      </c>
      <c r="M243" s="15" t="n"/>
    </row>
    <row r="244" ht="28" customHeight="1">
      <c r="A244" s="13">
        <f>IFERROR(IF(INDEX('Registo trimestral'!$A$8:$A$107,ROUNDUP((ROW()-7)/3,0))="","",INDEX('Registo trimestral'!$A$8:$A$107,ROUNDUP((ROW()-7)/3,0))),"")</f>
        <v/>
      </c>
      <c r="B244" s="18">
        <f>IFERROR(IF($A244="","",INDEX('Registo trimestral'!$C$8:$C$107,ROUNDUP((ROW()-7)/3,0))),"")</f>
        <v/>
      </c>
      <c r="C244" s="18">
        <f>IFERROR(IF($A244="","",INDEX('Registo trimestral'!$D$8:$D$107,ROUNDUP((ROW()-7)/3,0))),"")</f>
        <v/>
      </c>
      <c r="D244" s="29">
        <f>IFERROR(IF($A244="","",EDATE(INDEX('Registo trimestral'!$E$8:$E$107,ROUNDUP((ROW()-7)/3,0)),MOD(ROW()-8,3))),"")</f>
        <v/>
      </c>
      <c r="E244" s="22">
        <f>IFERROR(IF($A244="","",INDEX('Registo trimestral'!$T$8:$T$107,ROUNDUP((ROW()-7)/3,0))),"")</f>
        <v/>
      </c>
      <c r="F244" s="28">
        <f>IFERROR(IF($A244="","",INDEX('Registo trimestral'!$U$8:$U$107,ROUNDUP((ROW()-7)/3,0))),"")</f>
        <v/>
      </c>
      <c r="G244" s="22">
        <f>IFERROR(IF($A244="","",INDEX('Registo trimestral'!$V$8:$V$107,ROUNDUP((ROW()-7)/3,0))),"")</f>
        <v/>
      </c>
      <c r="H244" s="17" t="n"/>
      <c r="I244" s="27" t="n"/>
      <c r="J244" s="25" t="n"/>
      <c r="K244" s="22">
        <f>IFERROR(IF(OR($G244="",$H244=""),"",$G244-$H244),"")</f>
        <v/>
      </c>
      <c r="L244" s="13">
        <f>IF($A244="","",IF($G244="","A aguardar cálculo",IF($G244=0,IF($J244="Não aplicável","Confirmar estado sem montante"),IF($H244="","Pagamento por registar",IF($I244="","Falta data de pagamento",IF(ABS($K244)&lt;='Painel'!$B$14,"Regularizado","Diferença a conferir"))))))</f>
        <v/>
      </c>
      <c r="M244" s="15" t="n"/>
    </row>
    <row r="245" ht="28" customHeight="1">
      <c r="A245" s="13">
        <f>IFERROR(IF(INDEX('Registo trimestral'!$A$8:$A$107,ROUNDUP((ROW()-7)/3,0))="","",INDEX('Registo trimestral'!$A$8:$A$107,ROUNDUP((ROW()-7)/3,0))),"")</f>
        <v/>
      </c>
      <c r="B245" s="18">
        <f>IFERROR(IF($A245="","",INDEX('Registo trimestral'!$C$8:$C$107,ROUNDUP((ROW()-7)/3,0))),"")</f>
        <v/>
      </c>
      <c r="C245" s="18">
        <f>IFERROR(IF($A245="","",INDEX('Registo trimestral'!$D$8:$D$107,ROUNDUP((ROW()-7)/3,0))),"")</f>
        <v/>
      </c>
      <c r="D245" s="29">
        <f>IFERROR(IF($A245="","",EDATE(INDEX('Registo trimestral'!$E$8:$E$107,ROUNDUP((ROW()-7)/3,0)),MOD(ROW()-8,3))),"")</f>
        <v/>
      </c>
      <c r="E245" s="22">
        <f>IFERROR(IF($A245="","",INDEX('Registo trimestral'!$T$8:$T$107,ROUNDUP((ROW()-7)/3,0))),"")</f>
        <v/>
      </c>
      <c r="F245" s="28">
        <f>IFERROR(IF($A245="","",INDEX('Registo trimestral'!$U$8:$U$107,ROUNDUP((ROW()-7)/3,0))),"")</f>
        <v/>
      </c>
      <c r="G245" s="22">
        <f>IFERROR(IF($A245="","",INDEX('Registo trimestral'!$V$8:$V$107,ROUNDUP((ROW()-7)/3,0))),"")</f>
        <v/>
      </c>
      <c r="H245" s="17" t="n"/>
      <c r="I245" s="27" t="n"/>
      <c r="J245" s="25" t="n"/>
      <c r="K245" s="22">
        <f>IFERROR(IF(OR($G245="",$H245=""),"",$G245-$H245),"")</f>
        <v/>
      </c>
      <c r="L245" s="13">
        <f>IF($A245="","",IF($G245="","A aguardar cálculo",IF($G245=0,IF($J245="Não aplicável","Confirmar estado sem montante"),IF($H245="","Pagamento por registar",IF($I245="","Falta data de pagamento",IF(ABS($K245)&lt;='Painel'!$B$14,"Regularizado","Diferença a conferir"))))))</f>
        <v/>
      </c>
      <c r="M245" s="15" t="n"/>
    </row>
    <row r="246" ht="28" customHeight="1">
      <c r="A246" s="13">
        <f>IFERROR(IF(INDEX('Registo trimestral'!$A$8:$A$107,ROUNDUP((ROW()-7)/3,0))="","",INDEX('Registo trimestral'!$A$8:$A$107,ROUNDUP((ROW()-7)/3,0))),"")</f>
        <v/>
      </c>
      <c r="B246" s="18">
        <f>IFERROR(IF($A246="","",INDEX('Registo trimestral'!$C$8:$C$107,ROUNDUP((ROW()-7)/3,0))),"")</f>
        <v/>
      </c>
      <c r="C246" s="18">
        <f>IFERROR(IF($A246="","",INDEX('Registo trimestral'!$D$8:$D$107,ROUNDUP((ROW()-7)/3,0))),"")</f>
        <v/>
      </c>
      <c r="D246" s="29">
        <f>IFERROR(IF($A246="","",EDATE(INDEX('Registo trimestral'!$E$8:$E$107,ROUNDUP((ROW()-7)/3,0)),MOD(ROW()-8,3))),"")</f>
        <v/>
      </c>
      <c r="E246" s="22">
        <f>IFERROR(IF($A246="","",INDEX('Registo trimestral'!$T$8:$T$107,ROUNDUP((ROW()-7)/3,0))),"")</f>
        <v/>
      </c>
      <c r="F246" s="28">
        <f>IFERROR(IF($A246="","",INDEX('Registo trimestral'!$U$8:$U$107,ROUNDUP((ROW()-7)/3,0))),"")</f>
        <v/>
      </c>
      <c r="G246" s="22">
        <f>IFERROR(IF($A246="","",INDEX('Registo trimestral'!$V$8:$V$107,ROUNDUP((ROW()-7)/3,0))),"")</f>
        <v/>
      </c>
      <c r="H246" s="17" t="n"/>
      <c r="I246" s="27" t="n"/>
      <c r="J246" s="25" t="n"/>
      <c r="K246" s="22">
        <f>IFERROR(IF(OR($G246="",$H246=""),"",$G246-$H246),"")</f>
        <v/>
      </c>
      <c r="L246" s="13">
        <f>IF($A246="","",IF($G246="","A aguardar cálculo",IF($G246=0,IF($J246="Não aplicável","Confirmar estado sem montante"),IF($H246="","Pagamento por registar",IF($I246="","Falta data de pagamento",IF(ABS($K246)&lt;='Painel'!$B$14,"Regularizado","Diferença a conferir"))))))</f>
        <v/>
      </c>
      <c r="M246" s="15" t="n"/>
    </row>
    <row r="247" ht="28" customHeight="1">
      <c r="A247" s="13">
        <f>IFERROR(IF(INDEX('Registo trimestral'!$A$8:$A$107,ROUNDUP((ROW()-7)/3,0))="","",INDEX('Registo trimestral'!$A$8:$A$107,ROUNDUP((ROW()-7)/3,0))),"")</f>
        <v/>
      </c>
      <c r="B247" s="18">
        <f>IFERROR(IF($A247="","",INDEX('Registo trimestral'!$C$8:$C$107,ROUNDUP((ROW()-7)/3,0))),"")</f>
        <v/>
      </c>
      <c r="C247" s="18">
        <f>IFERROR(IF($A247="","",INDEX('Registo trimestral'!$D$8:$D$107,ROUNDUP((ROW()-7)/3,0))),"")</f>
        <v/>
      </c>
      <c r="D247" s="29">
        <f>IFERROR(IF($A247="","",EDATE(INDEX('Registo trimestral'!$E$8:$E$107,ROUNDUP((ROW()-7)/3,0)),MOD(ROW()-8,3))),"")</f>
        <v/>
      </c>
      <c r="E247" s="22">
        <f>IFERROR(IF($A247="","",INDEX('Registo trimestral'!$T$8:$T$107,ROUNDUP((ROW()-7)/3,0))),"")</f>
        <v/>
      </c>
      <c r="F247" s="28">
        <f>IFERROR(IF($A247="","",INDEX('Registo trimestral'!$U$8:$U$107,ROUNDUP((ROW()-7)/3,0))),"")</f>
        <v/>
      </c>
      <c r="G247" s="22">
        <f>IFERROR(IF($A247="","",INDEX('Registo trimestral'!$V$8:$V$107,ROUNDUP((ROW()-7)/3,0))),"")</f>
        <v/>
      </c>
      <c r="H247" s="17" t="n"/>
      <c r="I247" s="27" t="n"/>
      <c r="J247" s="25" t="n"/>
      <c r="K247" s="22">
        <f>IFERROR(IF(OR($G247="",$H247=""),"",$G247-$H247),"")</f>
        <v/>
      </c>
      <c r="L247" s="13">
        <f>IF($A247="","",IF($G247="","A aguardar cálculo",IF($G247=0,IF($J247="Não aplicável","Confirmar estado sem montante"),IF($H247="","Pagamento por registar",IF($I247="","Falta data de pagamento",IF(ABS($K247)&lt;='Painel'!$B$14,"Regularizado","Diferença a conferir"))))))</f>
        <v/>
      </c>
      <c r="M247" s="15" t="n"/>
    </row>
    <row r="248" ht="28" customHeight="1">
      <c r="A248" s="13">
        <f>IFERROR(IF(INDEX('Registo trimestral'!$A$8:$A$107,ROUNDUP((ROW()-7)/3,0))="","",INDEX('Registo trimestral'!$A$8:$A$107,ROUNDUP((ROW()-7)/3,0))),"")</f>
        <v/>
      </c>
      <c r="B248" s="18">
        <f>IFERROR(IF($A248="","",INDEX('Registo trimestral'!$C$8:$C$107,ROUNDUP((ROW()-7)/3,0))),"")</f>
        <v/>
      </c>
      <c r="C248" s="18">
        <f>IFERROR(IF($A248="","",INDEX('Registo trimestral'!$D$8:$D$107,ROUNDUP((ROW()-7)/3,0))),"")</f>
        <v/>
      </c>
      <c r="D248" s="29">
        <f>IFERROR(IF($A248="","",EDATE(INDEX('Registo trimestral'!$E$8:$E$107,ROUNDUP((ROW()-7)/3,0)),MOD(ROW()-8,3))),"")</f>
        <v/>
      </c>
      <c r="E248" s="22">
        <f>IFERROR(IF($A248="","",INDEX('Registo trimestral'!$T$8:$T$107,ROUNDUP((ROW()-7)/3,0))),"")</f>
        <v/>
      </c>
      <c r="F248" s="28">
        <f>IFERROR(IF($A248="","",INDEX('Registo trimestral'!$U$8:$U$107,ROUNDUP((ROW()-7)/3,0))),"")</f>
        <v/>
      </c>
      <c r="G248" s="22">
        <f>IFERROR(IF($A248="","",INDEX('Registo trimestral'!$V$8:$V$107,ROUNDUP((ROW()-7)/3,0))),"")</f>
        <v/>
      </c>
      <c r="H248" s="17" t="n"/>
      <c r="I248" s="27" t="n"/>
      <c r="J248" s="25" t="n"/>
      <c r="K248" s="22">
        <f>IFERROR(IF(OR($G248="",$H248=""),"",$G248-$H248),"")</f>
        <v/>
      </c>
      <c r="L248" s="13">
        <f>IF($A248="","",IF($G248="","A aguardar cálculo",IF($G248=0,IF($J248="Não aplicável","Confirmar estado sem montante"),IF($H248="","Pagamento por registar",IF($I248="","Falta data de pagamento",IF(ABS($K248)&lt;='Painel'!$B$14,"Regularizado","Diferença a conferir"))))))</f>
        <v/>
      </c>
      <c r="M248" s="15" t="n"/>
    </row>
    <row r="249" ht="28" customHeight="1">
      <c r="A249" s="13">
        <f>IFERROR(IF(INDEX('Registo trimestral'!$A$8:$A$107,ROUNDUP((ROW()-7)/3,0))="","",INDEX('Registo trimestral'!$A$8:$A$107,ROUNDUP((ROW()-7)/3,0))),"")</f>
        <v/>
      </c>
      <c r="B249" s="18">
        <f>IFERROR(IF($A249="","",INDEX('Registo trimestral'!$C$8:$C$107,ROUNDUP((ROW()-7)/3,0))),"")</f>
        <v/>
      </c>
      <c r="C249" s="18">
        <f>IFERROR(IF($A249="","",INDEX('Registo trimestral'!$D$8:$D$107,ROUNDUP((ROW()-7)/3,0))),"")</f>
        <v/>
      </c>
      <c r="D249" s="29">
        <f>IFERROR(IF($A249="","",EDATE(INDEX('Registo trimestral'!$E$8:$E$107,ROUNDUP((ROW()-7)/3,0)),MOD(ROW()-8,3))),"")</f>
        <v/>
      </c>
      <c r="E249" s="22">
        <f>IFERROR(IF($A249="","",INDEX('Registo trimestral'!$T$8:$T$107,ROUNDUP((ROW()-7)/3,0))),"")</f>
        <v/>
      </c>
      <c r="F249" s="28">
        <f>IFERROR(IF($A249="","",INDEX('Registo trimestral'!$U$8:$U$107,ROUNDUP((ROW()-7)/3,0))),"")</f>
        <v/>
      </c>
      <c r="G249" s="22">
        <f>IFERROR(IF($A249="","",INDEX('Registo trimestral'!$V$8:$V$107,ROUNDUP((ROW()-7)/3,0))),"")</f>
        <v/>
      </c>
      <c r="H249" s="17" t="n"/>
      <c r="I249" s="27" t="n"/>
      <c r="J249" s="25" t="n"/>
      <c r="K249" s="22">
        <f>IFERROR(IF(OR($G249="",$H249=""),"",$G249-$H249),"")</f>
        <v/>
      </c>
      <c r="L249" s="13">
        <f>IF($A249="","",IF($G249="","A aguardar cálculo",IF($G249=0,IF($J249="Não aplicável","Confirmar estado sem montante"),IF($H249="","Pagamento por registar",IF($I249="","Falta data de pagamento",IF(ABS($K249)&lt;='Painel'!$B$14,"Regularizado","Diferença a conferir"))))))</f>
        <v/>
      </c>
      <c r="M249" s="15" t="n"/>
    </row>
    <row r="250" ht="28" customHeight="1">
      <c r="A250" s="13">
        <f>IFERROR(IF(INDEX('Registo trimestral'!$A$8:$A$107,ROUNDUP((ROW()-7)/3,0))="","",INDEX('Registo trimestral'!$A$8:$A$107,ROUNDUP((ROW()-7)/3,0))),"")</f>
        <v/>
      </c>
      <c r="B250" s="18">
        <f>IFERROR(IF($A250="","",INDEX('Registo trimestral'!$C$8:$C$107,ROUNDUP((ROW()-7)/3,0))),"")</f>
        <v/>
      </c>
      <c r="C250" s="18">
        <f>IFERROR(IF($A250="","",INDEX('Registo trimestral'!$D$8:$D$107,ROUNDUP((ROW()-7)/3,0))),"")</f>
        <v/>
      </c>
      <c r="D250" s="29">
        <f>IFERROR(IF($A250="","",EDATE(INDEX('Registo trimestral'!$E$8:$E$107,ROUNDUP((ROW()-7)/3,0)),MOD(ROW()-8,3))),"")</f>
        <v/>
      </c>
      <c r="E250" s="22">
        <f>IFERROR(IF($A250="","",INDEX('Registo trimestral'!$T$8:$T$107,ROUNDUP((ROW()-7)/3,0))),"")</f>
        <v/>
      </c>
      <c r="F250" s="28">
        <f>IFERROR(IF($A250="","",INDEX('Registo trimestral'!$U$8:$U$107,ROUNDUP((ROW()-7)/3,0))),"")</f>
        <v/>
      </c>
      <c r="G250" s="22">
        <f>IFERROR(IF($A250="","",INDEX('Registo trimestral'!$V$8:$V$107,ROUNDUP((ROW()-7)/3,0))),"")</f>
        <v/>
      </c>
      <c r="H250" s="17" t="n"/>
      <c r="I250" s="27" t="n"/>
      <c r="J250" s="25" t="n"/>
      <c r="K250" s="22">
        <f>IFERROR(IF(OR($G250="",$H250=""),"",$G250-$H250),"")</f>
        <v/>
      </c>
      <c r="L250" s="13">
        <f>IF($A250="","",IF($G250="","A aguardar cálculo",IF($G250=0,IF($J250="Não aplicável","Confirmar estado sem montante"),IF($H250="","Pagamento por registar",IF($I250="","Falta data de pagamento",IF(ABS($K250)&lt;='Painel'!$B$14,"Regularizado","Diferença a conferir"))))))</f>
        <v/>
      </c>
      <c r="M250" s="15" t="n"/>
    </row>
    <row r="251" ht="28" customHeight="1">
      <c r="A251" s="13">
        <f>IFERROR(IF(INDEX('Registo trimestral'!$A$8:$A$107,ROUNDUP((ROW()-7)/3,0))="","",INDEX('Registo trimestral'!$A$8:$A$107,ROUNDUP((ROW()-7)/3,0))),"")</f>
        <v/>
      </c>
      <c r="B251" s="18">
        <f>IFERROR(IF($A251="","",INDEX('Registo trimestral'!$C$8:$C$107,ROUNDUP((ROW()-7)/3,0))),"")</f>
        <v/>
      </c>
      <c r="C251" s="18">
        <f>IFERROR(IF($A251="","",INDEX('Registo trimestral'!$D$8:$D$107,ROUNDUP((ROW()-7)/3,0))),"")</f>
        <v/>
      </c>
      <c r="D251" s="29">
        <f>IFERROR(IF($A251="","",EDATE(INDEX('Registo trimestral'!$E$8:$E$107,ROUNDUP((ROW()-7)/3,0)),MOD(ROW()-8,3))),"")</f>
        <v/>
      </c>
      <c r="E251" s="22">
        <f>IFERROR(IF($A251="","",INDEX('Registo trimestral'!$T$8:$T$107,ROUNDUP((ROW()-7)/3,0))),"")</f>
        <v/>
      </c>
      <c r="F251" s="28">
        <f>IFERROR(IF($A251="","",INDEX('Registo trimestral'!$U$8:$U$107,ROUNDUP((ROW()-7)/3,0))),"")</f>
        <v/>
      </c>
      <c r="G251" s="22">
        <f>IFERROR(IF($A251="","",INDEX('Registo trimestral'!$V$8:$V$107,ROUNDUP((ROW()-7)/3,0))),"")</f>
        <v/>
      </c>
      <c r="H251" s="17" t="n"/>
      <c r="I251" s="27" t="n"/>
      <c r="J251" s="25" t="n"/>
      <c r="K251" s="22">
        <f>IFERROR(IF(OR($G251="",$H251=""),"",$G251-$H251),"")</f>
        <v/>
      </c>
      <c r="L251" s="13">
        <f>IF($A251="","",IF($G251="","A aguardar cálculo",IF($G251=0,IF($J251="Não aplicável","Confirmar estado sem montante"),IF($H251="","Pagamento por registar",IF($I251="","Falta data de pagamento",IF(ABS($K251)&lt;='Painel'!$B$14,"Regularizado","Diferença a conferir"))))))</f>
        <v/>
      </c>
      <c r="M251" s="15" t="n"/>
    </row>
    <row r="252" ht="28" customHeight="1">
      <c r="A252" s="13">
        <f>IFERROR(IF(INDEX('Registo trimestral'!$A$8:$A$107,ROUNDUP((ROW()-7)/3,0))="","",INDEX('Registo trimestral'!$A$8:$A$107,ROUNDUP((ROW()-7)/3,0))),"")</f>
        <v/>
      </c>
      <c r="B252" s="18">
        <f>IFERROR(IF($A252="","",INDEX('Registo trimestral'!$C$8:$C$107,ROUNDUP((ROW()-7)/3,0))),"")</f>
        <v/>
      </c>
      <c r="C252" s="18">
        <f>IFERROR(IF($A252="","",INDEX('Registo trimestral'!$D$8:$D$107,ROUNDUP((ROW()-7)/3,0))),"")</f>
        <v/>
      </c>
      <c r="D252" s="29">
        <f>IFERROR(IF($A252="","",EDATE(INDEX('Registo trimestral'!$E$8:$E$107,ROUNDUP((ROW()-7)/3,0)),MOD(ROW()-8,3))),"")</f>
        <v/>
      </c>
      <c r="E252" s="22">
        <f>IFERROR(IF($A252="","",INDEX('Registo trimestral'!$T$8:$T$107,ROUNDUP((ROW()-7)/3,0))),"")</f>
        <v/>
      </c>
      <c r="F252" s="28">
        <f>IFERROR(IF($A252="","",INDEX('Registo trimestral'!$U$8:$U$107,ROUNDUP((ROW()-7)/3,0))),"")</f>
        <v/>
      </c>
      <c r="G252" s="22">
        <f>IFERROR(IF($A252="","",INDEX('Registo trimestral'!$V$8:$V$107,ROUNDUP((ROW()-7)/3,0))),"")</f>
        <v/>
      </c>
      <c r="H252" s="17" t="n"/>
      <c r="I252" s="27" t="n"/>
      <c r="J252" s="25" t="n"/>
      <c r="K252" s="22">
        <f>IFERROR(IF(OR($G252="",$H252=""),"",$G252-$H252),"")</f>
        <v/>
      </c>
      <c r="L252" s="13">
        <f>IF($A252="","",IF($G252="","A aguardar cálculo",IF($G252=0,IF($J252="Não aplicável","Confirmar estado sem montante"),IF($H252="","Pagamento por registar",IF($I252="","Falta data de pagamento",IF(ABS($K252)&lt;='Painel'!$B$14,"Regularizado","Diferença a conferir"))))))</f>
        <v/>
      </c>
      <c r="M252" s="15" t="n"/>
    </row>
    <row r="253" ht="28" customHeight="1">
      <c r="A253" s="13">
        <f>IFERROR(IF(INDEX('Registo trimestral'!$A$8:$A$107,ROUNDUP((ROW()-7)/3,0))="","",INDEX('Registo trimestral'!$A$8:$A$107,ROUNDUP((ROW()-7)/3,0))),"")</f>
        <v/>
      </c>
      <c r="B253" s="18">
        <f>IFERROR(IF($A253="","",INDEX('Registo trimestral'!$C$8:$C$107,ROUNDUP((ROW()-7)/3,0))),"")</f>
        <v/>
      </c>
      <c r="C253" s="18">
        <f>IFERROR(IF($A253="","",INDEX('Registo trimestral'!$D$8:$D$107,ROUNDUP((ROW()-7)/3,0))),"")</f>
        <v/>
      </c>
      <c r="D253" s="29">
        <f>IFERROR(IF($A253="","",EDATE(INDEX('Registo trimestral'!$E$8:$E$107,ROUNDUP((ROW()-7)/3,0)),MOD(ROW()-8,3))),"")</f>
        <v/>
      </c>
      <c r="E253" s="22">
        <f>IFERROR(IF($A253="","",INDEX('Registo trimestral'!$T$8:$T$107,ROUNDUP((ROW()-7)/3,0))),"")</f>
        <v/>
      </c>
      <c r="F253" s="28">
        <f>IFERROR(IF($A253="","",INDEX('Registo trimestral'!$U$8:$U$107,ROUNDUP((ROW()-7)/3,0))),"")</f>
        <v/>
      </c>
      <c r="G253" s="22">
        <f>IFERROR(IF($A253="","",INDEX('Registo trimestral'!$V$8:$V$107,ROUNDUP((ROW()-7)/3,0))),"")</f>
        <v/>
      </c>
      <c r="H253" s="17" t="n"/>
      <c r="I253" s="27" t="n"/>
      <c r="J253" s="25" t="n"/>
      <c r="K253" s="22">
        <f>IFERROR(IF(OR($G253="",$H253=""),"",$G253-$H253),"")</f>
        <v/>
      </c>
      <c r="L253" s="13">
        <f>IF($A253="","",IF($G253="","A aguardar cálculo",IF($G253=0,IF($J253="Não aplicável","Confirmar estado sem montante"),IF($H253="","Pagamento por registar",IF($I253="","Falta data de pagamento",IF(ABS($K253)&lt;='Painel'!$B$14,"Regularizado","Diferença a conferir"))))))</f>
        <v/>
      </c>
      <c r="M253" s="15" t="n"/>
    </row>
    <row r="254" ht="28" customHeight="1">
      <c r="A254" s="13">
        <f>IFERROR(IF(INDEX('Registo trimestral'!$A$8:$A$107,ROUNDUP((ROW()-7)/3,0))="","",INDEX('Registo trimestral'!$A$8:$A$107,ROUNDUP((ROW()-7)/3,0))),"")</f>
        <v/>
      </c>
      <c r="B254" s="18">
        <f>IFERROR(IF($A254="","",INDEX('Registo trimestral'!$C$8:$C$107,ROUNDUP((ROW()-7)/3,0))),"")</f>
        <v/>
      </c>
      <c r="C254" s="18">
        <f>IFERROR(IF($A254="","",INDEX('Registo trimestral'!$D$8:$D$107,ROUNDUP((ROW()-7)/3,0))),"")</f>
        <v/>
      </c>
      <c r="D254" s="29">
        <f>IFERROR(IF($A254="","",EDATE(INDEX('Registo trimestral'!$E$8:$E$107,ROUNDUP((ROW()-7)/3,0)),MOD(ROW()-8,3))),"")</f>
        <v/>
      </c>
      <c r="E254" s="22">
        <f>IFERROR(IF($A254="","",INDEX('Registo trimestral'!$T$8:$T$107,ROUNDUP((ROW()-7)/3,0))),"")</f>
        <v/>
      </c>
      <c r="F254" s="28">
        <f>IFERROR(IF($A254="","",INDEX('Registo trimestral'!$U$8:$U$107,ROUNDUP((ROW()-7)/3,0))),"")</f>
        <v/>
      </c>
      <c r="G254" s="22">
        <f>IFERROR(IF($A254="","",INDEX('Registo trimestral'!$V$8:$V$107,ROUNDUP((ROW()-7)/3,0))),"")</f>
        <v/>
      </c>
      <c r="H254" s="17" t="n"/>
      <c r="I254" s="27" t="n"/>
      <c r="J254" s="25" t="n"/>
      <c r="K254" s="22">
        <f>IFERROR(IF(OR($G254="",$H254=""),"",$G254-$H254),"")</f>
        <v/>
      </c>
      <c r="L254" s="13">
        <f>IF($A254="","",IF($G254="","A aguardar cálculo",IF($G254=0,IF($J254="Não aplicável","Confirmar estado sem montante"),IF($H254="","Pagamento por registar",IF($I254="","Falta data de pagamento",IF(ABS($K254)&lt;='Painel'!$B$14,"Regularizado","Diferença a conferir"))))))</f>
        <v/>
      </c>
      <c r="M254" s="15" t="n"/>
    </row>
    <row r="255" ht="28" customHeight="1">
      <c r="A255" s="13">
        <f>IFERROR(IF(INDEX('Registo trimestral'!$A$8:$A$107,ROUNDUP((ROW()-7)/3,0))="","",INDEX('Registo trimestral'!$A$8:$A$107,ROUNDUP((ROW()-7)/3,0))),"")</f>
        <v/>
      </c>
      <c r="B255" s="18">
        <f>IFERROR(IF($A255="","",INDEX('Registo trimestral'!$C$8:$C$107,ROUNDUP((ROW()-7)/3,0))),"")</f>
        <v/>
      </c>
      <c r="C255" s="18">
        <f>IFERROR(IF($A255="","",INDEX('Registo trimestral'!$D$8:$D$107,ROUNDUP((ROW()-7)/3,0))),"")</f>
        <v/>
      </c>
      <c r="D255" s="29">
        <f>IFERROR(IF($A255="","",EDATE(INDEX('Registo trimestral'!$E$8:$E$107,ROUNDUP((ROW()-7)/3,0)),MOD(ROW()-8,3))),"")</f>
        <v/>
      </c>
      <c r="E255" s="22">
        <f>IFERROR(IF($A255="","",INDEX('Registo trimestral'!$T$8:$T$107,ROUNDUP((ROW()-7)/3,0))),"")</f>
        <v/>
      </c>
      <c r="F255" s="28">
        <f>IFERROR(IF($A255="","",INDEX('Registo trimestral'!$U$8:$U$107,ROUNDUP((ROW()-7)/3,0))),"")</f>
        <v/>
      </c>
      <c r="G255" s="22">
        <f>IFERROR(IF($A255="","",INDEX('Registo trimestral'!$V$8:$V$107,ROUNDUP((ROW()-7)/3,0))),"")</f>
        <v/>
      </c>
      <c r="H255" s="17" t="n"/>
      <c r="I255" s="27" t="n"/>
      <c r="J255" s="25" t="n"/>
      <c r="K255" s="22">
        <f>IFERROR(IF(OR($G255="",$H255=""),"",$G255-$H255),"")</f>
        <v/>
      </c>
      <c r="L255" s="13">
        <f>IF($A255="","",IF($G255="","A aguardar cálculo",IF($G255=0,IF($J255="Não aplicável","Confirmar estado sem montante"),IF($H255="","Pagamento por registar",IF($I255="","Falta data de pagamento",IF(ABS($K255)&lt;='Painel'!$B$14,"Regularizado","Diferença a conferir"))))))</f>
        <v/>
      </c>
      <c r="M255" s="15" t="n"/>
    </row>
    <row r="256" ht="28" customHeight="1">
      <c r="A256" s="13">
        <f>IFERROR(IF(INDEX('Registo trimestral'!$A$8:$A$107,ROUNDUP((ROW()-7)/3,0))="","",INDEX('Registo trimestral'!$A$8:$A$107,ROUNDUP((ROW()-7)/3,0))),"")</f>
        <v/>
      </c>
      <c r="B256" s="18">
        <f>IFERROR(IF($A256="","",INDEX('Registo trimestral'!$C$8:$C$107,ROUNDUP((ROW()-7)/3,0))),"")</f>
        <v/>
      </c>
      <c r="C256" s="18">
        <f>IFERROR(IF($A256="","",INDEX('Registo trimestral'!$D$8:$D$107,ROUNDUP((ROW()-7)/3,0))),"")</f>
        <v/>
      </c>
      <c r="D256" s="29">
        <f>IFERROR(IF($A256="","",EDATE(INDEX('Registo trimestral'!$E$8:$E$107,ROUNDUP((ROW()-7)/3,0)),MOD(ROW()-8,3))),"")</f>
        <v/>
      </c>
      <c r="E256" s="22">
        <f>IFERROR(IF($A256="","",INDEX('Registo trimestral'!$T$8:$T$107,ROUNDUP((ROW()-7)/3,0))),"")</f>
        <v/>
      </c>
      <c r="F256" s="28">
        <f>IFERROR(IF($A256="","",INDEX('Registo trimestral'!$U$8:$U$107,ROUNDUP((ROW()-7)/3,0))),"")</f>
        <v/>
      </c>
      <c r="G256" s="22">
        <f>IFERROR(IF($A256="","",INDEX('Registo trimestral'!$V$8:$V$107,ROUNDUP((ROW()-7)/3,0))),"")</f>
        <v/>
      </c>
      <c r="H256" s="17" t="n"/>
      <c r="I256" s="27" t="n"/>
      <c r="J256" s="25" t="n"/>
      <c r="K256" s="22">
        <f>IFERROR(IF(OR($G256="",$H256=""),"",$G256-$H256),"")</f>
        <v/>
      </c>
      <c r="L256" s="13">
        <f>IF($A256="","",IF($G256="","A aguardar cálculo",IF($G256=0,IF($J256="Não aplicável","Confirmar estado sem montante"),IF($H256="","Pagamento por registar",IF($I256="","Falta data de pagamento",IF(ABS($K256)&lt;='Painel'!$B$14,"Regularizado","Diferença a conferir"))))))</f>
        <v/>
      </c>
      <c r="M256" s="15" t="n"/>
    </row>
    <row r="257" ht="28" customHeight="1">
      <c r="A257" s="13">
        <f>IFERROR(IF(INDEX('Registo trimestral'!$A$8:$A$107,ROUNDUP((ROW()-7)/3,0))="","",INDEX('Registo trimestral'!$A$8:$A$107,ROUNDUP((ROW()-7)/3,0))),"")</f>
        <v/>
      </c>
      <c r="B257" s="18">
        <f>IFERROR(IF($A257="","",INDEX('Registo trimestral'!$C$8:$C$107,ROUNDUP((ROW()-7)/3,0))),"")</f>
        <v/>
      </c>
      <c r="C257" s="18">
        <f>IFERROR(IF($A257="","",INDEX('Registo trimestral'!$D$8:$D$107,ROUNDUP((ROW()-7)/3,0))),"")</f>
        <v/>
      </c>
      <c r="D257" s="29">
        <f>IFERROR(IF($A257="","",EDATE(INDEX('Registo trimestral'!$E$8:$E$107,ROUNDUP((ROW()-7)/3,0)),MOD(ROW()-8,3))),"")</f>
        <v/>
      </c>
      <c r="E257" s="22">
        <f>IFERROR(IF($A257="","",INDEX('Registo trimestral'!$T$8:$T$107,ROUNDUP((ROW()-7)/3,0))),"")</f>
        <v/>
      </c>
      <c r="F257" s="28">
        <f>IFERROR(IF($A257="","",INDEX('Registo trimestral'!$U$8:$U$107,ROUNDUP((ROW()-7)/3,0))),"")</f>
        <v/>
      </c>
      <c r="G257" s="22">
        <f>IFERROR(IF($A257="","",INDEX('Registo trimestral'!$V$8:$V$107,ROUNDUP((ROW()-7)/3,0))),"")</f>
        <v/>
      </c>
      <c r="H257" s="17" t="n"/>
      <c r="I257" s="27" t="n"/>
      <c r="J257" s="25" t="n"/>
      <c r="K257" s="22">
        <f>IFERROR(IF(OR($G257="",$H257=""),"",$G257-$H257),"")</f>
        <v/>
      </c>
      <c r="L257" s="13">
        <f>IF($A257="","",IF($G257="","A aguardar cálculo",IF($G257=0,IF($J257="Não aplicável","Confirmar estado sem montante"),IF($H257="","Pagamento por registar",IF($I257="","Falta data de pagamento",IF(ABS($K257)&lt;='Painel'!$B$14,"Regularizado","Diferença a conferir"))))))</f>
        <v/>
      </c>
      <c r="M257" s="15" t="n"/>
    </row>
    <row r="258" ht="28" customHeight="1">
      <c r="A258" s="13">
        <f>IFERROR(IF(INDEX('Registo trimestral'!$A$8:$A$107,ROUNDUP((ROW()-7)/3,0))="","",INDEX('Registo trimestral'!$A$8:$A$107,ROUNDUP((ROW()-7)/3,0))),"")</f>
        <v/>
      </c>
      <c r="B258" s="18">
        <f>IFERROR(IF($A258="","",INDEX('Registo trimestral'!$C$8:$C$107,ROUNDUP((ROW()-7)/3,0))),"")</f>
        <v/>
      </c>
      <c r="C258" s="18">
        <f>IFERROR(IF($A258="","",INDEX('Registo trimestral'!$D$8:$D$107,ROUNDUP((ROW()-7)/3,0))),"")</f>
        <v/>
      </c>
      <c r="D258" s="29">
        <f>IFERROR(IF($A258="","",EDATE(INDEX('Registo trimestral'!$E$8:$E$107,ROUNDUP((ROW()-7)/3,0)),MOD(ROW()-8,3))),"")</f>
        <v/>
      </c>
      <c r="E258" s="22">
        <f>IFERROR(IF($A258="","",INDEX('Registo trimestral'!$T$8:$T$107,ROUNDUP((ROW()-7)/3,0))),"")</f>
        <v/>
      </c>
      <c r="F258" s="28">
        <f>IFERROR(IF($A258="","",INDEX('Registo trimestral'!$U$8:$U$107,ROUNDUP((ROW()-7)/3,0))),"")</f>
        <v/>
      </c>
      <c r="G258" s="22">
        <f>IFERROR(IF($A258="","",INDEX('Registo trimestral'!$V$8:$V$107,ROUNDUP((ROW()-7)/3,0))),"")</f>
        <v/>
      </c>
      <c r="H258" s="17" t="n"/>
      <c r="I258" s="27" t="n"/>
      <c r="J258" s="25" t="n"/>
      <c r="K258" s="22">
        <f>IFERROR(IF(OR($G258="",$H258=""),"",$G258-$H258),"")</f>
        <v/>
      </c>
      <c r="L258" s="13">
        <f>IF($A258="","",IF($G258="","A aguardar cálculo",IF($G258=0,IF($J258="Não aplicável","Confirmar estado sem montante"),IF($H258="","Pagamento por registar",IF($I258="","Falta data de pagamento",IF(ABS($K258)&lt;='Painel'!$B$14,"Regularizado","Diferença a conferir"))))))</f>
        <v/>
      </c>
      <c r="M258" s="15" t="n"/>
    </row>
    <row r="259" ht="28" customHeight="1">
      <c r="A259" s="13">
        <f>IFERROR(IF(INDEX('Registo trimestral'!$A$8:$A$107,ROUNDUP((ROW()-7)/3,0))="","",INDEX('Registo trimestral'!$A$8:$A$107,ROUNDUP((ROW()-7)/3,0))),"")</f>
        <v/>
      </c>
      <c r="B259" s="18">
        <f>IFERROR(IF($A259="","",INDEX('Registo trimestral'!$C$8:$C$107,ROUNDUP((ROW()-7)/3,0))),"")</f>
        <v/>
      </c>
      <c r="C259" s="18">
        <f>IFERROR(IF($A259="","",INDEX('Registo trimestral'!$D$8:$D$107,ROUNDUP((ROW()-7)/3,0))),"")</f>
        <v/>
      </c>
      <c r="D259" s="29">
        <f>IFERROR(IF($A259="","",EDATE(INDEX('Registo trimestral'!$E$8:$E$107,ROUNDUP((ROW()-7)/3,0)),MOD(ROW()-8,3))),"")</f>
        <v/>
      </c>
      <c r="E259" s="22">
        <f>IFERROR(IF($A259="","",INDEX('Registo trimestral'!$T$8:$T$107,ROUNDUP((ROW()-7)/3,0))),"")</f>
        <v/>
      </c>
      <c r="F259" s="28">
        <f>IFERROR(IF($A259="","",INDEX('Registo trimestral'!$U$8:$U$107,ROUNDUP((ROW()-7)/3,0))),"")</f>
        <v/>
      </c>
      <c r="G259" s="22">
        <f>IFERROR(IF($A259="","",INDEX('Registo trimestral'!$V$8:$V$107,ROUNDUP((ROW()-7)/3,0))),"")</f>
        <v/>
      </c>
      <c r="H259" s="17" t="n"/>
      <c r="I259" s="27" t="n"/>
      <c r="J259" s="25" t="n"/>
      <c r="K259" s="22">
        <f>IFERROR(IF(OR($G259="",$H259=""),"",$G259-$H259),"")</f>
        <v/>
      </c>
      <c r="L259" s="13">
        <f>IF($A259="","",IF($G259="","A aguardar cálculo",IF($G259=0,IF($J259="Não aplicável","Confirmar estado sem montante"),IF($H259="","Pagamento por registar",IF($I259="","Falta data de pagamento",IF(ABS($K259)&lt;='Painel'!$B$14,"Regularizado","Diferença a conferir"))))))</f>
        <v/>
      </c>
      <c r="M259" s="15" t="n"/>
    </row>
    <row r="260" ht="28" customHeight="1">
      <c r="A260" s="13">
        <f>IFERROR(IF(INDEX('Registo trimestral'!$A$8:$A$107,ROUNDUP((ROW()-7)/3,0))="","",INDEX('Registo trimestral'!$A$8:$A$107,ROUNDUP((ROW()-7)/3,0))),"")</f>
        <v/>
      </c>
      <c r="B260" s="18">
        <f>IFERROR(IF($A260="","",INDEX('Registo trimestral'!$C$8:$C$107,ROUNDUP((ROW()-7)/3,0))),"")</f>
        <v/>
      </c>
      <c r="C260" s="18">
        <f>IFERROR(IF($A260="","",INDEX('Registo trimestral'!$D$8:$D$107,ROUNDUP((ROW()-7)/3,0))),"")</f>
        <v/>
      </c>
      <c r="D260" s="29">
        <f>IFERROR(IF($A260="","",EDATE(INDEX('Registo trimestral'!$E$8:$E$107,ROUNDUP((ROW()-7)/3,0)),MOD(ROW()-8,3))),"")</f>
        <v/>
      </c>
      <c r="E260" s="22">
        <f>IFERROR(IF($A260="","",INDEX('Registo trimestral'!$T$8:$T$107,ROUNDUP((ROW()-7)/3,0))),"")</f>
        <v/>
      </c>
      <c r="F260" s="28">
        <f>IFERROR(IF($A260="","",INDEX('Registo trimestral'!$U$8:$U$107,ROUNDUP((ROW()-7)/3,0))),"")</f>
        <v/>
      </c>
      <c r="G260" s="22">
        <f>IFERROR(IF($A260="","",INDEX('Registo trimestral'!$V$8:$V$107,ROUNDUP((ROW()-7)/3,0))),"")</f>
        <v/>
      </c>
      <c r="H260" s="17" t="n"/>
      <c r="I260" s="27" t="n"/>
      <c r="J260" s="25" t="n"/>
      <c r="K260" s="22">
        <f>IFERROR(IF(OR($G260="",$H260=""),"",$G260-$H260),"")</f>
        <v/>
      </c>
      <c r="L260" s="13">
        <f>IF($A260="","",IF($G260="","A aguardar cálculo",IF($G260=0,IF($J260="Não aplicável","Confirmar estado sem montante"),IF($H260="","Pagamento por registar",IF($I260="","Falta data de pagamento",IF(ABS($K260)&lt;='Painel'!$B$14,"Regularizado","Diferença a conferir"))))))</f>
        <v/>
      </c>
      <c r="M260" s="15" t="n"/>
    </row>
    <row r="261" ht="28" customHeight="1">
      <c r="A261" s="13">
        <f>IFERROR(IF(INDEX('Registo trimestral'!$A$8:$A$107,ROUNDUP((ROW()-7)/3,0))="","",INDEX('Registo trimestral'!$A$8:$A$107,ROUNDUP((ROW()-7)/3,0))),"")</f>
        <v/>
      </c>
      <c r="B261" s="18">
        <f>IFERROR(IF($A261="","",INDEX('Registo trimestral'!$C$8:$C$107,ROUNDUP((ROW()-7)/3,0))),"")</f>
        <v/>
      </c>
      <c r="C261" s="18">
        <f>IFERROR(IF($A261="","",INDEX('Registo trimestral'!$D$8:$D$107,ROUNDUP((ROW()-7)/3,0))),"")</f>
        <v/>
      </c>
      <c r="D261" s="29">
        <f>IFERROR(IF($A261="","",EDATE(INDEX('Registo trimestral'!$E$8:$E$107,ROUNDUP((ROW()-7)/3,0)),MOD(ROW()-8,3))),"")</f>
        <v/>
      </c>
      <c r="E261" s="22">
        <f>IFERROR(IF($A261="","",INDEX('Registo trimestral'!$T$8:$T$107,ROUNDUP((ROW()-7)/3,0))),"")</f>
        <v/>
      </c>
      <c r="F261" s="28">
        <f>IFERROR(IF($A261="","",INDEX('Registo trimestral'!$U$8:$U$107,ROUNDUP((ROW()-7)/3,0))),"")</f>
        <v/>
      </c>
      <c r="G261" s="22">
        <f>IFERROR(IF($A261="","",INDEX('Registo trimestral'!$V$8:$V$107,ROUNDUP((ROW()-7)/3,0))),"")</f>
        <v/>
      </c>
      <c r="H261" s="17" t="n"/>
      <c r="I261" s="27" t="n"/>
      <c r="J261" s="25" t="n"/>
      <c r="K261" s="22">
        <f>IFERROR(IF(OR($G261="",$H261=""),"",$G261-$H261),"")</f>
        <v/>
      </c>
      <c r="L261" s="13">
        <f>IF($A261="","",IF($G261="","A aguardar cálculo",IF($G261=0,IF($J261="Não aplicável","Confirmar estado sem montante"),IF($H261="","Pagamento por registar",IF($I261="","Falta data de pagamento",IF(ABS($K261)&lt;='Painel'!$B$14,"Regularizado","Diferença a conferir"))))))</f>
        <v/>
      </c>
      <c r="M261" s="15" t="n"/>
    </row>
    <row r="262" ht="28" customHeight="1">
      <c r="A262" s="13">
        <f>IFERROR(IF(INDEX('Registo trimestral'!$A$8:$A$107,ROUNDUP((ROW()-7)/3,0))="","",INDEX('Registo trimestral'!$A$8:$A$107,ROUNDUP((ROW()-7)/3,0))),"")</f>
        <v/>
      </c>
      <c r="B262" s="18">
        <f>IFERROR(IF($A262="","",INDEX('Registo trimestral'!$C$8:$C$107,ROUNDUP((ROW()-7)/3,0))),"")</f>
        <v/>
      </c>
      <c r="C262" s="18">
        <f>IFERROR(IF($A262="","",INDEX('Registo trimestral'!$D$8:$D$107,ROUNDUP((ROW()-7)/3,0))),"")</f>
        <v/>
      </c>
      <c r="D262" s="29">
        <f>IFERROR(IF($A262="","",EDATE(INDEX('Registo trimestral'!$E$8:$E$107,ROUNDUP((ROW()-7)/3,0)),MOD(ROW()-8,3))),"")</f>
        <v/>
      </c>
      <c r="E262" s="22">
        <f>IFERROR(IF($A262="","",INDEX('Registo trimestral'!$T$8:$T$107,ROUNDUP((ROW()-7)/3,0))),"")</f>
        <v/>
      </c>
      <c r="F262" s="28">
        <f>IFERROR(IF($A262="","",INDEX('Registo trimestral'!$U$8:$U$107,ROUNDUP((ROW()-7)/3,0))),"")</f>
        <v/>
      </c>
      <c r="G262" s="22">
        <f>IFERROR(IF($A262="","",INDEX('Registo trimestral'!$V$8:$V$107,ROUNDUP((ROW()-7)/3,0))),"")</f>
        <v/>
      </c>
      <c r="H262" s="17" t="n"/>
      <c r="I262" s="27" t="n"/>
      <c r="J262" s="25" t="n"/>
      <c r="K262" s="22">
        <f>IFERROR(IF(OR($G262="",$H262=""),"",$G262-$H262),"")</f>
        <v/>
      </c>
      <c r="L262" s="13">
        <f>IF($A262="","",IF($G262="","A aguardar cálculo",IF($G262=0,IF($J262="Não aplicável","Confirmar estado sem montante"),IF($H262="","Pagamento por registar",IF($I262="","Falta data de pagamento",IF(ABS($K262)&lt;='Painel'!$B$14,"Regularizado","Diferença a conferir"))))))</f>
        <v/>
      </c>
      <c r="M262" s="15" t="n"/>
    </row>
    <row r="263" ht="28" customHeight="1">
      <c r="A263" s="13">
        <f>IFERROR(IF(INDEX('Registo trimestral'!$A$8:$A$107,ROUNDUP((ROW()-7)/3,0))="","",INDEX('Registo trimestral'!$A$8:$A$107,ROUNDUP((ROW()-7)/3,0))),"")</f>
        <v/>
      </c>
      <c r="B263" s="18">
        <f>IFERROR(IF($A263="","",INDEX('Registo trimestral'!$C$8:$C$107,ROUNDUP((ROW()-7)/3,0))),"")</f>
        <v/>
      </c>
      <c r="C263" s="18">
        <f>IFERROR(IF($A263="","",INDEX('Registo trimestral'!$D$8:$D$107,ROUNDUP((ROW()-7)/3,0))),"")</f>
        <v/>
      </c>
      <c r="D263" s="29">
        <f>IFERROR(IF($A263="","",EDATE(INDEX('Registo trimestral'!$E$8:$E$107,ROUNDUP((ROW()-7)/3,0)),MOD(ROW()-8,3))),"")</f>
        <v/>
      </c>
      <c r="E263" s="22">
        <f>IFERROR(IF($A263="","",INDEX('Registo trimestral'!$T$8:$T$107,ROUNDUP((ROW()-7)/3,0))),"")</f>
        <v/>
      </c>
      <c r="F263" s="28">
        <f>IFERROR(IF($A263="","",INDEX('Registo trimestral'!$U$8:$U$107,ROUNDUP((ROW()-7)/3,0))),"")</f>
        <v/>
      </c>
      <c r="G263" s="22">
        <f>IFERROR(IF($A263="","",INDEX('Registo trimestral'!$V$8:$V$107,ROUNDUP((ROW()-7)/3,0))),"")</f>
        <v/>
      </c>
      <c r="H263" s="17" t="n"/>
      <c r="I263" s="27" t="n"/>
      <c r="J263" s="25" t="n"/>
      <c r="K263" s="22">
        <f>IFERROR(IF(OR($G263="",$H263=""),"",$G263-$H263),"")</f>
        <v/>
      </c>
      <c r="L263" s="13">
        <f>IF($A263="","",IF($G263="","A aguardar cálculo",IF($G263=0,IF($J263="Não aplicável","Confirmar estado sem montante"),IF($H263="","Pagamento por registar",IF($I263="","Falta data de pagamento",IF(ABS($K263)&lt;='Painel'!$B$14,"Regularizado","Diferença a conferir"))))))</f>
        <v/>
      </c>
      <c r="M263" s="15" t="n"/>
    </row>
    <row r="264" ht="28" customHeight="1">
      <c r="A264" s="13">
        <f>IFERROR(IF(INDEX('Registo trimestral'!$A$8:$A$107,ROUNDUP((ROW()-7)/3,0))="","",INDEX('Registo trimestral'!$A$8:$A$107,ROUNDUP((ROW()-7)/3,0))),"")</f>
        <v/>
      </c>
      <c r="B264" s="18">
        <f>IFERROR(IF($A264="","",INDEX('Registo trimestral'!$C$8:$C$107,ROUNDUP((ROW()-7)/3,0))),"")</f>
        <v/>
      </c>
      <c r="C264" s="18">
        <f>IFERROR(IF($A264="","",INDEX('Registo trimestral'!$D$8:$D$107,ROUNDUP((ROW()-7)/3,0))),"")</f>
        <v/>
      </c>
      <c r="D264" s="29">
        <f>IFERROR(IF($A264="","",EDATE(INDEX('Registo trimestral'!$E$8:$E$107,ROUNDUP((ROW()-7)/3,0)),MOD(ROW()-8,3))),"")</f>
        <v/>
      </c>
      <c r="E264" s="22">
        <f>IFERROR(IF($A264="","",INDEX('Registo trimestral'!$T$8:$T$107,ROUNDUP((ROW()-7)/3,0))),"")</f>
        <v/>
      </c>
      <c r="F264" s="28">
        <f>IFERROR(IF($A264="","",INDEX('Registo trimestral'!$U$8:$U$107,ROUNDUP((ROW()-7)/3,0))),"")</f>
        <v/>
      </c>
      <c r="G264" s="22">
        <f>IFERROR(IF($A264="","",INDEX('Registo trimestral'!$V$8:$V$107,ROUNDUP((ROW()-7)/3,0))),"")</f>
        <v/>
      </c>
      <c r="H264" s="17" t="n"/>
      <c r="I264" s="27" t="n"/>
      <c r="J264" s="25" t="n"/>
      <c r="K264" s="22">
        <f>IFERROR(IF(OR($G264="",$H264=""),"",$G264-$H264),"")</f>
        <v/>
      </c>
      <c r="L264" s="13">
        <f>IF($A264="","",IF($G264="","A aguardar cálculo",IF($G264=0,IF($J264="Não aplicável","Confirmar estado sem montante"),IF($H264="","Pagamento por registar",IF($I264="","Falta data de pagamento",IF(ABS($K264)&lt;='Painel'!$B$14,"Regularizado","Diferença a conferir"))))))</f>
        <v/>
      </c>
      <c r="M264" s="15" t="n"/>
    </row>
    <row r="265" ht="28" customHeight="1">
      <c r="A265" s="13">
        <f>IFERROR(IF(INDEX('Registo trimestral'!$A$8:$A$107,ROUNDUP((ROW()-7)/3,0))="","",INDEX('Registo trimestral'!$A$8:$A$107,ROUNDUP((ROW()-7)/3,0))),"")</f>
        <v/>
      </c>
      <c r="B265" s="18">
        <f>IFERROR(IF($A265="","",INDEX('Registo trimestral'!$C$8:$C$107,ROUNDUP((ROW()-7)/3,0))),"")</f>
        <v/>
      </c>
      <c r="C265" s="18">
        <f>IFERROR(IF($A265="","",INDEX('Registo trimestral'!$D$8:$D$107,ROUNDUP((ROW()-7)/3,0))),"")</f>
        <v/>
      </c>
      <c r="D265" s="29">
        <f>IFERROR(IF($A265="","",EDATE(INDEX('Registo trimestral'!$E$8:$E$107,ROUNDUP((ROW()-7)/3,0)),MOD(ROW()-8,3))),"")</f>
        <v/>
      </c>
      <c r="E265" s="22">
        <f>IFERROR(IF($A265="","",INDEX('Registo trimestral'!$T$8:$T$107,ROUNDUP((ROW()-7)/3,0))),"")</f>
        <v/>
      </c>
      <c r="F265" s="28">
        <f>IFERROR(IF($A265="","",INDEX('Registo trimestral'!$U$8:$U$107,ROUNDUP((ROW()-7)/3,0))),"")</f>
        <v/>
      </c>
      <c r="G265" s="22">
        <f>IFERROR(IF($A265="","",INDEX('Registo trimestral'!$V$8:$V$107,ROUNDUP((ROW()-7)/3,0))),"")</f>
        <v/>
      </c>
      <c r="H265" s="17" t="n"/>
      <c r="I265" s="27" t="n"/>
      <c r="J265" s="25" t="n"/>
      <c r="K265" s="22">
        <f>IFERROR(IF(OR($G265="",$H265=""),"",$G265-$H265),"")</f>
        <v/>
      </c>
      <c r="L265" s="13">
        <f>IF($A265="","",IF($G265="","A aguardar cálculo",IF($G265=0,IF($J265="Não aplicável","Confirmar estado sem montante"),IF($H265="","Pagamento por registar",IF($I265="","Falta data de pagamento",IF(ABS($K265)&lt;='Painel'!$B$14,"Regularizado","Diferença a conferir"))))))</f>
        <v/>
      </c>
      <c r="M265" s="15" t="n"/>
    </row>
    <row r="266" ht="28" customHeight="1">
      <c r="A266" s="13">
        <f>IFERROR(IF(INDEX('Registo trimestral'!$A$8:$A$107,ROUNDUP((ROW()-7)/3,0))="","",INDEX('Registo trimestral'!$A$8:$A$107,ROUNDUP((ROW()-7)/3,0))),"")</f>
        <v/>
      </c>
      <c r="B266" s="18">
        <f>IFERROR(IF($A266="","",INDEX('Registo trimestral'!$C$8:$C$107,ROUNDUP((ROW()-7)/3,0))),"")</f>
        <v/>
      </c>
      <c r="C266" s="18">
        <f>IFERROR(IF($A266="","",INDEX('Registo trimestral'!$D$8:$D$107,ROUNDUP((ROW()-7)/3,0))),"")</f>
        <v/>
      </c>
      <c r="D266" s="29">
        <f>IFERROR(IF($A266="","",EDATE(INDEX('Registo trimestral'!$E$8:$E$107,ROUNDUP((ROW()-7)/3,0)),MOD(ROW()-8,3))),"")</f>
        <v/>
      </c>
      <c r="E266" s="22">
        <f>IFERROR(IF($A266="","",INDEX('Registo trimestral'!$T$8:$T$107,ROUNDUP((ROW()-7)/3,0))),"")</f>
        <v/>
      </c>
      <c r="F266" s="28">
        <f>IFERROR(IF($A266="","",INDEX('Registo trimestral'!$U$8:$U$107,ROUNDUP((ROW()-7)/3,0))),"")</f>
        <v/>
      </c>
      <c r="G266" s="22">
        <f>IFERROR(IF($A266="","",INDEX('Registo trimestral'!$V$8:$V$107,ROUNDUP((ROW()-7)/3,0))),"")</f>
        <v/>
      </c>
      <c r="H266" s="17" t="n"/>
      <c r="I266" s="27" t="n"/>
      <c r="J266" s="25" t="n"/>
      <c r="K266" s="22">
        <f>IFERROR(IF(OR($G266="",$H266=""),"",$G266-$H266),"")</f>
        <v/>
      </c>
      <c r="L266" s="13">
        <f>IF($A266="","",IF($G266="","A aguardar cálculo",IF($G266=0,IF($J266="Não aplicável","Confirmar estado sem montante"),IF($H266="","Pagamento por registar",IF($I266="","Falta data de pagamento",IF(ABS($K266)&lt;='Painel'!$B$14,"Regularizado","Diferença a conferir"))))))</f>
        <v/>
      </c>
      <c r="M266" s="15" t="n"/>
    </row>
    <row r="267" ht="28" customHeight="1">
      <c r="A267" s="13">
        <f>IFERROR(IF(INDEX('Registo trimestral'!$A$8:$A$107,ROUNDUP((ROW()-7)/3,0))="","",INDEX('Registo trimestral'!$A$8:$A$107,ROUNDUP((ROW()-7)/3,0))),"")</f>
        <v/>
      </c>
      <c r="B267" s="18">
        <f>IFERROR(IF($A267="","",INDEX('Registo trimestral'!$C$8:$C$107,ROUNDUP((ROW()-7)/3,0))),"")</f>
        <v/>
      </c>
      <c r="C267" s="18">
        <f>IFERROR(IF($A267="","",INDEX('Registo trimestral'!$D$8:$D$107,ROUNDUP((ROW()-7)/3,0))),"")</f>
        <v/>
      </c>
      <c r="D267" s="29">
        <f>IFERROR(IF($A267="","",EDATE(INDEX('Registo trimestral'!$E$8:$E$107,ROUNDUP((ROW()-7)/3,0)),MOD(ROW()-8,3))),"")</f>
        <v/>
      </c>
      <c r="E267" s="22">
        <f>IFERROR(IF($A267="","",INDEX('Registo trimestral'!$T$8:$T$107,ROUNDUP((ROW()-7)/3,0))),"")</f>
        <v/>
      </c>
      <c r="F267" s="28">
        <f>IFERROR(IF($A267="","",INDEX('Registo trimestral'!$U$8:$U$107,ROUNDUP((ROW()-7)/3,0))),"")</f>
        <v/>
      </c>
      <c r="G267" s="22">
        <f>IFERROR(IF($A267="","",INDEX('Registo trimestral'!$V$8:$V$107,ROUNDUP((ROW()-7)/3,0))),"")</f>
        <v/>
      </c>
      <c r="H267" s="17" t="n"/>
      <c r="I267" s="27" t="n"/>
      <c r="J267" s="25" t="n"/>
      <c r="K267" s="22">
        <f>IFERROR(IF(OR($G267="",$H267=""),"",$G267-$H267),"")</f>
        <v/>
      </c>
      <c r="L267" s="13">
        <f>IF($A267="","",IF($G267="","A aguardar cálculo",IF($G267=0,IF($J267="Não aplicável","Confirmar estado sem montante"),IF($H267="","Pagamento por registar",IF($I267="","Falta data de pagamento",IF(ABS($K267)&lt;='Painel'!$B$14,"Regularizado","Diferença a conferir"))))))</f>
        <v/>
      </c>
      <c r="M267" s="15" t="n"/>
    </row>
    <row r="268" ht="28" customHeight="1">
      <c r="A268" s="13">
        <f>IFERROR(IF(INDEX('Registo trimestral'!$A$8:$A$107,ROUNDUP((ROW()-7)/3,0))="","",INDEX('Registo trimestral'!$A$8:$A$107,ROUNDUP((ROW()-7)/3,0))),"")</f>
        <v/>
      </c>
      <c r="B268" s="18">
        <f>IFERROR(IF($A268="","",INDEX('Registo trimestral'!$C$8:$C$107,ROUNDUP((ROW()-7)/3,0))),"")</f>
        <v/>
      </c>
      <c r="C268" s="18">
        <f>IFERROR(IF($A268="","",INDEX('Registo trimestral'!$D$8:$D$107,ROUNDUP((ROW()-7)/3,0))),"")</f>
        <v/>
      </c>
      <c r="D268" s="29">
        <f>IFERROR(IF($A268="","",EDATE(INDEX('Registo trimestral'!$E$8:$E$107,ROUNDUP((ROW()-7)/3,0)),MOD(ROW()-8,3))),"")</f>
        <v/>
      </c>
      <c r="E268" s="22">
        <f>IFERROR(IF($A268="","",INDEX('Registo trimestral'!$T$8:$T$107,ROUNDUP((ROW()-7)/3,0))),"")</f>
        <v/>
      </c>
      <c r="F268" s="28">
        <f>IFERROR(IF($A268="","",INDEX('Registo trimestral'!$U$8:$U$107,ROUNDUP((ROW()-7)/3,0))),"")</f>
        <v/>
      </c>
      <c r="G268" s="22">
        <f>IFERROR(IF($A268="","",INDEX('Registo trimestral'!$V$8:$V$107,ROUNDUP((ROW()-7)/3,0))),"")</f>
        <v/>
      </c>
      <c r="H268" s="17" t="n"/>
      <c r="I268" s="27" t="n"/>
      <c r="J268" s="25" t="n"/>
      <c r="K268" s="22">
        <f>IFERROR(IF(OR($G268="",$H268=""),"",$G268-$H268),"")</f>
        <v/>
      </c>
      <c r="L268" s="13">
        <f>IF($A268="","",IF($G268="","A aguardar cálculo",IF($G268=0,IF($J268="Não aplicável","Confirmar estado sem montante"),IF($H268="","Pagamento por registar",IF($I268="","Falta data de pagamento",IF(ABS($K268)&lt;='Painel'!$B$14,"Regularizado","Diferença a conferir"))))))</f>
        <v/>
      </c>
      <c r="M268" s="15" t="n"/>
    </row>
    <row r="269" ht="28" customHeight="1">
      <c r="A269" s="13">
        <f>IFERROR(IF(INDEX('Registo trimestral'!$A$8:$A$107,ROUNDUP((ROW()-7)/3,0))="","",INDEX('Registo trimestral'!$A$8:$A$107,ROUNDUP((ROW()-7)/3,0))),"")</f>
        <v/>
      </c>
      <c r="B269" s="18">
        <f>IFERROR(IF($A269="","",INDEX('Registo trimestral'!$C$8:$C$107,ROUNDUP((ROW()-7)/3,0))),"")</f>
        <v/>
      </c>
      <c r="C269" s="18">
        <f>IFERROR(IF($A269="","",INDEX('Registo trimestral'!$D$8:$D$107,ROUNDUP((ROW()-7)/3,0))),"")</f>
        <v/>
      </c>
      <c r="D269" s="29">
        <f>IFERROR(IF($A269="","",EDATE(INDEX('Registo trimestral'!$E$8:$E$107,ROUNDUP((ROW()-7)/3,0)),MOD(ROW()-8,3))),"")</f>
        <v/>
      </c>
      <c r="E269" s="22">
        <f>IFERROR(IF($A269="","",INDEX('Registo trimestral'!$T$8:$T$107,ROUNDUP((ROW()-7)/3,0))),"")</f>
        <v/>
      </c>
      <c r="F269" s="28">
        <f>IFERROR(IF($A269="","",INDEX('Registo trimestral'!$U$8:$U$107,ROUNDUP((ROW()-7)/3,0))),"")</f>
        <v/>
      </c>
      <c r="G269" s="22">
        <f>IFERROR(IF($A269="","",INDEX('Registo trimestral'!$V$8:$V$107,ROUNDUP((ROW()-7)/3,0))),"")</f>
        <v/>
      </c>
      <c r="H269" s="17" t="n"/>
      <c r="I269" s="27" t="n"/>
      <c r="J269" s="25" t="n"/>
      <c r="K269" s="22">
        <f>IFERROR(IF(OR($G269="",$H269=""),"",$G269-$H269),"")</f>
        <v/>
      </c>
      <c r="L269" s="13">
        <f>IF($A269="","",IF($G269="","A aguardar cálculo",IF($G269=0,IF($J269="Não aplicável","Confirmar estado sem montante"),IF($H269="","Pagamento por registar",IF($I269="","Falta data de pagamento",IF(ABS($K269)&lt;='Painel'!$B$14,"Regularizado","Diferença a conferir"))))))</f>
        <v/>
      </c>
      <c r="M269" s="15" t="n"/>
    </row>
    <row r="270" ht="28" customHeight="1">
      <c r="A270" s="13">
        <f>IFERROR(IF(INDEX('Registo trimestral'!$A$8:$A$107,ROUNDUP((ROW()-7)/3,0))="","",INDEX('Registo trimestral'!$A$8:$A$107,ROUNDUP((ROW()-7)/3,0))),"")</f>
        <v/>
      </c>
      <c r="B270" s="18">
        <f>IFERROR(IF($A270="","",INDEX('Registo trimestral'!$C$8:$C$107,ROUNDUP((ROW()-7)/3,0))),"")</f>
        <v/>
      </c>
      <c r="C270" s="18">
        <f>IFERROR(IF($A270="","",INDEX('Registo trimestral'!$D$8:$D$107,ROUNDUP((ROW()-7)/3,0))),"")</f>
        <v/>
      </c>
      <c r="D270" s="29">
        <f>IFERROR(IF($A270="","",EDATE(INDEX('Registo trimestral'!$E$8:$E$107,ROUNDUP((ROW()-7)/3,0)),MOD(ROW()-8,3))),"")</f>
        <v/>
      </c>
      <c r="E270" s="22">
        <f>IFERROR(IF($A270="","",INDEX('Registo trimestral'!$T$8:$T$107,ROUNDUP((ROW()-7)/3,0))),"")</f>
        <v/>
      </c>
      <c r="F270" s="28">
        <f>IFERROR(IF($A270="","",INDEX('Registo trimestral'!$U$8:$U$107,ROUNDUP((ROW()-7)/3,0))),"")</f>
        <v/>
      </c>
      <c r="G270" s="22">
        <f>IFERROR(IF($A270="","",INDEX('Registo trimestral'!$V$8:$V$107,ROUNDUP((ROW()-7)/3,0))),"")</f>
        <v/>
      </c>
      <c r="H270" s="17" t="n"/>
      <c r="I270" s="27" t="n"/>
      <c r="J270" s="25" t="n"/>
      <c r="K270" s="22">
        <f>IFERROR(IF(OR($G270="",$H270=""),"",$G270-$H270),"")</f>
        <v/>
      </c>
      <c r="L270" s="13">
        <f>IF($A270="","",IF($G270="","A aguardar cálculo",IF($G270=0,IF($J270="Não aplicável","Confirmar estado sem montante"),IF($H270="","Pagamento por registar",IF($I270="","Falta data de pagamento",IF(ABS($K270)&lt;='Painel'!$B$14,"Regularizado","Diferença a conferir"))))))</f>
        <v/>
      </c>
      <c r="M270" s="15" t="n"/>
    </row>
    <row r="271" ht="28" customHeight="1">
      <c r="A271" s="13">
        <f>IFERROR(IF(INDEX('Registo trimestral'!$A$8:$A$107,ROUNDUP((ROW()-7)/3,0))="","",INDEX('Registo trimestral'!$A$8:$A$107,ROUNDUP((ROW()-7)/3,0))),"")</f>
        <v/>
      </c>
      <c r="B271" s="18">
        <f>IFERROR(IF($A271="","",INDEX('Registo trimestral'!$C$8:$C$107,ROUNDUP((ROW()-7)/3,0))),"")</f>
        <v/>
      </c>
      <c r="C271" s="18">
        <f>IFERROR(IF($A271="","",INDEX('Registo trimestral'!$D$8:$D$107,ROUNDUP((ROW()-7)/3,0))),"")</f>
        <v/>
      </c>
      <c r="D271" s="29">
        <f>IFERROR(IF($A271="","",EDATE(INDEX('Registo trimestral'!$E$8:$E$107,ROUNDUP((ROW()-7)/3,0)),MOD(ROW()-8,3))),"")</f>
        <v/>
      </c>
      <c r="E271" s="22">
        <f>IFERROR(IF($A271="","",INDEX('Registo trimestral'!$T$8:$T$107,ROUNDUP((ROW()-7)/3,0))),"")</f>
        <v/>
      </c>
      <c r="F271" s="28">
        <f>IFERROR(IF($A271="","",INDEX('Registo trimestral'!$U$8:$U$107,ROUNDUP((ROW()-7)/3,0))),"")</f>
        <v/>
      </c>
      <c r="G271" s="22">
        <f>IFERROR(IF($A271="","",INDEX('Registo trimestral'!$V$8:$V$107,ROUNDUP((ROW()-7)/3,0))),"")</f>
        <v/>
      </c>
      <c r="H271" s="17" t="n"/>
      <c r="I271" s="27" t="n"/>
      <c r="J271" s="25" t="n"/>
      <c r="K271" s="22">
        <f>IFERROR(IF(OR($G271="",$H271=""),"",$G271-$H271),"")</f>
        <v/>
      </c>
      <c r="L271" s="13">
        <f>IF($A271="","",IF($G271="","A aguardar cálculo",IF($G271=0,IF($J271="Não aplicável","Confirmar estado sem montante"),IF($H271="","Pagamento por registar",IF($I271="","Falta data de pagamento",IF(ABS($K271)&lt;='Painel'!$B$14,"Regularizado","Diferença a conferir"))))))</f>
        <v/>
      </c>
      <c r="M271" s="15" t="n"/>
    </row>
    <row r="272" ht="28" customHeight="1">
      <c r="A272" s="13">
        <f>IFERROR(IF(INDEX('Registo trimestral'!$A$8:$A$107,ROUNDUP((ROW()-7)/3,0))="","",INDEX('Registo trimestral'!$A$8:$A$107,ROUNDUP((ROW()-7)/3,0))),"")</f>
        <v/>
      </c>
      <c r="B272" s="18">
        <f>IFERROR(IF($A272="","",INDEX('Registo trimestral'!$C$8:$C$107,ROUNDUP((ROW()-7)/3,0))),"")</f>
        <v/>
      </c>
      <c r="C272" s="18">
        <f>IFERROR(IF($A272="","",INDEX('Registo trimestral'!$D$8:$D$107,ROUNDUP((ROW()-7)/3,0))),"")</f>
        <v/>
      </c>
      <c r="D272" s="29">
        <f>IFERROR(IF($A272="","",EDATE(INDEX('Registo trimestral'!$E$8:$E$107,ROUNDUP((ROW()-7)/3,0)),MOD(ROW()-8,3))),"")</f>
        <v/>
      </c>
      <c r="E272" s="22">
        <f>IFERROR(IF($A272="","",INDEX('Registo trimestral'!$T$8:$T$107,ROUNDUP((ROW()-7)/3,0))),"")</f>
        <v/>
      </c>
      <c r="F272" s="28">
        <f>IFERROR(IF($A272="","",INDEX('Registo trimestral'!$U$8:$U$107,ROUNDUP((ROW()-7)/3,0))),"")</f>
        <v/>
      </c>
      <c r="G272" s="22">
        <f>IFERROR(IF($A272="","",INDEX('Registo trimestral'!$V$8:$V$107,ROUNDUP((ROW()-7)/3,0))),"")</f>
        <v/>
      </c>
      <c r="H272" s="17" t="n"/>
      <c r="I272" s="27" t="n"/>
      <c r="J272" s="25" t="n"/>
      <c r="K272" s="22">
        <f>IFERROR(IF(OR($G272="",$H272=""),"",$G272-$H272),"")</f>
        <v/>
      </c>
      <c r="L272" s="13">
        <f>IF($A272="","",IF($G272="","A aguardar cálculo",IF($G272=0,IF($J272="Não aplicável","Confirmar estado sem montante"),IF($H272="","Pagamento por registar",IF($I272="","Falta data de pagamento",IF(ABS($K272)&lt;='Painel'!$B$14,"Regularizado","Diferença a conferir"))))))</f>
        <v/>
      </c>
      <c r="M272" s="15" t="n"/>
    </row>
    <row r="273" ht="28" customHeight="1">
      <c r="A273" s="13">
        <f>IFERROR(IF(INDEX('Registo trimestral'!$A$8:$A$107,ROUNDUP((ROW()-7)/3,0))="","",INDEX('Registo trimestral'!$A$8:$A$107,ROUNDUP((ROW()-7)/3,0))),"")</f>
        <v/>
      </c>
      <c r="B273" s="18">
        <f>IFERROR(IF($A273="","",INDEX('Registo trimestral'!$C$8:$C$107,ROUNDUP((ROW()-7)/3,0))),"")</f>
        <v/>
      </c>
      <c r="C273" s="18">
        <f>IFERROR(IF($A273="","",INDEX('Registo trimestral'!$D$8:$D$107,ROUNDUP((ROW()-7)/3,0))),"")</f>
        <v/>
      </c>
      <c r="D273" s="29">
        <f>IFERROR(IF($A273="","",EDATE(INDEX('Registo trimestral'!$E$8:$E$107,ROUNDUP((ROW()-7)/3,0)),MOD(ROW()-8,3))),"")</f>
        <v/>
      </c>
      <c r="E273" s="22">
        <f>IFERROR(IF($A273="","",INDEX('Registo trimestral'!$T$8:$T$107,ROUNDUP((ROW()-7)/3,0))),"")</f>
        <v/>
      </c>
      <c r="F273" s="28">
        <f>IFERROR(IF($A273="","",INDEX('Registo trimestral'!$U$8:$U$107,ROUNDUP((ROW()-7)/3,0))),"")</f>
        <v/>
      </c>
      <c r="G273" s="22">
        <f>IFERROR(IF($A273="","",INDEX('Registo trimestral'!$V$8:$V$107,ROUNDUP((ROW()-7)/3,0))),"")</f>
        <v/>
      </c>
      <c r="H273" s="17" t="n"/>
      <c r="I273" s="27" t="n"/>
      <c r="J273" s="25" t="n"/>
      <c r="K273" s="22">
        <f>IFERROR(IF(OR($G273="",$H273=""),"",$G273-$H273),"")</f>
        <v/>
      </c>
      <c r="L273" s="13">
        <f>IF($A273="","",IF($G273="","A aguardar cálculo",IF($G273=0,IF($J273="Não aplicável","Confirmar estado sem montante"),IF($H273="","Pagamento por registar",IF($I273="","Falta data de pagamento",IF(ABS($K273)&lt;='Painel'!$B$14,"Regularizado","Diferença a conferir"))))))</f>
        <v/>
      </c>
      <c r="M273" s="15" t="n"/>
    </row>
    <row r="274" ht="28" customHeight="1">
      <c r="A274" s="13">
        <f>IFERROR(IF(INDEX('Registo trimestral'!$A$8:$A$107,ROUNDUP((ROW()-7)/3,0))="","",INDEX('Registo trimestral'!$A$8:$A$107,ROUNDUP((ROW()-7)/3,0))),"")</f>
        <v/>
      </c>
      <c r="B274" s="18">
        <f>IFERROR(IF($A274="","",INDEX('Registo trimestral'!$C$8:$C$107,ROUNDUP((ROW()-7)/3,0))),"")</f>
        <v/>
      </c>
      <c r="C274" s="18">
        <f>IFERROR(IF($A274="","",INDEX('Registo trimestral'!$D$8:$D$107,ROUNDUP((ROW()-7)/3,0))),"")</f>
        <v/>
      </c>
      <c r="D274" s="29">
        <f>IFERROR(IF($A274="","",EDATE(INDEX('Registo trimestral'!$E$8:$E$107,ROUNDUP((ROW()-7)/3,0)),MOD(ROW()-8,3))),"")</f>
        <v/>
      </c>
      <c r="E274" s="22">
        <f>IFERROR(IF($A274="","",INDEX('Registo trimestral'!$T$8:$T$107,ROUNDUP((ROW()-7)/3,0))),"")</f>
        <v/>
      </c>
      <c r="F274" s="28">
        <f>IFERROR(IF($A274="","",INDEX('Registo trimestral'!$U$8:$U$107,ROUNDUP((ROW()-7)/3,0))),"")</f>
        <v/>
      </c>
      <c r="G274" s="22">
        <f>IFERROR(IF($A274="","",INDEX('Registo trimestral'!$V$8:$V$107,ROUNDUP((ROW()-7)/3,0))),"")</f>
        <v/>
      </c>
      <c r="H274" s="17" t="n"/>
      <c r="I274" s="27" t="n"/>
      <c r="J274" s="25" t="n"/>
      <c r="K274" s="22">
        <f>IFERROR(IF(OR($G274="",$H274=""),"",$G274-$H274),"")</f>
        <v/>
      </c>
      <c r="L274" s="13">
        <f>IF($A274="","",IF($G274="","A aguardar cálculo",IF($G274=0,IF($J274="Não aplicável","Confirmar estado sem montante"),IF($H274="","Pagamento por registar",IF($I274="","Falta data de pagamento",IF(ABS($K274)&lt;='Painel'!$B$14,"Regularizado","Diferença a conferir"))))))</f>
        <v/>
      </c>
      <c r="M274" s="15" t="n"/>
    </row>
    <row r="275" ht="28" customHeight="1">
      <c r="A275" s="13">
        <f>IFERROR(IF(INDEX('Registo trimestral'!$A$8:$A$107,ROUNDUP((ROW()-7)/3,0))="","",INDEX('Registo trimestral'!$A$8:$A$107,ROUNDUP((ROW()-7)/3,0))),"")</f>
        <v/>
      </c>
      <c r="B275" s="18">
        <f>IFERROR(IF($A275="","",INDEX('Registo trimestral'!$C$8:$C$107,ROUNDUP((ROW()-7)/3,0))),"")</f>
        <v/>
      </c>
      <c r="C275" s="18">
        <f>IFERROR(IF($A275="","",INDEX('Registo trimestral'!$D$8:$D$107,ROUNDUP((ROW()-7)/3,0))),"")</f>
        <v/>
      </c>
      <c r="D275" s="29">
        <f>IFERROR(IF($A275="","",EDATE(INDEX('Registo trimestral'!$E$8:$E$107,ROUNDUP((ROW()-7)/3,0)),MOD(ROW()-8,3))),"")</f>
        <v/>
      </c>
      <c r="E275" s="22">
        <f>IFERROR(IF($A275="","",INDEX('Registo trimestral'!$T$8:$T$107,ROUNDUP((ROW()-7)/3,0))),"")</f>
        <v/>
      </c>
      <c r="F275" s="28">
        <f>IFERROR(IF($A275="","",INDEX('Registo trimestral'!$U$8:$U$107,ROUNDUP((ROW()-7)/3,0))),"")</f>
        <v/>
      </c>
      <c r="G275" s="22">
        <f>IFERROR(IF($A275="","",INDEX('Registo trimestral'!$V$8:$V$107,ROUNDUP((ROW()-7)/3,0))),"")</f>
        <v/>
      </c>
      <c r="H275" s="17" t="n"/>
      <c r="I275" s="27" t="n"/>
      <c r="J275" s="25" t="n"/>
      <c r="K275" s="22">
        <f>IFERROR(IF(OR($G275="",$H275=""),"",$G275-$H275),"")</f>
        <v/>
      </c>
      <c r="L275" s="13">
        <f>IF($A275="","",IF($G275="","A aguardar cálculo",IF($G275=0,IF($J275="Não aplicável","Confirmar estado sem montante"),IF($H275="","Pagamento por registar",IF($I275="","Falta data de pagamento",IF(ABS($K275)&lt;='Painel'!$B$14,"Regularizado","Diferença a conferir"))))))</f>
        <v/>
      </c>
      <c r="M275" s="15" t="n"/>
    </row>
    <row r="276" ht="28" customHeight="1">
      <c r="A276" s="13">
        <f>IFERROR(IF(INDEX('Registo trimestral'!$A$8:$A$107,ROUNDUP((ROW()-7)/3,0))="","",INDEX('Registo trimestral'!$A$8:$A$107,ROUNDUP((ROW()-7)/3,0))),"")</f>
        <v/>
      </c>
      <c r="B276" s="18">
        <f>IFERROR(IF($A276="","",INDEX('Registo trimestral'!$C$8:$C$107,ROUNDUP((ROW()-7)/3,0))),"")</f>
        <v/>
      </c>
      <c r="C276" s="18">
        <f>IFERROR(IF($A276="","",INDEX('Registo trimestral'!$D$8:$D$107,ROUNDUP((ROW()-7)/3,0))),"")</f>
        <v/>
      </c>
      <c r="D276" s="29">
        <f>IFERROR(IF($A276="","",EDATE(INDEX('Registo trimestral'!$E$8:$E$107,ROUNDUP((ROW()-7)/3,0)),MOD(ROW()-8,3))),"")</f>
        <v/>
      </c>
      <c r="E276" s="22">
        <f>IFERROR(IF($A276="","",INDEX('Registo trimestral'!$T$8:$T$107,ROUNDUP((ROW()-7)/3,0))),"")</f>
        <v/>
      </c>
      <c r="F276" s="28">
        <f>IFERROR(IF($A276="","",INDEX('Registo trimestral'!$U$8:$U$107,ROUNDUP((ROW()-7)/3,0))),"")</f>
        <v/>
      </c>
      <c r="G276" s="22">
        <f>IFERROR(IF($A276="","",INDEX('Registo trimestral'!$V$8:$V$107,ROUNDUP((ROW()-7)/3,0))),"")</f>
        <v/>
      </c>
      <c r="H276" s="17" t="n"/>
      <c r="I276" s="27" t="n"/>
      <c r="J276" s="25" t="n"/>
      <c r="K276" s="22">
        <f>IFERROR(IF(OR($G276="",$H276=""),"",$G276-$H276),"")</f>
        <v/>
      </c>
      <c r="L276" s="13">
        <f>IF($A276="","",IF($G276="","A aguardar cálculo",IF($G276=0,IF($J276="Não aplicável","Confirmar estado sem montante"),IF($H276="","Pagamento por registar",IF($I276="","Falta data de pagamento",IF(ABS($K276)&lt;='Painel'!$B$14,"Regularizado","Diferença a conferir"))))))</f>
        <v/>
      </c>
      <c r="M276" s="15" t="n"/>
    </row>
    <row r="277" ht="28" customHeight="1">
      <c r="A277" s="13">
        <f>IFERROR(IF(INDEX('Registo trimestral'!$A$8:$A$107,ROUNDUP((ROW()-7)/3,0))="","",INDEX('Registo trimestral'!$A$8:$A$107,ROUNDUP((ROW()-7)/3,0))),"")</f>
        <v/>
      </c>
      <c r="B277" s="18">
        <f>IFERROR(IF($A277="","",INDEX('Registo trimestral'!$C$8:$C$107,ROUNDUP((ROW()-7)/3,0))),"")</f>
        <v/>
      </c>
      <c r="C277" s="18">
        <f>IFERROR(IF($A277="","",INDEX('Registo trimestral'!$D$8:$D$107,ROUNDUP((ROW()-7)/3,0))),"")</f>
        <v/>
      </c>
      <c r="D277" s="29">
        <f>IFERROR(IF($A277="","",EDATE(INDEX('Registo trimestral'!$E$8:$E$107,ROUNDUP((ROW()-7)/3,0)),MOD(ROW()-8,3))),"")</f>
        <v/>
      </c>
      <c r="E277" s="22">
        <f>IFERROR(IF($A277="","",INDEX('Registo trimestral'!$T$8:$T$107,ROUNDUP((ROW()-7)/3,0))),"")</f>
        <v/>
      </c>
      <c r="F277" s="28">
        <f>IFERROR(IF($A277="","",INDEX('Registo trimestral'!$U$8:$U$107,ROUNDUP((ROW()-7)/3,0))),"")</f>
        <v/>
      </c>
      <c r="G277" s="22">
        <f>IFERROR(IF($A277="","",INDEX('Registo trimestral'!$V$8:$V$107,ROUNDUP((ROW()-7)/3,0))),"")</f>
        <v/>
      </c>
      <c r="H277" s="17" t="n"/>
      <c r="I277" s="27" t="n"/>
      <c r="J277" s="25" t="n"/>
      <c r="K277" s="22">
        <f>IFERROR(IF(OR($G277="",$H277=""),"",$G277-$H277),"")</f>
        <v/>
      </c>
      <c r="L277" s="13">
        <f>IF($A277="","",IF($G277="","A aguardar cálculo",IF($G277=0,IF($J277="Não aplicável","Confirmar estado sem montante"),IF($H277="","Pagamento por registar",IF($I277="","Falta data de pagamento",IF(ABS($K277)&lt;='Painel'!$B$14,"Regularizado","Diferença a conferir"))))))</f>
        <v/>
      </c>
      <c r="M277" s="15" t="n"/>
    </row>
    <row r="278" ht="28" customHeight="1">
      <c r="A278" s="13">
        <f>IFERROR(IF(INDEX('Registo trimestral'!$A$8:$A$107,ROUNDUP((ROW()-7)/3,0))="","",INDEX('Registo trimestral'!$A$8:$A$107,ROUNDUP((ROW()-7)/3,0))),"")</f>
        <v/>
      </c>
      <c r="B278" s="18">
        <f>IFERROR(IF($A278="","",INDEX('Registo trimestral'!$C$8:$C$107,ROUNDUP((ROW()-7)/3,0))),"")</f>
        <v/>
      </c>
      <c r="C278" s="18">
        <f>IFERROR(IF($A278="","",INDEX('Registo trimestral'!$D$8:$D$107,ROUNDUP((ROW()-7)/3,0))),"")</f>
        <v/>
      </c>
      <c r="D278" s="29">
        <f>IFERROR(IF($A278="","",EDATE(INDEX('Registo trimestral'!$E$8:$E$107,ROUNDUP((ROW()-7)/3,0)),MOD(ROW()-8,3))),"")</f>
        <v/>
      </c>
      <c r="E278" s="22">
        <f>IFERROR(IF($A278="","",INDEX('Registo trimestral'!$T$8:$T$107,ROUNDUP((ROW()-7)/3,0))),"")</f>
        <v/>
      </c>
      <c r="F278" s="28">
        <f>IFERROR(IF($A278="","",INDEX('Registo trimestral'!$U$8:$U$107,ROUNDUP((ROW()-7)/3,0))),"")</f>
        <v/>
      </c>
      <c r="G278" s="22">
        <f>IFERROR(IF($A278="","",INDEX('Registo trimestral'!$V$8:$V$107,ROUNDUP((ROW()-7)/3,0))),"")</f>
        <v/>
      </c>
      <c r="H278" s="17" t="n"/>
      <c r="I278" s="27" t="n"/>
      <c r="J278" s="25" t="n"/>
      <c r="K278" s="22">
        <f>IFERROR(IF(OR($G278="",$H278=""),"",$G278-$H278),"")</f>
        <v/>
      </c>
      <c r="L278" s="13">
        <f>IF($A278="","",IF($G278="","A aguardar cálculo",IF($G278=0,IF($J278="Não aplicável","Confirmar estado sem montante"),IF($H278="","Pagamento por registar",IF($I278="","Falta data de pagamento",IF(ABS($K278)&lt;='Painel'!$B$14,"Regularizado","Diferença a conferir"))))))</f>
        <v/>
      </c>
      <c r="M278" s="15" t="n"/>
    </row>
    <row r="279" ht="28" customHeight="1">
      <c r="A279" s="13">
        <f>IFERROR(IF(INDEX('Registo trimestral'!$A$8:$A$107,ROUNDUP((ROW()-7)/3,0))="","",INDEX('Registo trimestral'!$A$8:$A$107,ROUNDUP((ROW()-7)/3,0))),"")</f>
        <v/>
      </c>
      <c r="B279" s="18">
        <f>IFERROR(IF($A279="","",INDEX('Registo trimestral'!$C$8:$C$107,ROUNDUP((ROW()-7)/3,0))),"")</f>
        <v/>
      </c>
      <c r="C279" s="18">
        <f>IFERROR(IF($A279="","",INDEX('Registo trimestral'!$D$8:$D$107,ROUNDUP((ROW()-7)/3,0))),"")</f>
        <v/>
      </c>
      <c r="D279" s="29">
        <f>IFERROR(IF($A279="","",EDATE(INDEX('Registo trimestral'!$E$8:$E$107,ROUNDUP((ROW()-7)/3,0)),MOD(ROW()-8,3))),"")</f>
        <v/>
      </c>
      <c r="E279" s="22">
        <f>IFERROR(IF($A279="","",INDEX('Registo trimestral'!$T$8:$T$107,ROUNDUP((ROW()-7)/3,0))),"")</f>
        <v/>
      </c>
      <c r="F279" s="28">
        <f>IFERROR(IF($A279="","",INDEX('Registo trimestral'!$U$8:$U$107,ROUNDUP((ROW()-7)/3,0))),"")</f>
        <v/>
      </c>
      <c r="G279" s="22">
        <f>IFERROR(IF($A279="","",INDEX('Registo trimestral'!$V$8:$V$107,ROUNDUP((ROW()-7)/3,0))),"")</f>
        <v/>
      </c>
      <c r="H279" s="17" t="n"/>
      <c r="I279" s="27" t="n"/>
      <c r="J279" s="25" t="n"/>
      <c r="K279" s="22">
        <f>IFERROR(IF(OR($G279="",$H279=""),"",$G279-$H279),"")</f>
        <v/>
      </c>
      <c r="L279" s="13">
        <f>IF($A279="","",IF($G279="","A aguardar cálculo",IF($G279=0,IF($J279="Não aplicável","Confirmar estado sem montante"),IF($H279="","Pagamento por registar",IF($I279="","Falta data de pagamento",IF(ABS($K279)&lt;='Painel'!$B$14,"Regularizado","Diferença a conferir"))))))</f>
        <v/>
      </c>
      <c r="M279" s="15" t="n"/>
    </row>
    <row r="280" ht="28" customHeight="1">
      <c r="A280" s="13">
        <f>IFERROR(IF(INDEX('Registo trimestral'!$A$8:$A$107,ROUNDUP((ROW()-7)/3,0))="","",INDEX('Registo trimestral'!$A$8:$A$107,ROUNDUP((ROW()-7)/3,0))),"")</f>
        <v/>
      </c>
      <c r="B280" s="18">
        <f>IFERROR(IF($A280="","",INDEX('Registo trimestral'!$C$8:$C$107,ROUNDUP((ROW()-7)/3,0))),"")</f>
        <v/>
      </c>
      <c r="C280" s="18">
        <f>IFERROR(IF($A280="","",INDEX('Registo trimestral'!$D$8:$D$107,ROUNDUP((ROW()-7)/3,0))),"")</f>
        <v/>
      </c>
      <c r="D280" s="29">
        <f>IFERROR(IF($A280="","",EDATE(INDEX('Registo trimestral'!$E$8:$E$107,ROUNDUP((ROW()-7)/3,0)),MOD(ROW()-8,3))),"")</f>
        <v/>
      </c>
      <c r="E280" s="22">
        <f>IFERROR(IF($A280="","",INDEX('Registo trimestral'!$T$8:$T$107,ROUNDUP((ROW()-7)/3,0))),"")</f>
        <v/>
      </c>
      <c r="F280" s="28">
        <f>IFERROR(IF($A280="","",INDEX('Registo trimestral'!$U$8:$U$107,ROUNDUP((ROW()-7)/3,0))),"")</f>
        <v/>
      </c>
      <c r="G280" s="22">
        <f>IFERROR(IF($A280="","",INDEX('Registo trimestral'!$V$8:$V$107,ROUNDUP((ROW()-7)/3,0))),"")</f>
        <v/>
      </c>
      <c r="H280" s="17" t="n"/>
      <c r="I280" s="27" t="n"/>
      <c r="J280" s="25" t="n"/>
      <c r="K280" s="22">
        <f>IFERROR(IF(OR($G280="",$H280=""),"",$G280-$H280),"")</f>
        <v/>
      </c>
      <c r="L280" s="13">
        <f>IF($A280="","",IF($G280="","A aguardar cálculo",IF($G280=0,IF($J280="Não aplicável","Confirmar estado sem montante"),IF($H280="","Pagamento por registar",IF($I280="","Falta data de pagamento",IF(ABS($K280)&lt;='Painel'!$B$14,"Regularizado","Diferença a conferir"))))))</f>
        <v/>
      </c>
      <c r="M280" s="15" t="n"/>
    </row>
    <row r="281" ht="28" customHeight="1">
      <c r="A281" s="13">
        <f>IFERROR(IF(INDEX('Registo trimestral'!$A$8:$A$107,ROUNDUP((ROW()-7)/3,0))="","",INDEX('Registo trimestral'!$A$8:$A$107,ROUNDUP((ROW()-7)/3,0))),"")</f>
        <v/>
      </c>
      <c r="B281" s="18">
        <f>IFERROR(IF($A281="","",INDEX('Registo trimestral'!$C$8:$C$107,ROUNDUP((ROW()-7)/3,0))),"")</f>
        <v/>
      </c>
      <c r="C281" s="18">
        <f>IFERROR(IF($A281="","",INDEX('Registo trimestral'!$D$8:$D$107,ROUNDUP((ROW()-7)/3,0))),"")</f>
        <v/>
      </c>
      <c r="D281" s="29">
        <f>IFERROR(IF($A281="","",EDATE(INDEX('Registo trimestral'!$E$8:$E$107,ROUNDUP((ROW()-7)/3,0)),MOD(ROW()-8,3))),"")</f>
        <v/>
      </c>
      <c r="E281" s="22">
        <f>IFERROR(IF($A281="","",INDEX('Registo trimestral'!$T$8:$T$107,ROUNDUP((ROW()-7)/3,0))),"")</f>
        <v/>
      </c>
      <c r="F281" s="28">
        <f>IFERROR(IF($A281="","",INDEX('Registo trimestral'!$U$8:$U$107,ROUNDUP((ROW()-7)/3,0))),"")</f>
        <v/>
      </c>
      <c r="G281" s="22">
        <f>IFERROR(IF($A281="","",INDEX('Registo trimestral'!$V$8:$V$107,ROUNDUP((ROW()-7)/3,0))),"")</f>
        <v/>
      </c>
      <c r="H281" s="17" t="n"/>
      <c r="I281" s="27" t="n"/>
      <c r="J281" s="25" t="n"/>
      <c r="K281" s="22">
        <f>IFERROR(IF(OR($G281="",$H281=""),"",$G281-$H281),"")</f>
        <v/>
      </c>
      <c r="L281" s="13">
        <f>IF($A281="","",IF($G281="","A aguardar cálculo",IF($G281=0,IF($J281="Não aplicável","Confirmar estado sem montante"),IF($H281="","Pagamento por registar",IF($I281="","Falta data de pagamento",IF(ABS($K281)&lt;='Painel'!$B$14,"Regularizado","Diferença a conferir"))))))</f>
        <v/>
      </c>
      <c r="M281" s="15" t="n"/>
    </row>
    <row r="282" ht="28" customHeight="1">
      <c r="A282" s="13">
        <f>IFERROR(IF(INDEX('Registo trimestral'!$A$8:$A$107,ROUNDUP((ROW()-7)/3,0))="","",INDEX('Registo trimestral'!$A$8:$A$107,ROUNDUP((ROW()-7)/3,0))),"")</f>
        <v/>
      </c>
      <c r="B282" s="18">
        <f>IFERROR(IF($A282="","",INDEX('Registo trimestral'!$C$8:$C$107,ROUNDUP((ROW()-7)/3,0))),"")</f>
        <v/>
      </c>
      <c r="C282" s="18">
        <f>IFERROR(IF($A282="","",INDEX('Registo trimestral'!$D$8:$D$107,ROUNDUP((ROW()-7)/3,0))),"")</f>
        <v/>
      </c>
      <c r="D282" s="29">
        <f>IFERROR(IF($A282="","",EDATE(INDEX('Registo trimestral'!$E$8:$E$107,ROUNDUP((ROW()-7)/3,0)),MOD(ROW()-8,3))),"")</f>
        <v/>
      </c>
      <c r="E282" s="22">
        <f>IFERROR(IF($A282="","",INDEX('Registo trimestral'!$T$8:$T$107,ROUNDUP((ROW()-7)/3,0))),"")</f>
        <v/>
      </c>
      <c r="F282" s="28">
        <f>IFERROR(IF($A282="","",INDEX('Registo trimestral'!$U$8:$U$107,ROUNDUP((ROW()-7)/3,0))),"")</f>
        <v/>
      </c>
      <c r="G282" s="22">
        <f>IFERROR(IF($A282="","",INDEX('Registo trimestral'!$V$8:$V$107,ROUNDUP((ROW()-7)/3,0))),"")</f>
        <v/>
      </c>
      <c r="H282" s="17" t="n"/>
      <c r="I282" s="27" t="n"/>
      <c r="J282" s="25" t="n"/>
      <c r="K282" s="22">
        <f>IFERROR(IF(OR($G282="",$H282=""),"",$G282-$H282),"")</f>
        <v/>
      </c>
      <c r="L282" s="13">
        <f>IF($A282="","",IF($G282="","A aguardar cálculo",IF($G282=0,IF($J282="Não aplicável","Confirmar estado sem montante"),IF($H282="","Pagamento por registar",IF($I282="","Falta data de pagamento",IF(ABS($K282)&lt;='Painel'!$B$14,"Regularizado","Diferença a conferir"))))))</f>
        <v/>
      </c>
      <c r="M282" s="15" t="n"/>
    </row>
    <row r="283" ht="28" customHeight="1">
      <c r="A283" s="13">
        <f>IFERROR(IF(INDEX('Registo trimestral'!$A$8:$A$107,ROUNDUP((ROW()-7)/3,0))="","",INDEX('Registo trimestral'!$A$8:$A$107,ROUNDUP((ROW()-7)/3,0))),"")</f>
        <v/>
      </c>
      <c r="B283" s="18">
        <f>IFERROR(IF($A283="","",INDEX('Registo trimestral'!$C$8:$C$107,ROUNDUP((ROW()-7)/3,0))),"")</f>
        <v/>
      </c>
      <c r="C283" s="18">
        <f>IFERROR(IF($A283="","",INDEX('Registo trimestral'!$D$8:$D$107,ROUNDUP((ROW()-7)/3,0))),"")</f>
        <v/>
      </c>
      <c r="D283" s="29">
        <f>IFERROR(IF($A283="","",EDATE(INDEX('Registo trimestral'!$E$8:$E$107,ROUNDUP((ROW()-7)/3,0)),MOD(ROW()-8,3))),"")</f>
        <v/>
      </c>
      <c r="E283" s="22">
        <f>IFERROR(IF($A283="","",INDEX('Registo trimestral'!$T$8:$T$107,ROUNDUP((ROW()-7)/3,0))),"")</f>
        <v/>
      </c>
      <c r="F283" s="28">
        <f>IFERROR(IF($A283="","",INDEX('Registo trimestral'!$U$8:$U$107,ROUNDUP((ROW()-7)/3,0))),"")</f>
        <v/>
      </c>
      <c r="G283" s="22">
        <f>IFERROR(IF($A283="","",INDEX('Registo trimestral'!$V$8:$V$107,ROUNDUP((ROW()-7)/3,0))),"")</f>
        <v/>
      </c>
      <c r="H283" s="17" t="n"/>
      <c r="I283" s="27" t="n"/>
      <c r="J283" s="25" t="n"/>
      <c r="K283" s="22">
        <f>IFERROR(IF(OR($G283="",$H283=""),"",$G283-$H283),"")</f>
        <v/>
      </c>
      <c r="L283" s="13">
        <f>IF($A283="","",IF($G283="","A aguardar cálculo",IF($G283=0,IF($J283="Não aplicável","Confirmar estado sem montante"),IF($H283="","Pagamento por registar",IF($I283="","Falta data de pagamento",IF(ABS($K283)&lt;='Painel'!$B$14,"Regularizado","Diferença a conferir"))))))</f>
        <v/>
      </c>
      <c r="M283" s="15" t="n"/>
    </row>
    <row r="284" ht="28" customHeight="1">
      <c r="A284" s="13">
        <f>IFERROR(IF(INDEX('Registo trimestral'!$A$8:$A$107,ROUNDUP((ROW()-7)/3,0))="","",INDEX('Registo trimestral'!$A$8:$A$107,ROUNDUP((ROW()-7)/3,0))),"")</f>
        <v/>
      </c>
      <c r="B284" s="18">
        <f>IFERROR(IF($A284="","",INDEX('Registo trimestral'!$C$8:$C$107,ROUNDUP((ROW()-7)/3,0))),"")</f>
        <v/>
      </c>
      <c r="C284" s="18">
        <f>IFERROR(IF($A284="","",INDEX('Registo trimestral'!$D$8:$D$107,ROUNDUP((ROW()-7)/3,0))),"")</f>
        <v/>
      </c>
      <c r="D284" s="29">
        <f>IFERROR(IF($A284="","",EDATE(INDEX('Registo trimestral'!$E$8:$E$107,ROUNDUP((ROW()-7)/3,0)),MOD(ROW()-8,3))),"")</f>
        <v/>
      </c>
      <c r="E284" s="22">
        <f>IFERROR(IF($A284="","",INDEX('Registo trimestral'!$T$8:$T$107,ROUNDUP((ROW()-7)/3,0))),"")</f>
        <v/>
      </c>
      <c r="F284" s="28">
        <f>IFERROR(IF($A284="","",INDEX('Registo trimestral'!$U$8:$U$107,ROUNDUP((ROW()-7)/3,0))),"")</f>
        <v/>
      </c>
      <c r="G284" s="22">
        <f>IFERROR(IF($A284="","",INDEX('Registo trimestral'!$V$8:$V$107,ROUNDUP((ROW()-7)/3,0))),"")</f>
        <v/>
      </c>
      <c r="H284" s="17" t="n"/>
      <c r="I284" s="27" t="n"/>
      <c r="J284" s="25" t="n"/>
      <c r="K284" s="22">
        <f>IFERROR(IF(OR($G284="",$H284=""),"",$G284-$H284),"")</f>
        <v/>
      </c>
      <c r="L284" s="13">
        <f>IF($A284="","",IF($G284="","A aguardar cálculo",IF($G284=0,IF($J284="Não aplicável","Confirmar estado sem montante"),IF($H284="","Pagamento por registar",IF($I284="","Falta data de pagamento",IF(ABS($K284)&lt;='Painel'!$B$14,"Regularizado","Diferença a conferir"))))))</f>
        <v/>
      </c>
      <c r="M284" s="15" t="n"/>
    </row>
    <row r="285" ht="28" customHeight="1">
      <c r="A285" s="13">
        <f>IFERROR(IF(INDEX('Registo trimestral'!$A$8:$A$107,ROUNDUP((ROW()-7)/3,0))="","",INDEX('Registo trimestral'!$A$8:$A$107,ROUNDUP((ROW()-7)/3,0))),"")</f>
        <v/>
      </c>
      <c r="B285" s="18">
        <f>IFERROR(IF($A285="","",INDEX('Registo trimestral'!$C$8:$C$107,ROUNDUP((ROW()-7)/3,0))),"")</f>
        <v/>
      </c>
      <c r="C285" s="18">
        <f>IFERROR(IF($A285="","",INDEX('Registo trimestral'!$D$8:$D$107,ROUNDUP((ROW()-7)/3,0))),"")</f>
        <v/>
      </c>
      <c r="D285" s="29">
        <f>IFERROR(IF($A285="","",EDATE(INDEX('Registo trimestral'!$E$8:$E$107,ROUNDUP((ROW()-7)/3,0)),MOD(ROW()-8,3))),"")</f>
        <v/>
      </c>
      <c r="E285" s="22">
        <f>IFERROR(IF($A285="","",INDEX('Registo trimestral'!$T$8:$T$107,ROUNDUP((ROW()-7)/3,0))),"")</f>
        <v/>
      </c>
      <c r="F285" s="28">
        <f>IFERROR(IF($A285="","",INDEX('Registo trimestral'!$U$8:$U$107,ROUNDUP((ROW()-7)/3,0))),"")</f>
        <v/>
      </c>
      <c r="G285" s="22">
        <f>IFERROR(IF($A285="","",INDEX('Registo trimestral'!$V$8:$V$107,ROUNDUP((ROW()-7)/3,0))),"")</f>
        <v/>
      </c>
      <c r="H285" s="17" t="n"/>
      <c r="I285" s="27" t="n"/>
      <c r="J285" s="25" t="n"/>
      <c r="K285" s="22">
        <f>IFERROR(IF(OR($G285="",$H285=""),"",$G285-$H285),"")</f>
        <v/>
      </c>
      <c r="L285" s="13">
        <f>IF($A285="","",IF($G285="","A aguardar cálculo",IF($G285=0,IF($J285="Não aplicável","Confirmar estado sem montante"),IF($H285="","Pagamento por registar",IF($I285="","Falta data de pagamento",IF(ABS($K285)&lt;='Painel'!$B$14,"Regularizado","Diferença a conferir"))))))</f>
        <v/>
      </c>
      <c r="M285" s="15" t="n"/>
    </row>
    <row r="286" ht="28" customHeight="1">
      <c r="A286" s="13">
        <f>IFERROR(IF(INDEX('Registo trimestral'!$A$8:$A$107,ROUNDUP((ROW()-7)/3,0))="","",INDEX('Registo trimestral'!$A$8:$A$107,ROUNDUP((ROW()-7)/3,0))),"")</f>
        <v/>
      </c>
      <c r="B286" s="18">
        <f>IFERROR(IF($A286="","",INDEX('Registo trimestral'!$C$8:$C$107,ROUNDUP((ROW()-7)/3,0))),"")</f>
        <v/>
      </c>
      <c r="C286" s="18">
        <f>IFERROR(IF($A286="","",INDEX('Registo trimestral'!$D$8:$D$107,ROUNDUP((ROW()-7)/3,0))),"")</f>
        <v/>
      </c>
      <c r="D286" s="29">
        <f>IFERROR(IF($A286="","",EDATE(INDEX('Registo trimestral'!$E$8:$E$107,ROUNDUP((ROW()-7)/3,0)),MOD(ROW()-8,3))),"")</f>
        <v/>
      </c>
      <c r="E286" s="22">
        <f>IFERROR(IF($A286="","",INDEX('Registo trimestral'!$T$8:$T$107,ROUNDUP((ROW()-7)/3,0))),"")</f>
        <v/>
      </c>
      <c r="F286" s="28">
        <f>IFERROR(IF($A286="","",INDEX('Registo trimestral'!$U$8:$U$107,ROUNDUP((ROW()-7)/3,0))),"")</f>
        <v/>
      </c>
      <c r="G286" s="22">
        <f>IFERROR(IF($A286="","",INDEX('Registo trimestral'!$V$8:$V$107,ROUNDUP((ROW()-7)/3,0))),"")</f>
        <v/>
      </c>
      <c r="H286" s="17" t="n"/>
      <c r="I286" s="27" t="n"/>
      <c r="J286" s="25" t="n"/>
      <c r="K286" s="22">
        <f>IFERROR(IF(OR($G286="",$H286=""),"",$G286-$H286),"")</f>
        <v/>
      </c>
      <c r="L286" s="13">
        <f>IF($A286="","",IF($G286="","A aguardar cálculo",IF($G286=0,IF($J286="Não aplicável","Confirmar estado sem montante"),IF($H286="","Pagamento por registar",IF($I286="","Falta data de pagamento",IF(ABS($K286)&lt;='Painel'!$B$14,"Regularizado","Diferença a conferir"))))))</f>
        <v/>
      </c>
      <c r="M286" s="15" t="n"/>
    </row>
    <row r="287" ht="28" customHeight="1">
      <c r="A287" s="13">
        <f>IFERROR(IF(INDEX('Registo trimestral'!$A$8:$A$107,ROUNDUP((ROW()-7)/3,0))="","",INDEX('Registo trimestral'!$A$8:$A$107,ROUNDUP((ROW()-7)/3,0))),"")</f>
        <v/>
      </c>
      <c r="B287" s="18">
        <f>IFERROR(IF($A287="","",INDEX('Registo trimestral'!$C$8:$C$107,ROUNDUP((ROW()-7)/3,0))),"")</f>
        <v/>
      </c>
      <c r="C287" s="18">
        <f>IFERROR(IF($A287="","",INDEX('Registo trimestral'!$D$8:$D$107,ROUNDUP((ROW()-7)/3,0))),"")</f>
        <v/>
      </c>
      <c r="D287" s="29">
        <f>IFERROR(IF($A287="","",EDATE(INDEX('Registo trimestral'!$E$8:$E$107,ROUNDUP((ROW()-7)/3,0)),MOD(ROW()-8,3))),"")</f>
        <v/>
      </c>
      <c r="E287" s="22">
        <f>IFERROR(IF($A287="","",INDEX('Registo trimestral'!$T$8:$T$107,ROUNDUP((ROW()-7)/3,0))),"")</f>
        <v/>
      </c>
      <c r="F287" s="28">
        <f>IFERROR(IF($A287="","",INDEX('Registo trimestral'!$U$8:$U$107,ROUNDUP((ROW()-7)/3,0))),"")</f>
        <v/>
      </c>
      <c r="G287" s="22">
        <f>IFERROR(IF($A287="","",INDEX('Registo trimestral'!$V$8:$V$107,ROUNDUP((ROW()-7)/3,0))),"")</f>
        <v/>
      </c>
      <c r="H287" s="17" t="n"/>
      <c r="I287" s="27" t="n"/>
      <c r="J287" s="25" t="n"/>
      <c r="K287" s="22">
        <f>IFERROR(IF(OR($G287="",$H287=""),"",$G287-$H287),"")</f>
        <v/>
      </c>
      <c r="L287" s="13">
        <f>IF($A287="","",IF($G287="","A aguardar cálculo",IF($G287=0,IF($J287="Não aplicável","Confirmar estado sem montante"),IF($H287="","Pagamento por registar",IF($I287="","Falta data de pagamento",IF(ABS($K287)&lt;='Painel'!$B$14,"Regularizado","Diferença a conferir"))))))</f>
        <v/>
      </c>
      <c r="M287" s="15" t="n"/>
    </row>
    <row r="288" ht="28" customHeight="1">
      <c r="A288" s="13">
        <f>IFERROR(IF(INDEX('Registo trimestral'!$A$8:$A$107,ROUNDUP((ROW()-7)/3,0))="","",INDEX('Registo trimestral'!$A$8:$A$107,ROUNDUP((ROW()-7)/3,0))),"")</f>
        <v/>
      </c>
      <c r="B288" s="18">
        <f>IFERROR(IF($A288="","",INDEX('Registo trimestral'!$C$8:$C$107,ROUNDUP((ROW()-7)/3,0))),"")</f>
        <v/>
      </c>
      <c r="C288" s="18">
        <f>IFERROR(IF($A288="","",INDEX('Registo trimestral'!$D$8:$D$107,ROUNDUP((ROW()-7)/3,0))),"")</f>
        <v/>
      </c>
      <c r="D288" s="29">
        <f>IFERROR(IF($A288="","",EDATE(INDEX('Registo trimestral'!$E$8:$E$107,ROUNDUP((ROW()-7)/3,0)),MOD(ROW()-8,3))),"")</f>
        <v/>
      </c>
      <c r="E288" s="22">
        <f>IFERROR(IF($A288="","",INDEX('Registo trimestral'!$T$8:$T$107,ROUNDUP((ROW()-7)/3,0))),"")</f>
        <v/>
      </c>
      <c r="F288" s="28">
        <f>IFERROR(IF($A288="","",INDEX('Registo trimestral'!$U$8:$U$107,ROUNDUP((ROW()-7)/3,0))),"")</f>
        <v/>
      </c>
      <c r="G288" s="22">
        <f>IFERROR(IF($A288="","",INDEX('Registo trimestral'!$V$8:$V$107,ROUNDUP((ROW()-7)/3,0))),"")</f>
        <v/>
      </c>
      <c r="H288" s="17" t="n"/>
      <c r="I288" s="27" t="n"/>
      <c r="J288" s="25" t="n"/>
      <c r="K288" s="22">
        <f>IFERROR(IF(OR($G288="",$H288=""),"",$G288-$H288),"")</f>
        <v/>
      </c>
      <c r="L288" s="13">
        <f>IF($A288="","",IF($G288="","A aguardar cálculo",IF($G288=0,IF($J288="Não aplicável","Confirmar estado sem montante"),IF($H288="","Pagamento por registar",IF($I288="","Falta data de pagamento",IF(ABS($K288)&lt;='Painel'!$B$14,"Regularizado","Diferença a conferir"))))))</f>
        <v/>
      </c>
      <c r="M288" s="15" t="n"/>
    </row>
    <row r="289" ht="28" customHeight="1">
      <c r="A289" s="13">
        <f>IFERROR(IF(INDEX('Registo trimestral'!$A$8:$A$107,ROUNDUP((ROW()-7)/3,0))="","",INDEX('Registo trimestral'!$A$8:$A$107,ROUNDUP((ROW()-7)/3,0))),"")</f>
        <v/>
      </c>
      <c r="B289" s="18">
        <f>IFERROR(IF($A289="","",INDEX('Registo trimestral'!$C$8:$C$107,ROUNDUP((ROW()-7)/3,0))),"")</f>
        <v/>
      </c>
      <c r="C289" s="18">
        <f>IFERROR(IF($A289="","",INDEX('Registo trimestral'!$D$8:$D$107,ROUNDUP((ROW()-7)/3,0))),"")</f>
        <v/>
      </c>
      <c r="D289" s="29">
        <f>IFERROR(IF($A289="","",EDATE(INDEX('Registo trimestral'!$E$8:$E$107,ROUNDUP((ROW()-7)/3,0)),MOD(ROW()-8,3))),"")</f>
        <v/>
      </c>
      <c r="E289" s="22">
        <f>IFERROR(IF($A289="","",INDEX('Registo trimestral'!$T$8:$T$107,ROUNDUP((ROW()-7)/3,0))),"")</f>
        <v/>
      </c>
      <c r="F289" s="28">
        <f>IFERROR(IF($A289="","",INDEX('Registo trimestral'!$U$8:$U$107,ROUNDUP((ROW()-7)/3,0))),"")</f>
        <v/>
      </c>
      <c r="G289" s="22">
        <f>IFERROR(IF($A289="","",INDEX('Registo trimestral'!$V$8:$V$107,ROUNDUP((ROW()-7)/3,0))),"")</f>
        <v/>
      </c>
      <c r="H289" s="17" t="n"/>
      <c r="I289" s="27" t="n"/>
      <c r="J289" s="25" t="n"/>
      <c r="K289" s="22">
        <f>IFERROR(IF(OR($G289="",$H289=""),"",$G289-$H289),"")</f>
        <v/>
      </c>
      <c r="L289" s="13">
        <f>IF($A289="","",IF($G289="","A aguardar cálculo",IF($G289=0,IF($J289="Não aplicável","Confirmar estado sem montante"),IF($H289="","Pagamento por registar",IF($I289="","Falta data de pagamento",IF(ABS($K289)&lt;='Painel'!$B$14,"Regularizado","Diferença a conferir"))))))</f>
        <v/>
      </c>
      <c r="M289" s="15" t="n"/>
    </row>
    <row r="290" ht="28" customHeight="1">
      <c r="A290" s="13">
        <f>IFERROR(IF(INDEX('Registo trimestral'!$A$8:$A$107,ROUNDUP((ROW()-7)/3,0))="","",INDEX('Registo trimestral'!$A$8:$A$107,ROUNDUP((ROW()-7)/3,0))),"")</f>
        <v/>
      </c>
      <c r="B290" s="18">
        <f>IFERROR(IF($A290="","",INDEX('Registo trimestral'!$C$8:$C$107,ROUNDUP((ROW()-7)/3,0))),"")</f>
        <v/>
      </c>
      <c r="C290" s="18">
        <f>IFERROR(IF($A290="","",INDEX('Registo trimestral'!$D$8:$D$107,ROUNDUP((ROW()-7)/3,0))),"")</f>
        <v/>
      </c>
      <c r="D290" s="29">
        <f>IFERROR(IF($A290="","",EDATE(INDEX('Registo trimestral'!$E$8:$E$107,ROUNDUP((ROW()-7)/3,0)),MOD(ROW()-8,3))),"")</f>
        <v/>
      </c>
      <c r="E290" s="22">
        <f>IFERROR(IF($A290="","",INDEX('Registo trimestral'!$T$8:$T$107,ROUNDUP((ROW()-7)/3,0))),"")</f>
        <v/>
      </c>
      <c r="F290" s="28">
        <f>IFERROR(IF($A290="","",INDEX('Registo trimestral'!$U$8:$U$107,ROUNDUP((ROW()-7)/3,0))),"")</f>
        <v/>
      </c>
      <c r="G290" s="22">
        <f>IFERROR(IF($A290="","",INDEX('Registo trimestral'!$V$8:$V$107,ROUNDUP((ROW()-7)/3,0))),"")</f>
        <v/>
      </c>
      <c r="H290" s="17" t="n"/>
      <c r="I290" s="27" t="n"/>
      <c r="J290" s="25" t="n"/>
      <c r="K290" s="22">
        <f>IFERROR(IF(OR($G290="",$H290=""),"",$G290-$H290),"")</f>
        <v/>
      </c>
      <c r="L290" s="13">
        <f>IF($A290="","",IF($G290="","A aguardar cálculo",IF($G290=0,IF($J290="Não aplicável","Confirmar estado sem montante"),IF($H290="","Pagamento por registar",IF($I290="","Falta data de pagamento",IF(ABS($K290)&lt;='Painel'!$B$14,"Regularizado","Diferença a conferir"))))))</f>
        <v/>
      </c>
      <c r="M290" s="15" t="n"/>
    </row>
    <row r="291" ht="28" customHeight="1">
      <c r="A291" s="13">
        <f>IFERROR(IF(INDEX('Registo trimestral'!$A$8:$A$107,ROUNDUP((ROW()-7)/3,0))="","",INDEX('Registo trimestral'!$A$8:$A$107,ROUNDUP((ROW()-7)/3,0))),"")</f>
        <v/>
      </c>
      <c r="B291" s="18">
        <f>IFERROR(IF($A291="","",INDEX('Registo trimestral'!$C$8:$C$107,ROUNDUP((ROW()-7)/3,0))),"")</f>
        <v/>
      </c>
      <c r="C291" s="18">
        <f>IFERROR(IF($A291="","",INDEX('Registo trimestral'!$D$8:$D$107,ROUNDUP((ROW()-7)/3,0))),"")</f>
        <v/>
      </c>
      <c r="D291" s="29">
        <f>IFERROR(IF($A291="","",EDATE(INDEX('Registo trimestral'!$E$8:$E$107,ROUNDUP((ROW()-7)/3,0)),MOD(ROW()-8,3))),"")</f>
        <v/>
      </c>
      <c r="E291" s="22">
        <f>IFERROR(IF($A291="","",INDEX('Registo trimestral'!$T$8:$T$107,ROUNDUP((ROW()-7)/3,0))),"")</f>
        <v/>
      </c>
      <c r="F291" s="28">
        <f>IFERROR(IF($A291="","",INDEX('Registo trimestral'!$U$8:$U$107,ROUNDUP((ROW()-7)/3,0))),"")</f>
        <v/>
      </c>
      <c r="G291" s="22">
        <f>IFERROR(IF($A291="","",INDEX('Registo trimestral'!$V$8:$V$107,ROUNDUP((ROW()-7)/3,0))),"")</f>
        <v/>
      </c>
      <c r="H291" s="17" t="n"/>
      <c r="I291" s="27" t="n"/>
      <c r="J291" s="25" t="n"/>
      <c r="K291" s="22">
        <f>IFERROR(IF(OR($G291="",$H291=""),"",$G291-$H291),"")</f>
        <v/>
      </c>
      <c r="L291" s="13">
        <f>IF($A291="","",IF($G291="","A aguardar cálculo",IF($G291=0,IF($J291="Não aplicável","Confirmar estado sem montante"),IF($H291="","Pagamento por registar",IF($I291="","Falta data de pagamento",IF(ABS($K291)&lt;='Painel'!$B$14,"Regularizado","Diferença a conferir"))))))</f>
        <v/>
      </c>
      <c r="M291" s="15" t="n"/>
    </row>
    <row r="292" ht="28" customHeight="1">
      <c r="A292" s="13">
        <f>IFERROR(IF(INDEX('Registo trimestral'!$A$8:$A$107,ROUNDUP((ROW()-7)/3,0))="","",INDEX('Registo trimestral'!$A$8:$A$107,ROUNDUP((ROW()-7)/3,0))),"")</f>
        <v/>
      </c>
      <c r="B292" s="18">
        <f>IFERROR(IF($A292="","",INDEX('Registo trimestral'!$C$8:$C$107,ROUNDUP((ROW()-7)/3,0))),"")</f>
        <v/>
      </c>
      <c r="C292" s="18">
        <f>IFERROR(IF($A292="","",INDEX('Registo trimestral'!$D$8:$D$107,ROUNDUP((ROW()-7)/3,0))),"")</f>
        <v/>
      </c>
      <c r="D292" s="29">
        <f>IFERROR(IF($A292="","",EDATE(INDEX('Registo trimestral'!$E$8:$E$107,ROUNDUP((ROW()-7)/3,0)),MOD(ROW()-8,3))),"")</f>
        <v/>
      </c>
      <c r="E292" s="22">
        <f>IFERROR(IF($A292="","",INDEX('Registo trimestral'!$T$8:$T$107,ROUNDUP((ROW()-7)/3,0))),"")</f>
        <v/>
      </c>
      <c r="F292" s="28">
        <f>IFERROR(IF($A292="","",INDEX('Registo trimestral'!$U$8:$U$107,ROUNDUP((ROW()-7)/3,0))),"")</f>
        <v/>
      </c>
      <c r="G292" s="22">
        <f>IFERROR(IF($A292="","",INDEX('Registo trimestral'!$V$8:$V$107,ROUNDUP((ROW()-7)/3,0))),"")</f>
        <v/>
      </c>
      <c r="H292" s="17" t="n"/>
      <c r="I292" s="27" t="n"/>
      <c r="J292" s="25" t="n"/>
      <c r="K292" s="22">
        <f>IFERROR(IF(OR($G292="",$H292=""),"",$G292-$H292),"")</f>
        <v/>
      </c>
      <c r="L292" s="13">
        <f>IF($A292="","",IF($G292="","A aguardar cálculo",IF($G292=0,IF($J292="Não aplicável","Confirmar estado sem montante"),IF($H292="","Pagamento por registar",IF($I292="","Falta data de pagamento",IF(ABS($K292)&lt;='Painel'!$B$14,"Regularizado","Diferença a conferir"))))))</f>
        <v/>
      </c>
      <c r="M292" s="15" t="n"/>
    </row>
    <row r="293" ht="28" customHeight="1">
      <c r="A293" s="13">
        <f>IFERROR(IF(INDEX('Registo trimestral'!$A$8:$A$107,ROUNDUP((ROW()-7)/3,0))="","",INDEX('Registo trimestral'!$A$8:$A$107,ROUNDUP((ROW()-7)/3,0))),"")</f>
        <v/>
      </c>
      <c r="B293" s="18">
        <f>IFERROR(IF($A293="","",INDEX('Registo trimestral'!$C$8:$C$107,ROUNDUP((ROW()-7)/3,0))),"")</f>
        <v/>
      </c>
      <c r="C293" s="18">
        <f>IFERROR(IF($A293="","",INDEX('Registo trimestral'!$D$8:$D$107,ROUNDUP((ROW()-7)/3,0))),"")</f>
        <v/>
      </c>
      <c r="D293" s="29">
        <f>IFERROR(IF($A293="","",EDATE(INDEX('Registo trimestral'!$E$8:$E$107,ROUNDUP((ROW()-7)/3,0)),MOD(ROW()-8,3))),"")</f>
        <v/>
      </c>
      <c r="E293" s="22">
        <f>IFERROR(IF($A293="","",INDEX('Registo trimestral'!$T$8:$T$107,ROUNDUP((ROW()-7)/3,0))),"")</f>
        <v/>
      </c>
      <c r="F293" s="28">
        <f>IFERROR(IF($A293="","",INDEX('Registo trimestral'!$U$8:$U$107,ROUNDUP((ROW()-7)/3,0))),"")</f>
        <v/>
      </c>
      <c r="G293" s="22">
        <f>IFERROR(IF($A293="","",INDEX('Registo trimestral'!$V$8:$V$107,ROUNDUP((ROW()-7)/3,0))),"")</f>
        <v/>
      </c>
      <c r="H293" s="17" t="n"/>
      <c r="I293" s="27" t="n"/>
      <c r="J293" s="25" t="n"/>
      <c r="K293" s="22">
        <f>IFERROR(IF(OR($G293="",$H293=""),"",$G293-$H293),"")</f>
        <v/>
      </c>
      <c r="L293" s="13">
        <f>IF($A293="","",IF($G293="","A aguardar cálculo",IF($G293=0,IF($J293="Não aplicável","Confirmar estado sem montante"),IF($H293="","Pagamento por registar",IF($I293="","Falta data de pagamento",IF(ABS($K293)&lt;='Painel'!$B$14,"Regularizado","Diferença a conferir"))))))</f>
        <v/>
      </c>
      <c r="M293" s="15" t="n"/>
    </row>
    <row r="294" ht="28" customHeight="1">
      <c r="A294" s="13">
        <f>IFERROR(IF(INDEX('Registo trimestral'!$A$8:$A$107,ROUNDUP((ROW()-7)/3,0))="","",INDEX('Registo trimestral'!$A$8:$A$107,ROUNDUP((ROW()-7)/3,0))),"")</f>
        <v/>
      </c>
      <c r="B294" s="18">
        <f>IFERROR(IF($A294="","",INDEX('Registo trimestral'!$C$8:$C$107,ROUNDUP((ROW()-7)/3,0))),"")</f>
        <v/>
      </c>
      <c r="C294" s="18">
        <f>IFERROR(IF($A294="","",INDEX('Registo trimestral'!$D$8:$D$107,ROUNDUP((ROW()-7)/3,0))),"")</f>
        <v/>
      </c>
      <c r="D294" s="29">
        <f>IFERROR(IF($A294="","",EDATE(INDEX('Registo trimestral'!$E$8:$E$107,ROUNDUP((ROW()-7)/3,0)),MOD(ROW()-8,3))),"")</f>
        <v/>
      </c>
      <c r="E294" s="22">
        <f>IFERROR(IF($A294="","",INDEX('Registo trimestral'!$T$8:$T$107,ROUNDUP((ROW()-7)/3,0))),"")</f>
        <v/>
      </c>
      <c r="F294" s="28">
        <f>IFERROR(IF($A294="","",INDEX('Registo trimestral'!$U$8:$U$107,ROUNDUP((ROW()-7)/3,0))),"")</f>
        <v/>
      </c>
      <c r="G294" s="22">
        <f>IFERROR(IF($A294="","",INDEX('Registo trimestral'!$V$8:$V$107,ROUNDUP((ROW()-7)/3,0))),"")</f>
        <v/>
      </c>
      <c r="H294" s="17" t="n"/>
      <c r="I294" s="27" t="n"/>
      <c r="J294" s="25" t="n"/>
      <c r="K294" s="22">
        <f>IFERROR(IF(OR($G294="",$H294=""),"",$G294-$H294),"")</f>
        <v/>
      </c>
      <c r="L294" s="13">
        <f>IF($A294="","",IF($G294="","A aguardar cálculo",IF($G294=0,IF($J294="Não aplicável","Confirmar estado sem montante"),IF($H294="","Pagamento por registar",IF($I294="","Falta data de pagamento",IF(ABS($K294)&lt;='Painel'!$B$14,"Regularizado","Diferença a conferir"))))))</f>
        <v/>
      </c>
      <c r="M294" s="15" t="n"/>
    </row>
    <row r="295" ht="28" customHeight="1">
      <c r="A295" s="13">
        <f>IFERROR(IF(INDEX('Registo trimestral'!$A$8:$A$107,ROUNDUP((ROW()-7)/3,0))="","",INDEX('Registo trimestral'!$A$8:$A$107,ROUNDUP((ROW()-7)/3,0))),"")</f>
        <v/>
      </c>
      <c r="B295" s="18">
        <f>IFERROR(IF($A295="","",INDEX('Registo trimestral'!$C$8:$C$107,ROUNDUP((ROW()-7)/3,0))),"")</f>
        <v/>
      </c>
      <c r="C295" s="18">
        <f>IFERROR(IF($A295="","",INDEX('Registo trimestral'!$D$8:$D$107,ROUNDUP((ROW()-7)/3,0))),"")</f>
        <v/>
      </c>
      <c r="D295" s="29">
        <f>IFERROR(IF($A295="","",EDATE(INDEX('Registo trimestral'!$E$8:$E$107,ROUNDUP((ROW()-7)/3,0)),MOD(ROW()-8,3))),"")</f>
        <v/>
      </c>
      <c r="E295" s="22">
        <f>IFERROR(IF($A295="","",INDEX('Registo trimestral'!$T$8:$T$107,ROUNDUP((ROW()-7)/3,0))),"")</f>
        <v/>
      </c>
      <c r="F295" s="28">
        <f>IFERROR(IF($A295="","",INDEX('Registo trimestral'!$U$8:$U$107,ROUNDUP((ROW()-7)/3,0))),"")</f>
        <v/>
      </c>
      <c r="G295" s="22">
        <f>IFERROR(IF($A295="","",INDEX('Registo trimestral'!$V$8:$V$107,ROUNDUP((ROW()-7)/3,0))),"")</f>
        <v/>
      </c>
      <c r="H295" s="17" t="n"/>
      <c r="I295" s="27" t="n"/>
      <c r="J295" s="25" t="n"/>
      <c r="K295" s="22">
        <f>IFERROR(IF(OR($G295="",$H295=""),"",$G295-$H295),"")</f>
        <v/>
      </c>
      <c r="L295" s="13">
        <f>IF($A295="","",IF($G295="","A aguardar cálculo",IF($G295=0,IF($J295="Não aplicável","Confirmar estado sem montante"),IF($H295="","Pagamento por registar",IF($I295="","Falta data de pagamento",IF(ABS($K295)&lt;='Painel'!$B$14,"Regularizado","Diferença a conferir"))))))</f>
        <v/>
      </c>
      <c r="M295" s="15" t="n"/>
    </row>
    <row r="296" ht="28" customHeight="1">
      <c r="A296" s="13">
        <f>IFERROR(IF(INDEX('Registo trimestral'!$A$8:$A$107,ROUNDUP((ROW()-7)/3,0))="","",INDEX('Registo trimestral'!$A$8:$A$107,ROUNDUP((ROW()-7)/3,0))),"")</f>
        <v/>
      </c>
      <c r="B296" s="18">
        <f>IFERROR(IF($A296="","",INDEX('Registo trimestral'!$C$8:$C$107,ROUNDUP((ROW()-7)/3,0))),"")</f>
        <v/>
      </c>
      <c r="C296" s="18">
        <f>IFERROR(IF($A296="","",INDEX('Registo trimestral'!$D$8:$D$107,ROUNDUP((ROW()-7)/3,0))),"")</f>
        <v/>
      </c>
      <c r="D296" s="29">
        <f>IFERROR(IF($A296="","",EDATE(INDEX('Registo trimestral'!$E$8:$E$107,ROUNDUP((ROW()-7)/3,0)),MOD(ROW()-8,3))),"")</f>
        <v/>
      </c>
      <c r="E296" s="22">
        <f>IFERROR(IF($A296="","",INDEX('Registo trimestral'!$T$8:$T$107,ROUNDUP((ROW()-7)/3,0))),"")</f>
        <v/>
      </c>
      <c r="F296" s="28">
        <f>IFERROR(IF($A296="","",INDEX('Registo trimestral'!$U$8:$U$107,ROUNDUP((ROW()-7)/3,0))),"")</f>
        <v/>
      </c>
      <c r="G296" s="22">
        <f>IFERROR(IF($A296="","",INDEX('Registo trimestral'!$V$8:$V$107,ROUNDUP((ROW()-7)/3,0))),"")</f>
        <v/>
      </c>
      <c r="H296" s="17" t="n"/>
      <c r="I296" s="27" t="n"/>
      <c r="J296" s="25" t="n"/>
      <c r="K296" s="22">
        <f>IFERROR(IF(OR($G296="",$H296=""),"",$G296-$H296),"")</f>
        <v/>
      </c>
      <c r="L296" s="13">
        <f>IF($A296="","",IF($G296="","A aguardar cálculo",IF($G296=0,IF($J296="Não aplicável","Confirmar estado sem montante"),IF($H296="","Pagamento por registar",IF($I296="","Falta data de pagamento",IF(ABS($K296)&lt;='Painel'!$B$14,"Regularizado","Diferença a conferir"))))))</f>
        <v/>
      </c>
      <c r="M296" s="15" t="n"/>
    </row>
    <row r="297" ht="28" customHeight="1">
      <c r="A297" s="13">
        <f>IFERROR(IF(INDEX('Registo trimestral'!$A$8:$A$107,ROUNDUP((ROW()-7)/3,0))="","",INDEX('Registo trimestral'!$A$8:$A$107,ROUNDUP((ROW()-7)/3,0))),"")</f>
        <v/>
      </c>
      <c r="B297" s="18">
        <f>IFERROR(IF($A297="","",INDEX('Registo trimestral'!$C$8:$C$107,ROUNDUP((ROW()-7)/3,0))),"")</f>
        <v/>
      </c>
      <c r="C297" s="18">
        <f>IFERROR(IF($A297="","",INDEX('Registo trimestral'!$D$8:$D$107,ROUNDUP((ROW()-7)/3,0))),"")</f>
        <v/>
      </c>
      <c r="D297" s="29">
        <f>IFERROR(IF($A297="","",EDATE(INDEX('Registo trimestral'!$E$8:$E$107,ROUNDUP((ROW()-7)/3,0)),MOD(ROW()-8,3))),"")</f>
        <v/>
      </c>
      <c r="E297" s="22">
        <f>IFERROR(IF($A297="","",INDEX('Registo trimestral'!$T$8:$T$107,ROUNDUP((ROW()-7)/3,0))),"")</f>
        <v/>
      </c>
      <c r="F297" s="28">
        <f>IFERROR(IF($A297="","",INDEX('Registo trimestral'!$U$8:$U$107,ROUNDUP((ROW()-7)/3,0))),"")</f>
        <v/>
      </c>
      <c r="G297" s="22">
        <f>IFERROR(IF($A297="","",INDEX('Registo trimestral'!$V$8:$V$107,ROUNDUP((ROW()-7)/3,0))),"")</f>
        <v/>
      </c>
      <c r="H297" s="17" t="n"/>
      <c r="I297" s="27" t="n"/>
      <c r="J297" s="25" t="n"/>
      <c r="K297" s="22">
        <f>IFERROR(IF(OR($G297="",$H297=""),"",$G297-$H297),"")</f>
        <v/>
      </c>
      <c r="L297" s="13">
        <f>IF($A297="","",IF($G297="","A aguardar cálculo",IF($G297=0,IF($J297="Não aplicável","Confirmar estado sem montante"),IF($H297="","Pagamento por registar",IF($I297="","Falta data de pagamento",IF(ABS($K297)&lt;='Painel'!$B$14,"Regularizado","Diferença a conferir"))))))</f>
        <v/>
      </c>
      <c r="M297" s="15" t="n"/>
    </row>
    <row r="298" ht="28" customHeight="1">
      <c r="A298" s="13">
        <f>IFERROR(IF(INDEX('Registo trimestral'!$A$8:$A$107,ROUNDUP((ROW()-7)/3,0))="","",INDEX('Registo trimestral'!$A$8:$A$107,ROUNDUP((ROW()-7)/3,0))),"")</f>
        <v/>
      </c>
      <c r="B298" s="18">
        <f>IFERROR(IF($A298="","",INDEX('Registo trimestral'!$C$8:$C$107,ROUNDUP((ROW()-7)/3,0))),"")</f>
        <v/>
      </c>
      <c r="C298" s="18">
        <f>IFERROR(IF($A298="","",INDEX('Registo trimestral'!$D$8:$D$107,ROUNDUP((ROW()-7)/3,0))),"")</f>
        <v/>
      </c>
      <c r="D298" s="29">
        <f>IFERROR(IF($A298="","",EDATE(INDEX('Registo trimestral'!$E$8:$E$107,ROUNDUP((ROW()-7)/3,0)),MOD(ROW()-8,3))),"")</f>
        <v/>
      </c>
      <c r="E298" s="22">
        <f>IFERROR(IF($A298="","",INDEX('Registo trimestral'!$T$8:$T$107,ROUNDUP((ROW()-7)/3,0))),"")</f>
        <v/>
      </c>
      <c r="F298" s="28">
        <f>IFERROR(IF($A298="","",INDEX('Registo trimestral'!$U$8:$U$107,ROUNDUP((ROW()-7)/3,0))),"")</f>
        <v/>
      </c>
      <c r="G298" s="22">
        <f>IFERROR(IF($A298="","",INDEX('Registo trimestral'!$V$8:$V$107,ROUNDUP((ROW()-7)/3,0))),"")</f>
        <v/>
      </c>
      <c r="H298" s="17" t="n"/>
      <c r="I298" s="27" t="n"/>
      <c r="J298" s="25" t="n"/>
      <c r="K298" s="22">
        <f>IFERROR(IF(OR($G298="",$H298=""),"",$G298-$H298),"")</f>
        <v/>
      </c>
      <c r="L298" s="13">
        <f>IF($A298="","",IF($G298="","A aguardar cálculo",IF($G298=0,IF($J298="Não aplicável","Confirmar estado sem montante"),IF($H298="","Pagamento por registar",IF($I298="","Falta data de pagamento",IF(ABS($K298)&lt;='Painel'!$B$14,"Regularizado","Diferença a conferir"))))))</f>
        <v/>
      </c>
      <c r="M298" s="15" t="n"/>
    </row>
    <row r="299" ht="28" customHeight="1">
      <c r="A299" s="13">
        <f>IFERROR(IF(INDEX('Registo trimestral'!$A$8:$A$107,ROUNDUP((ROW()-7)/3,0))="","",INDEX('Registo trimestral'!$A$8:$A$107,ROUNDUP((ROW()-7)/3,0))),"")</f>
        <v/>
      </c>
      <c r="B299" s="18">
        <f>IFERROR(IF($A299="","",INDEX('Registo trimestral'!$C$8:$C$107,ROUNDUP((ROW()-7)/3,0))),"")</f>
        <v/>
      </c>
      <c r="C299" s="18">
        <f>IFERROR(IF($A299="","",INDEX('Registo trimestral'!$D$8:$D$107,ROUNDUP((ROW()-7)/3,0))),"")</f>
        <v/>
      </c>
      <c r="D299" s="29">
        <f>IFERROR(IF($A299="","",EDATE(INDEX('Registo trimestral'!$E$8:$E$107,ROUNDUP((ROW()-7)/3,0)),MOD(ROW()-8,3))),"")</f>
        <v/>
      </c>
      <c r="E299" s="22">
        <f>IFERROR(IF($A299="","",INDEX('Registo trimestral'!$T$8:$T$107,ROUNDUP((ROW()-7)/3,0))),"")</f>
        <v/>
      </c>
      <c r="F299" s="28">
        <f>IFERROR(IF($A299="","",INDEX('Registo trimestral'!$U$8:$U$107,ROUNDUP((ROW()-7)/3,0))),"")</f>
        <v/>
      </c>
      <c r="G299" s="22">
        <f>IFERROR(IF($A299="","",INDEX('Registo trimestral'!$V$8:$V$107,ROUNDUP((ROW()-7)/3,0))),"")</f>
        <v/>
      </c>
      <c r="H299" s="17" t="n"/>
      <c r="I299" s="27" t="n"/>
      <c r="J299" s="25" t="n"/>
      <c r="K299" s="22">
        <f>IFERROR(IF(OR($G299="",$H299=""),"",$G299-$H299),"")</f>
        <v/>
      </c>
      <c r="L299" s="13">
        <f>IF($A299="","",IF($G299="","A aguardar cálculo",IF($G299=0,IF($J299="Não aplicável","Confirmar estado sem montante"),IF($H299="","Pagamento por registar",IF($I299="","Falta data de pagamento",IF(ABS($K299)&lt;='Painel'!$B$14,"Regularizado","Diferença a conferir"))))))</f>
        <v/>
      </c>
      <c r="M299" s="15" t="n"/>
    </row>
    <row r="300" ht="28" customHeight="1">
      <c r="A300" s="13">
        <f>IFERROR(IF(INDEX('Registo trimestral'!$A$8:$A$107,ROUNDUP((ROW()-7)/3,0))="","",INDEX('Registo trimestral'!$A$8:$A$107,ROUNDUP((ROW()-7)/3,0))),"")</f>
        <v/>
      </c>
      <c r="B300" s="18">
        <f>IFERROR(IF($A300="","",INDEX('Registo trimestral'!$C$8:$C$107,ROUNDUP((ROW()-7)/3,0))),"")</f>
        <v/>
      </c>
      <c r="C300" s="18">
        <f>IFERROR(IF($A300="","",INDEX('Registo trimestral'!$D$8:$D$107,ROUNDUP((ROW()-7)/3,0))),"")</f>
        <v/>
      </c>
      <c r="D300" s="29">
        <f>IFERROR(IF($A300="","",EDATE(INDEX('Registo trimestral'!$E$8:$E$107,ROUNDUP((ROW()-7)/3,0)),MOD(ROW()-8,3))),"")</f>
        <v/>
      </c>
      <c r="E300" s="22">
        <f>IFERROR(IF($A300="","",INDEX('Registo trimestral'!$T$8:$T$107,ROUNDUP((ROW()-7)/3,0))),"")</f>
        <v/>
      </c>
      <c r="F300" s="28">
        <f>IFERROR(IF($A300="","",INDEX('Registo trimestral'!$U$8:$U$107,ROUNDUP((ROW()-7)/3,0))),"")</f>
        <v/>
      </c>
      <c r="G300" s="22">
        <f>IFERROR(IF($A300="","",INDEX('Registo trimestral'!$V$8:$V$107,ROUNDUP((ROW()-7)/3,0))),"")</f>
        <v/>
      </c>
      <c r="H300" s="17" t="n"/>
      <c r="I300" s="27" t="n"/>
      <c r="J300" s="25" t="n"/>
      <c r="K300" s="22">
        <f>IFERROR(IF(OR($G300="",$H300=""),"",$G300-$H300),"")</f>
        <v/>
      </c>
      <c r="L300" s="13">
        <f>IF($A300="","",IF($G300="","A aguardar cálculo",IF($G300=0,IF($J300="Não aplicável","Confirmar estado sem montante"),IF($H300="","Pagamento por registar",IF($I300="","Falta data de pagamento",IF(ABS($K300)&lt;='Painel'!$B$14,"Regularizado","Diferença a conferir"))))))</f>
        <v/>
      </c>
      <c r="M300" s="15" t="n"/>
    </row>
    <row r="301" ht="28" customHeight="1">
      <c r="A301" s="13">
        <f>IFERROR(IF(INDEX('Registo trimestral'!$A$8:$A$107,ROUNDUP((ROW()-7)/3,0))="","",INDEX('Registo trimestral'!$A$8:$A$107,ROUNDUP((ROW()-7)/3,0))),"")</f>
        <v/>
      </c>
      <c r="B301" s="18">
        <f>IFERROR(IF($A301="","",INDEX('Registo trimestral'!$C$8:$C$107,ROUNDUP((ROW()-7)/3,0))),"")</f>
        <v/>
      </c>
      <c r="C301" s="18">
        <f>IFERROR(IF($A301="","",INDEX('Registo trimestral'!$D$8:$D$107,ROUNDUP((ROW()-7)/3,0))),"")</f>
        <v/>
      </c>
      <c r="D301" s="29">
        <f>IFERROR(IF($A301="","",EDATE(INDEX('Registo trimestral'!$E$8:$E$107,ROUNDUP((ROW()-7)/3,0)),MOD(ROW()-8,3))),"")</f>
        <v/>
      </c>
      <c r="E301" s="22">
        <f>IFERROR(IF($A301="","",INDEX('Registo trimestral'!$T$8:$T$107,ROUNDUP((ROW()-7)/3,0))),"")</f>
        <v/>
      </c>
      <c r="F301" s="28">
        <f>IFERROR(IF($A301="","",INDEX('Registo trimestral'!$U$8:$U$107,ROUNDUP((ROW()-7)/3,0))),"")</f>
        <v/>
      </c>
      <c r="G301" s="22">
        <f>IFERROR(IF($A301="","",INDEX('Registo trimestral'!$V$8:$V$107,ROUNDUP((ROW()-7)/3,0))),"")</f>
        <v/>
      </c>
      <c r="H301" s="17" t="n"/>
      <c r="I301" s="27" t="n"/>
      <c r="J301" s="25" t="n"/>
      <c r="K301" s="22">
        <f>IFERROR(IF(OR($G301="",$H301=""),"",$G301-$H301),"")</f>
        <v/>
      </c>
      <c r="L301" s="13">
        <f>IF($A301="","",IF($G301="","A aguardar cálculo",IF($G301=0,IF($J301="Não aplicável","Confirmar estado sem montante"),IF($H301="","Pagamento por registar",IF($I301="","Falta data de pagamento",IF(ABS($K301)&lt;='Painel'!$B$14,"Regularizado","Diferença a conferir"))))))</f>
        <v/>
      </c>
      <c r="M301" s="15" t="n"/>
    </row>
    <row r="302" ht="28" customHeight="1">
      <c r="A302" s="13">
        <f>IFERROR(IF(INDEX('Registo trimestral'!$A$8:$A$107,ROUNDUP((ROW()-7)/3,0))="","",INDEX('Registo trimestral'!$A$8:$A$107,ROUNDUP((ROW()-7)/3,0))),"")</f>
        <v/>
      </c>
      <c r="B302" s="18">
        <f>IFERROR(IF($A302="","",INDEX('Registo trimestral'!$C$8:$C$107,ROUNDUP((ROW()-7)/3,0))),"")</f>
        <v/>
      </c>
      <c r="C302" s="18">
        <f>IFERROR(IF($A302="","",INDEX('Registo trimestral'!$D$8:$D$107,ROUNDUP((ROW()-7)/3,0))),"")</f>
        <v/>
      </c>
      <c r="D302" s="29">
        <f>IFERROR(IF($A302="","",EDATE(INDEX('Registo trimestral'!$E$8:$E$107,ROUNDUP((ROW()-7)/3,0)),MOD(ROW()-8,3))),"")</f>
        <v/>
      </c>
      <c r="E302" s="22">
        <f>IFERROR(IF($A302="","",INDEX('Registo trimestral'!$T$8:$T$107,ROUNDUP((ROW()-7)/3,0))),"")</f>
        <v/>
      </c>
      <c r="F302" s="28">
        <f>IFERROR(IF($A302="","",INDEX('Registo trimestral'!$U$8:$U$107,ROUNDUP((ROW()-7)/3,0))),"")</f>
        <v/>
      </c>
      <c r="G302" s="22">
        <f>IFERROR(IF($A302="","",INDEX('Registo trimestral'!$V$8:$V$107,ROUNDUP((ROW()-7)/3,0))),"")</f>
        <v/>
      </c>
      <c r="H302" s="17" t="n"/>
      <c r="I302" s="27" t="n"/>
      <c r="J302" s="25" t="n"/>
      <c r="K302" s="22">
        <f>IFERROR(IF(OR($G302="",$H302=""),"",$G302-$H302),"")</f>
        <v/>
      </c>
      <c r="L302" s="13">
        <f>IF($A302="","",IF($G302="","A aguardar cálculo",IF($G302=0,IF($J302="Não aplicável","Confirmar estado sem montante"),IF($H302="","Pagamento por registar",IF($I302="","Falta data de pagamento",IF(ABS($K302)&lt;='Painel'!$B$14,"Regularizado","Diferença a conferir"))))))</f>
        <v/>
      </c>
      <c r="M302" s="15" t="n"/>
    </row>
    <row r="303" ht="28" customHeight="1">
      <c r="A303" s="13">
        <f>IFERROR(IF(INDEX('Registo trimestral'!$A$8:$A$107,ROUNDUP((ROW()-7)/3,0))="","",INDEX('Registo trimestral'!$A$8:$A$107,ROUNDUP((ROW()-7)/3,0))),"")</f>
        <v/>
      </c>
      <c r="B303" s="18">
        <f>IFERROR(IF($A303="","",INDEX('Registo trimestral'!$C$8:$C$107,ROUNDUP((ROW()-7)/3,0))),"")</f>
        <v/>
      </c>
      <c r="C303" s="18">
        <f>IFERROR(IF($A303="","",INDEX('Registo trimestral'!$D$8:$D$107,ROUNDUP((ROW()-7)/3,0))),"")</f>
        <v/>
      </c>
      <c r="D303" s="29">
        <f>IFERROR(IF($A303="","",EDATE(INDEX('Registo trimestral'!$E$8:$E$107,ROUNDUP((ROW()-7)/3,0)),MOD(ROW()-8,3))),"")</f>
        <v/>
      </c>
      <c r="E303" s="22">
        <f>IFERROR(IF($A303="","",INDEX('Registo trimestral'!$T$8:$T$107,ROUNDUP((ROW()-7)/3,0))),"")</f>
        <v/>
      </c>
      <c r="F303" s="28">
        <f>IFERROR(IF($A303="","",INDEX('Registo trimestral'!$U$8:$U$107,ROUNDUP((ROW()-7)/3,0))),"")</f>
        <v/>
      </c>
      <c r="G303" s="22">
        <f>IFERROR(IF($A303="","",INDEX('Registo trimestral'!$V$8:$V$107,ROUNDUP((ROW()-7)/3,0))),"")</f>
        <v/>
      </c>
      <c r="H303" s="17" t="n"/>
      <c r="I303" s="27" t="n"/>
      <c r="J303" s="25" t="n"/>
      <c r="K303" s="22">
        <f>IFERROR(IF(OR($G303="",$H303=""),"",$G303-$H303),"")</f>
        <v/>
      </c>
      <c r="L303" s="13">
        <f>IF($A303="","",IF($G303="","A aguardar cálculo",IF($G303=0,IF($J303="Não aplicável","Confirmar estado sem montante"),IF($H303="","Pagamento por registar",IF($I303="","Falta data de pagamento",IF(ABS($K303)&lt;='Painel'!$B$14,"Regularizado","Diferença a conferir"))))))</f>
        <v/>
      </c>
      <c r="M303" s="15" t="n"/>
    </row>
    <row r="304" ht="28" customHeight="1">
      <c r="A304" s="13">
        <f>IFERROR(IF(INDEX('Registo trimestral'!$A$8:$A$107,ROUNDUP((ROW()-7)/3,0))="","",INDEX('Registo trimestral'!$A$8:$A$107,ROUNDUP((ROW()-7)/3,0))),"")</f>
        <v/>
      </c>
      <c r="B304" s="18">
        <f>IFERROR(IF($A304="","",INDEX('Registo trimestral'!$C$8:$C$107,ROUNDUP((ROW()-7)/3,0))),"")</f>
        <v/>
      </c>
      <c r="C304" s="18">
        <f>IFERROR(IF($A304="","",INDEX('Registo trimestral'!$D$8:$D$107,ROUNDUP((ROW()-7)/3,0))),"")</f>
        <v/>
      </c>
      <c r="D304" s="29">
        <f>IFERROR(IF($A304="","",EDATE(INDEX('Registo trimestral'!$E$8:$E$107,ROUNDUP((ROW()-7)/3,0)),MOD(ROW()-8,3))),"")</f>
        <v/>
      </c>
      <c r="E304" s="22">
        <f>IFERROR(IF($A304="","",INDEX('Registo trimestral'!$T$8:$T$107,ROUNDUP((ROW()-7)/3,0))),"")</f>
        <v/>
      </c>
      <c r="F304" s="28">
        <f>IFERROR(IF($A304="","",INDEX('Registo trimestral'!$U$8:$U$107,ROUNDUP((ROW()-7)/3,0))),"")</f>
        <v/>
      </c>
      <c r="G304" s="22">
        <f>IFERROR(IF($A304="","",INDEX('Registo trimestral'!$V$8:$V$107,ROUNDUP((ROW()-7)/3,0))),"")</f>
        <v/>
      </c>
      <c r="H304" s="17" t="n"/>
      <c r="I304" s="27" t="n"/>
      <c r="J304" s="25" t="n"/>
      <c r="K304" s="22">
        <f>IFERROR(IF(OR($G304="",$H304=""),"",$G304-$H304),"")</f>
        <v/>
      </c>
      <c r="L304" s="13">
        <f>IF($A304="","",IF($G304="","A aguardar cálculo",IF($G304=0,IF($J304="Não aplicável","Confirmar estado sem montante"),IF($H304="","Pagamento por registar",IF($I304="","Falta data de pagamento",IF(ABS($K304)&lt;='Painel'!$B$14,"Regularizado","Diferença a conferir"))))))</f>
        <v/>
      </c>
      <c r="M304" s="15" t="n"/>
    </row>
    <row r="305" ht="28" customHeight="1">
      <c r="A305" s="13">
        <f>IFERROR(IF(INDEX('Registo trimestral'!$A$8:$A$107,ROUNDUP((ROW()-7)/3,0))="","",INDEX('Registo trimestral'!$A$8:$A$107,ROUNDUP((ROW()-7)/3,0))),"")</f>
        <v/>
      </c>
      <c r="B305" s="18">
        <f>IFERROR(IF($A305="","",INDEX('Registo trimestral'!$C$8:$C$107,ROUNDUP((ROW()-7)/3,0))),"")</f>
        <v/>
      </c>
      <c r="C305" s="18">
        <f>IFERROR(IF($A305="","",INDEX('Registo trimestral'!$D$8:$D$107,ROUNDUP((ROW()-7)/3,0))),"")</f>
        <v/>
      </c>
      <c r="D305" s="29">
        <f>IFERROR(IF($A305="","",EDATE(INDEX('Registo trimestral'!$E$8:$E$107,ROUNDUP((ROW()-7)/3,0)),MOD(ROW()-8,3))),"")</f>
        <v/>
      </c>
      <c r="E305" s="22">
        <f>IFERROR(IF($A305="","",INDEX('Registo trimestral'!$T$8:$T$107,ROUNDUP((ROW()-7)/3,0))),"")</f>
        <v/>
      </c>
      <c r="F305" s="28">
        <f>IFERROR(IF($A305="","",INDEX('Registo trimestral'!$U$8:$U$107,ROUNDUP((ROW()-7)/3,0))),"")</f>
        <v/>
      </c>
      <c r="G305" s="22">
        <f>IFERROR(IF($A305="","",INDEX('Registo trimestral'!$V$8:$V$107,ROUNDUP((ROW()-7)/3,0))),"")</f>
        <v/>
      </c>
      <c r="H305" s="17" t="n"/>
      <c r="I305" s="27" t="n"/>
      <c r="J305" s="25" t="n"/>
      <c r="K305" s="22">
        <f>IFERROR(IF(OR($G305="",$H305=""),"",$G305-$H305),"")</f>
        <v/>
      </c>
      <c r="L305" s="13">
        <f>IF($A305="","",IF($G305="","A aguardar cálculo",IF($G305=0,IF($J305="Não aplicável","Confirmar estado sem montante"),IF($H305="","Pagamento por registar",IF($I305="","Falta data de pagamento",IF(ABS($K305)&lt;='Painel'!$B$14,"Regularizado","Diferença a conferir"))))))</f>
        <v/>
      </c>
      <c r="M305" s="15" t="n"/>
    </row>
    <row r="306" ht="28" customHeight="1">
      <c r="A306" s="13">
        <f>IFERROR(IF(INDEX('Registo trimestral'!$A$8:$A$107,ROUNDUP((ROW()-7)/3,0))="","",INDEX('Registo trimestral'!$A$8:$A$107,ROUNDUP((ROW()-7)/3,0))),"")</f>
        <v/>
      </c>
      <c r="B306" s="18">
        <f>IFERROR(IF($A306="","",INDEX('Registo trimestral'!$C$8:$C$107,ROUNDUP((ROW()-7)/3,0))),"")</f>
        <v/>
      </c>
      <c r="C306" s="18">
        <f>IFERROR(IF($A306="","",INDEX('Registo trimestral'!$D$8:$D$107,ROUNDUP((ROW()-7)/3,0))),"")</f>
        <v/>
      </c>
      <c r="D306" s="29">
        <f>IFERROR(IF($A306="","",EDATE(INDEX('Registo trimestral'!$E$8:$E$107,ROUNDUP((ROW()-7)/3,0)),MOD(ROW()-8,3))),"")</f>
        <v/>
      </c>
      <c r="E306" s="22">
        <f>IFERROR(IF($A306="","",INDEX('Registo trimestral'!$T$8:$T$107,ROUNDUP((ROW()-7)/3,0))),"")</f>
        <v/>
      </c>
      <c r="F306" s="28">
        <f>IFERROR(IF($A306="","",INDEX('Registo trimestral'!$U$8:$U$107,ROUNDUP((ROW()-7)/3,0))),"")</f>
        <v/>
      </c>
      <c r="G306" s="22">
        <f>IFERROR(IF($A306="","",INDEX('Registo trimestral'!$V$8:$V$107,ROUNDUP((ROW()-7)/3,0))),"")</f>
        <v/>
      </c>
      <c r="H306" s="17" t="n"/>
      <c r="I306" s="27" t="n"/>
      <c r="J306" s="25" t="n"/>
      <c r="K306" s="22">
        <f>IFERROR(IF(OR($G306="",$H306=""),"",$G306-$H306),"")</f>
        <v/>
      </c>
      <c r="L306" s="13">
        <f>IF($A306="","",IF($G306="","A aguardar cálculo",IF($G306=0,IF($J306="Não aplicável","Confirmar estado sem montante"),IF($H306="","Pagamento por registar",IF($I306="","Falta data de pagamento",IF(ABS($K306)&lt;='Painel'!$B$14,"Regularizado","Diferença a conferir"))))))</f>
        <v/>
      </c>
      <c r="M306" s="15" t="n"/>
    </row>
    <row r="307" ht="28" customHeight="1">
      <c r="A307" s="13">
        <f>IFERROR(IF(INDEX('Registo trimestral'!$A$8:$A$107,ROUNDUP((ROW()-7)/3,0))="","",INDEX('Registo trimestral'!$A$8:$A$107,ROUNDUP((ROW()-7)/3,0))),"")</f>
        <v/>
      </c>
      <c r="B307" s="18">
        <f>IFERROR(IF($A307="","",INDEX('Registo trimestral'!$C$8:$C$107,ROUNDUP((ROW()-7)/3,0))),"")</f>
        <v/>
      </c>
      <c r="C307" s="18">
        <f>IFERROR(IF($A307="","",INDEX('Registo trimestral'!$D$8:$D$107,ROUNDUP((ROW()-7)/3,0))),"")</f>
        <v/>
      </c>
      <c r="D307" s="29">
        <f>IFERROR(IF($A307="","",EDATE(INDEX('Registo trimestral'!$E$8:$E$107,ROUNDUP((ROW()-7)/3,0)),MOD(ROW()-8,3))),"")</f>
        <v/>
      </c>
      <c r="E307" s="22">
        <f>IFERROR(IF($A307="","",INDEX('Registo trimestral'!$T$8:$T$107,ROUNDUP((ROW()-7)/3,0))),"")</f>
        <v/>
      </c>
      <c r="F307" s="28">
        <f>IFERROR(IF($A307="","",INDEX('Registo trimestral'!$U$8:$U$107,ROUNDUP((ROW()-7)/3,0))),"")</f>
        <v/>
      </c>
      <c r="G307" s="22">
        <f>IFERROR(IF($A307="","",INDEX('Registo trimestral'!$V$8:$V$107,ROUNDUP((ROW()-7)/3,0))),"")</f>
        <v/>
      </c>
      <c r="H307" s="17" t="n"/>
      <c r="I307" s="27" t="n"/>
      <c r="J307" s="25" t="n"/>
      <c r="K307" s="22">
        <f>IFERROR(IF(OR($G307="",$H307=""),"",$G307-$H307),"")</f>
        <v/>
      </c>
      <c r="L307" s="13">
        <f>IF($A307="","",IF($G307="","A aguardar cálculo",IF($G307=0,IF($J307="Não aplicável","Confirmar estado sem montante"),IF($H307="","Pagamento por registar",IF($I307="","Falta data de pagamento",IF(ABS($K307)&lt;='Painel'!$B$14,"Regularizado","Diferença a conferir"))))))</f>
        <v/>
      </c>
      <c r="M307" s="15" t="n"/>
    </row>
  </sheetData>
  <conditionalFormatting sqref="L8:L307">
    <cfRule type="expression" priority="1" dxfId="0">
      <formula>$L8="Regularizado"</formula>
    </cfRule>
    <cfRule type="expression" priority="2" dxfId="1">
      <formula>$L8="A aguardar cálculo"</formula>
    </cfRule>
    <cfRule type="expression" priority="3" dxfId="1">
      <formula>$L8="Pagamento por registar"</formula>
    </cfRule>
    <cfRule type="expression" priority="4" dxfId="1">
      <formula>$L8="Falta data de pagamento"</formula>
    </cfRule>
    <cfRule type="expression" priority="5" dxfId="1">
      <formula>$L8="Confirmar estado sem montante"</formula>
    </cfRule>
    <cfRule type="expression" priority="6" dxfId="2">
      <formula>$L8="Diferença a conferir"</formula>
    </cfRule>
  </conditionalFormatting>
  <dataValidations count="4">
    <dataValidation sqref="H8:H307" showErrorMessage="1" showInputMessage="1" allowBlank="1" type="decimal" operator="greaterThanOrEqual">
      <formula1>0</formula1>
    </dataValidation>
    <dataValidation sqref="I8:I307" showErrorMessage="1" showInputMessage="1" allowBlank="1" type="date" operator="between">
      <formula1>DATE(2000,1,1)</formula1>
      <formula2>DATE(2100,12,31)</formula2>
    </dataValidation>
    <dataValidation sqref="J8:J307" showErrorMessage="1" showInputMessage="1" allowBlank="1" type="list">
      <formula1>='Painel'!$P$17:$P$21</formula1>
    </dataValidation>
    <dataValidation sqref="M8:M307" showErrorMessage="1" showInputMessage="1" allowBlank="1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88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Instruções de utilização e confirmação</t>
        </is>
      </c>
      <c r="B1" s="40" t="n"/>
      <c r="C1" s="40" t="n"/>
      <c r="D1" s="40" t="n"/>
      <c r="E1" s="40" t="n"/>
      <c r="F1" s="40" t="n"/>
      <c r="G1" s="40" t="n"/>
      <c r="H1" s="41" t="n"/>
    </row>
    <row r="2" ht="22" customHeight="1"/>
    <row r="3" ht="22" customHeight="1">
      <c r="A3" s="30" t="inlineStr">
        <is>
          <t>Finalidade</t>
        </is>
      </c>
      <c r="B3" s="31" t="n"/>
      <c r="C3" s="31" t="n"/>
      <c r="D3" s="31" t="n"/>
      <c r="E3" s="31" t="n"/>
      <c r="F3" s="31" t="n"/>
      <c r="G3" s="31" t="n"/>
      <c r="H3" s="31" t="n"/>
    </row>
    <row r="4" ht="34" customHeight="1">
      <c r="A4" s="12" t="inlineStr">
        <is>
          <t>Este ficheiro organiza rendimentos trimestrais, parâmetros de cálculo, prestações mensais estimadas e pagamentos registados. Serve para controlo interno e não substitui declarações, comunicações, comprovativos, consultas ou decisões da Segurança Social.</t>
        </is>
      </c>
      <c r="B4" s="12" t="n"/>
      <c r="C4" s="12" t="n"/>
      <c r="D4" s="12" t="n"/>
      <c r="E4" s="12" t="n"/>
      <c r="F4" s="12" t="n"/>
      <c r="G4" s="12" t="n"/>
      <c r="H4" s="12" t="n"/>
    </row>
    <row r="5" ht="22" customHeight="1"/>
    <row r="6" ht="22" customHeight="1">
      <c r="A6" s="30" t="inlineStr">
        <is>
          <t>Antes de utilizar</t>
        </is>
      </c>
      <c r="B6" s="31" t="n"/>
      <c r="C6" s="31" t="n"/>
      <c r="D6" s="31" t="n"/>
      <c r="E6" s="31" t="n"/>
      <c r="F6" s="31" t="n"/>
      <c r="G6" s="31" t="n"/>
      <c r="H6" s="31" t="n"/>
    </row>
    <row r="7" ht="34" customHeight="1">
      <c r="A7" s="12" t="inlineStr">
        <is>
          <t>Antes de introduzir ou validar resultados, confirme junto da Segurança Social o enquadramento aplicável, a taxa contributiva, os coeficientes de relevância, a eventual base mínima, a possibilidade de variação da base e os respectivos limites.</t>
        </is>
      </c>
      <c r="B7" s="12" t="n"/>
      <c r="C7" s="12" t="n"/>
      <c r="D7" s="12" t="n"/>
      <c r="E7" s="12" t="n"/>
      <c r="F7" s="12" t="n"/>
      <c r="G7" s="12" t="n"/>
      <c r="H7" s="12" t="n"/>
    </row>
    <row r="8" ht="34" customHeight="1">
      <c r="A8" s="12" t="inlineStr">
        <is>
          <t>Não considere como regra legal qualquer célula vazia, exemplo, indicação de cor ou resultado obtido antes do preenchimento dos parâmetros confirmados.</t>
        </is>
      </c>
      <c r="B8" s="12" t="n"/>
      <c r="C8" s="12" t="n"/>
      <c r="D8" s="12" t="n"/>
      <c r="E8" s="12" t="n"/>
      <c r="F8" s="12" t="n"/>
      <c r="G8" s="12" t="n"/>
      <c r="H8" s="12" t="n"/>
    </row>
    <row r="9" ht="22" customHeight="1"/>
    <row r="10" ht="22" customHeight="1">
      <c r="A10" s="30" t="inlineStr">
        <is>
          <t>Ordem de utilização</t>
        </is>
      </c>
      <c r="B10" s="31" t="n"/>
      <c r="C10" s="31" t="n"/>
      <c r="D10" s="31" t="n"/>
      <c r="E10" s="31" t="n"/>
      <c r="F10" s="31" t="n"/>
      <c r="G10" s="31" t="n"/>
      <c r="H10" s="31" t="n"/>
    </row>
    <row r="11" ht="34" customHeight="1">
      <c r="A11" s="8" t="inlineStr">
        <is>
          <t>1. Na folha Painel, preencher o titular ou entidade, se necessário, e seleccionar o ano em análise.</t>
        </is>
      </c>
      <c r="B11" s="8" t="n"/>
      <c r="C11" s="8" t="n"/>
      <c r="D11" s="8" t="n"/>
      <c r="E11" s="8" t="n"/>
      <c r="F11" s="8" t="n"/>
      <c r="G11" s="8" t="n"/>
      <c r="H11" s="8" t="n"/>
    </row>
    <row r="12" ht="34" customHeight="1">
      <c r="A12" s="12" t="inlineStr">
        <is>
          <t>2. Confirmar e preencher os coeficientes de relevância aplicáveis aos tipos de rendimento utilizados.</t>
        </is>
      </c>
      <c r="B12" s="12" t="n"/>
      <c r="C12" s="12" t="n"/>
      <c r="D12" s="12" t="n"/>
      <c r="E12" s="12" t="n"/>
      <c r="F12" s="12" t="n"/>
      <c r="G12" s="12" t="n"/>
      <c r="H12" s="12" t="n"/>
    </row>
    <row r="13" ht="34" customHeight="1">
      <c r="A13" s="8" t="inlineStr">
        <is>
          <t>3. Confirmar a taxa contributiva aplicável ao enquadramento ou situação e registá-la na tabela de enquadramentos.</t>
        </is>
      </c>
      <c r="B13" s="8" t="n"/>
      <c r="C13" s="8" t="n"/>
      <c r="D13" s="8" t="n"/>
      <c r="E13" s="8" t="n"/>
      <c r="F13" s="8" t="n"/>
      <c r="G13" s="8" t="n"/>
      <c r="H13" s="8" t="n"/>
    </row>
    <row r="14" ht="34" customHeight="1">
      <c r="A14" s="12" t="inlineStr">
        <is>
          <t>4. Indicar se a base mínima deve ser aplicada no enquadramento seleccionado e, se aplicável, preencher a base mínima confirmada.</t>
        </is>
      </c>
      <c r="B14" s="12" t="n"/>
      <c r="C14" s="12" t="n"/>
      <c r="D14" s="12" t="n"/>
      <c r="E14" s="12" t="n"/>
      <c r="F14" s="12" t="n"/>
      <c r="G14" s="12" t="n"/>
      <c r="H14" s="12" t="n"/>
    </row>
    <row r="15" ht="34" customHeight="1">
      <c r="A15" s="8" t="inlineStr">
        <is>
          <t>5. Se utilizar a opção de variação, preencher os limites confirmados no Painel e introduzir a variação escolhida na coluna própria do Registo trimestral.</t>
        </is>
      </c>
      <c r="B15" s="8" t="n"/>
      <c r="C15" s="8" t="n"/>
      <c r="D15" s="8" t="n"/>
      <c r="E15" s="8" t="n"/>
      <c r="F15" s="8" t="n"/>
      <c r="G15" s="8" t="n"/>
      <c r="H15" s="8" t="n"/>
    </row>
    <row r="16" ht="34" customHeight="1">
      <c r="A16" s="12" t="inlineStr">
        <is>
          <t>6. Substituir as linhas de exemplo do Registo trimestral pelos dados reais, sem apagar linhas nem fórmulas.</t>
        </is>
      </c>
      <c r="B16" s="12" t="n"/>
      <c r="C16" s="12" t="n"/>
      <c r="D16" s="12" t="n"/>
      <c r="E16" s="12" t="n"/>
      <c r="F16" s="12" t="n"/>
      <c r="G16" s="12" t="n"/>
      <c r="H16" s="12" t="n"/>
    </row>
    <row r="17" ht="34" customHeight="1">
      <c r="A17" s="8" t="inlineStr">
        <is>
          <t>7. Consultar o mapa gerado em Prestações mensais.</t>
        </is>
      </c>
      <c r="B17" s="8" t="n"/>
      <c r="C17" s="8" t="n"/>
      <c r="D17" s="8" t="n"/>
      <c r="E17" s="8" t="n"/>
      <c r="F17" s="8" t="n"/>
      <c r="G17" s="8" t="n"/>
      <c r="H17" s="8" t="n"/>
    </row>
    <row r="18" ht="34" customHeight="1">
      <c r="A18" s="12" t="inlineStr">
        <is>
          <t>8. Registar montantes e datas de pagamento efectivamente ocorridos.</t>
        </is>
      </c>
      <c r="B18" s="12" t="n"/>
      <c r="C18" s="12" t="n"/>
      <c r="D18" s="12" t="n"/>
      <c r="E18" s="12" t="n"/>
      <c r="F18" s="12" t="n"/>
      <c r="G18" s="12" t="n"/>
      <c r="H18" s="12" t="n"/>
    </row>
    <row r="19" ht="34" customHeight="1">
      <c r="A19" s="8" t="inlineStr">
        <is>
          <t>9. Verificar a coluna Controlo em ambas as folhas tabulares.</t>
        </is>
      </c>
      <c r="B19" s="8" t="n"/>
      <c r="C19" s="8" t="n"/>
      <c r="D19" s="8" t="n"/>
      <c r="E19" s="8" t="n"/>
      <c r="F19" s="8" t="n"/>
      <c r="G19" s="8" t="n"/>
      <c r="H19" s="8" t="n"/>
    </row>
    <row r="20" ht="34" customHeight="1">
      <c r="A20" s="12" t="inlineStr">
        <is>
          <t>10. Confirmar no Painel que o Resultado do controlo está em OK.</t>
        </is>
      </c>
      <c r="B20" s="12" t="n"/>
      <c r="C20" s="12" t="n"/>
      <c r="D20" s="12" t="n"/>
      <c r="E20" s="12" t="n"/>
      <c r="F20" s="12" t="n"/>
      <c r="G20" s="12" t="n"/>
      <c r="H20" s="12" t="n"/>
    </row>
    <row r="21" ht="22" customHeight="1"/>
    <row r="22" ht="22" customHeight="1">
      <c r="A22" s="30" t="inlineStr">
        <is>
          <t>Tratamento de situações especiais</t>
        </is>
      </c>
      <c r="B22" s="31" t="n"/>
      <c r="C22" s="31" t="n"/>
      <c r="D22" s="31" t="n"/>
      <c r="E22" s="31" t="n"/>
      <c r="F22" s="31" t="n"/>
      <c r="G22" s="31" t="n"/>
      <c r="H22" s="31" t="n"/>
    </row>
    <row r="23" ht="34" customHeight="1">
      <c r="A23" s="12" t="inlineStr">
        <is>
          <t>As situações de contabilidade organizada, isenção, base mínima, alteração de enquadramento ou outras condições específicas devem ser confirmadas antes de serem reflectidas nos parâmetros. O ficheiro permite registar configurações confirmadas, mas não decide se uma situação é aplicável.</t>
        </is>
      </c>
      <c r="B23" s="12" t="n"/>
      <c r="C23" s="12" t="n"/>
      <c r="D23" s="12" t="n"/>
      <c r="E23" s="12" t="n"/>
      <c r="F23" s="12" t="n"/>
      <c r="G23" s="12" t="n"/>
      <c r="H23" s="12" t="n"/>
    </row>
    <row r="24" ht="34" customHeight="1">
      <c r="A24" s="12" t="inlineStr">
        <is>
          <t>Se uma taxa, coeficiente, limite ou base mínima não estiver confirmado, mantenha a célula em branco. A coluna Controlo assinalará a informação em falta.</t>
        </is>
      </c>
      <c r="B24" s="12" t="n"/>
      <c r="C24" s="12" t="n"/>
      <c r="D24" s="12" t="n"/>
      <c r="E24" s="12" t="n"/>
      <c r="F24" s="12" t="n"/>
      <c r="G24" s="12" t="n"/>
      <c r="H24" s="12" t="n"/>
    </row>
    <row r="25" ht="34" customHeight="1">
      <c r="A25" s="12" t="inlineStr">
        <is>
          <t>O estado Não aplicável no mapa mensal deve ser usado apenas quando a situação estiver confirmada pelo utilizador.</t>
        </is>
      </c>
      <c r="B25" s="12" t="n"/>
      <c r="C25" s="12" t="n"/>
      <c r="D25" s="12" t="n"/>
      <c r="E25" s="12" t="n"/>
      <c r="F25" s="12" t="n"/>
      <c r="G25" s="12" t="n"/>
      <c r="H25" s="12" t="n"/>
    </row>
    <row r="26" ht="22" customHeight="1"/>
    <row r="27" ht="22" customHeight="1">
      <c r="A27" s="30" t="inlineStr">
        <is>
          <t>Significado das cores</t>
        </is>
      </c>
      <c r="B27" s="31" t="n"/>
      <c r="C27" s="31" t="n"/>
      <c r="D27" s="31" t="n"/>
      <c r="E27" s="31" t="n"/>
      <c r="F27" s="31" t="n"/>
      <c r="G27" s="31" t="n"/>
      <c r="H27" s="31" t="n"/>
    </row>
    <row r="28" ht="26" customHeight="1">
      <c r="A28" s="32" t="inlineStr">
        <is>
          <t>Amarelo-claro</t>
        </is>
      </c>
      <c r="B28" s="15" t="inlineStr">
        <is>
          <t>Célula de introdução ou confirmação pelo utilizador</t>
        </is>
      </c>
      <c r="C28" s="12" t="n"/>
      <c r="D28" s="12" t="n"/>
      <c r="E28" s="12" t="n"/>
      <c r="F28" s="12" t="n"/>
      <c r="G28" s="12" t="n"/>
      <c r="H28" s="12" t="n"/>
    </row>
    <row r="29" ht="26" customHeight="1">
      <c r="A29" s="33" t="inlineStr">
        <is>
          <t>Cinzento-claro</t>
        </is>
      </c>
      <c r="B29" s="13" t="inlineStr">
        <is>
          <t>Célula calculada e protegida</t>
        </is>
      </c>
      <c r="C29" s="12" t="n"/>
      <c r="D29" s="12" t="n"/>
      <c r="E29" s="12" t="n"/>
      <c r="F29" s="12" t="n"/>
      <c r="G29" s="12" t="n"/>
      <c r="H29" s="12" t="n"/>
    </row>
    <row r="30" ht="26" customHeight="1">
      <c r="A30" s="34" t="inlineStr">
        <is>
          <t>Verde-claro</t>
        </is>
      </c>
      <c r="B30" s="35" t="inlineStr">
        <is>
          <t>Controlo interno regularizado ou concluído</t>
        </is>
      </c>
      <c r="C30" s="12" t="n"/>
      <c r="D30" s="12" t="n"/>
      <c r="E30" s="12" t="n"/>
      <c r="F30" s="12" t="n"/>
      <c r="G30" s="12" t="n"/>
      <c r="H30" s="12" t="n"/>
    </row>
    <row r="31" ht="26" customHeight="1">
      <c r="A31" s="36" t="inlineStr">
        <is>
          <t>Amarelo</t>
        </is>
      </c>
      <c r="B31" s="37" t="inlineStr">
        <is>
          <t>Informação pendente ou a confirmar</t>
        </is>
      </c>
      <c r="C31" s="12" t="n"/>
      <c r="D31" s="12" t="n"/>
      <c r="E31" s="12" t="n"/>
      <c r="F31" s="12" t="n"/>
      <c r="G31" s="12" t="n"/>
      <c r="H31" s="12" t="n"/>
    </row>
    <row r="32" ht="26" customHeight="1">
      <c r="A32" s="38" t="inlineStr">
        <is>
          <t>Vermelho-claro</t>
        </is>
      </c>
      <c r="B32" s="39" t="inlineStr">
        <is>
          <t>Diferença, duplicação ou anomalia que requer verificação</t>
        </is>
      </c>
      <c r="C32" s="12" t="n"/>
      <c r="D32" s="12" t="n"/>
      <c r="E32" s="12" t="n"/>
      <c r="F32" s="12" t="n"/>
      <c r="G32" s="12" t="n"/>
      <c r="H32" s="12" t="n"/>
    </row>
    <row r="33" ht="22" customHeight="1"/>
    <row r="34" ht="22" customHeight="1">
      <c r="A34" s="30" t="inlineStr">
        <is>
          <t>Exemplos</t>
        </is>
      </c>
      <c r="B34" s="31" t="n"/>
      <c r="C34" s="31" t="n"/>
      <c r="D34" s="31" t="n"/>
      <c r="E34" s="31" t="n"/>
      <c r="F34" s="31" t="n"/>
      <c r="G34" s="31" t="n"/>
      <c r="H34" s="31" t="n"/>
    </row>
    <row r="35" ht="34" customHeight="1">
      <c r="A35" s="12" t="inlineStr">
        <is>
          <t>As linhas de exemplo são fictícias e destinam-se apenas a demonstrar a estrutura do ficheiro. Não representam taxas, regras, limites, prazos ou valores aplicáveis a qualquer caso concreto.</t>
        </is>
      </c>
      <c r="B35" s="12" t="n"/>
      <c r="C35" s="12" t="n"/>
      <c r="D35" s="12" t="n"/>
      <c r="E35" s="12" t="n"/>
      <c r="F35" s="12" t="n"/>
      <c r="G35" s="12" t="n"/>
      <c r="H35" s="12" t="n"/>
    </row>
    <row r="36" ht="22" customHeight="1"/>
    <row r="37" ht="22" customHeight="1">
      <c r="A37" s="30" t="inlineStr">
        <is>
          <t>Fonte oficial</t>
        </is>
      </c>
      <c r="B37" s="31" t="n"/>
      <c r="C37" s="31" t="n"/>
      <c r="D37" s="31" t="n"/>
      <c r="E37" s="31" t="n"/>
      <c r="F37" s="31" t="n"/>
      <c r="G37" s="31" t="n"/>
      <c r="H37" s="31" t="n"/>
    </row>
    <row r="38" ht="22" customHeight="1">
      <c r="A38" s="5" t="inlineStr">
        <is>
          <t>Segurança Social — Trabalhador independente — novo regime</t>
        </is>
      </c>
      <c r="B38" s="6" t="n"/>
      <c r="C38" s="6" t="n"/>
      <c r="D38" s="6" t="n"/>
      <c r="E38" s="6" t="n"/>
      <c r="F38" s="6" t="n"/>
      <c r="G38" s="6" t="n"/>
      <c r="H38" s="6" t="n"/>
    </row>
  </sheetData>
  <mergeCells count="1">
    <mergeCell ref="A1:H1"/>
  </mergeCells>
  <hyperlinks>
    <hyperlink xmlns:r="http://schemas.openxmlformats.org/officeDocument/2006/relationships" ref="A3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2026-08-31T14:05:27Z</dcterms:created>
  <dcterms:modified xmlns:dcterms="http://purl.org/dc/terms/" xmlns:xsi="http://www.w3.org/2001/XMLSchema-instance" xsi:type="dcterms:W3CDTF">2026-08-31T14:05:27Z</dcterms:modified>
</cp:coreProperties>
</file>