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'Registo'!$A$7:$U$207</definedName>
    <definedName name="_xlnm._FilterDatabase" localSheetId="2" hidden="1">'Parâmetros'!$A$11:$L$61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/m/yyyy"/>
    <numFmt numFmtId="165" formatCode="[h]:mm"/>
    <numFmt numFmtId="166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0B4F6C"/>
      <sz val="16"/>
    </font>
  </fonts>
  <fills count="9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DDEBF7"/>
      </patternFill>
    </fill>
    <fill>
      <patternFill patternType="solid">
        <fgColor rgb="00E7ECEF"/>
      </patternFill>
    </fill>
    <fill>
      <patternFill patternType="solid">
        <fgColor rgb="00F5F0E6"/>
      </patternFill>
    </fill>
    <fill>
      <patternFill patternType="solid">
        <fgColor rgb="00FFD96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64" fontId="4" fillId="4" borderId="1" applyAlignment="1" applyProtection="1" pivotButton="0" quotePrefix="0" xfId="0">
      <alignment horizontal="left" vertical="center"/>
      <protection locked="0" hidden="0"/>
    </xf>
    <xf numFmtId="0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left" vertical="center"/>
      <protection locked="0" hidden="0"/>
    </xf>
    <xf numFmtId="166" fontId="4" fillId="4" borderId="1" applyAlignment="1" applyProtection="1" pivotButton="0" quotePrefix="0" xfId="0">
      <alignment horizontal="left" vertical="center"/>
      <protection locked="0" hidden="0"/>
    </xf>
    <xf numFmtId="165" fontId="4" fillId="5" borderId="1" applyAlignment="1" pivotButton="0" quotePrefix="0" xfId="0">
      <alignment horizontal="left" vertical="center"/>
    </xf>
    <xf numFmtId="0" fontId="4" fillId="4" borderId="1" applyAlignment="1" applyProtection="1" pivotButton="0" quotePrefix="0" xfId="0">
      <alignment horizontal="left" vertical="top" wrapText="1"/>
      <protection locked="0" hidden="0"/>
    </xf>
    <xf numFmtId="0" fontId="4" fillId="5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5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left" vertical="center"/>
      <protection locked="0" hidden="0"/>
    </xf>
    <xf numFmtId="166" fontId="4" fillId="4" borderId="1" applyAlignment="1" applyProtection="1" pivotButton="0" quotePrefix="0" xfId="0">
      <alignment horizontal="left" vertical="center"/>
      <protection locked="0" hidden="0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ill>
        <patternFill patternType="solid">
          <fgColor rgb="00FFD966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9C0006"/>
        <sz val="11"/>
      </font>
    </dxf>
    <dxf>
      <font>
        <name val="Calibri"/>
        <b val="1"/>
        <color rgb="00146B4A"/>
        <sz val="11"/>
      </font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de ausência registadas por ocorrência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'Painel'!B14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'Painel'!$A$15:$A$22</f>
            </numRef>
          </cat>
          <val>
            <numRef>
              <f>'Painel'!$B$15:$B$22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Ocorrência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numFmt formatCode="[h]:mm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9" customWidth="1" min="2" max="2"/>
    <col width="23" customWidth="1" min="3" max="3"/>
    <col width="19" customWidth="1" min="4" max="4"/>
    <col width="29" customWidth="1" min="5" max="5"/>
    <col width="23" customWidth="1" min="6" max="6"/>
    <col width="26" customWidth="1" min="7" max="7"/>
    <col width="21" customWidth="1" min="8" max="8"/>
  </cols>
  <sheetData>
    <row r="1" ht="26" customHeight="1">
      <c r="A1" s="1" t="inlineStr">
        <is>
          <t>Painel de assiduidade e faltas</t>
        </is>
      </c>
      <c r="B1" s="23" t="n"/>
      <c r="C1" s="23" t="n"/>
      <c r="D1" s="23" t="n"/>
      <c r="E1" s="23" t="n"/>
      <c r="F1" s="23" t="n"/>
      <c r="G1" s="23" t="n"/>
      <c r="H1" s="24" t="n"/>
    </row>
    <row r="2">
      <c r="A2" s="2" t="inlineStr">
        <is>
          <t>Resumo operacional por período e colaborador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Data inicial</t>
        </is>
      </c>
      <c r="B3" s="25" t="n">
        <v>46024</v>
      </c>
      <c r="C3" s="3" t="inlineStr">
        <is>
          <t>Data final</t>
        </is>
      </c>
      <c r="D3" s="25" t="n">
        <v>46029</v>
      </c>
      <c r="E3" s="3" t="inlineStr">
        <is>
          <t>Colaborador</t>
        </is>
      </c>
      <c r="F3" s="5" t="inlineStr">
        <is>
          <t>Todos</t>
        </is>
      </c>
    </row>
    <row r="4">
      <c r="E4" s="3" t="inlineStr">
        <is>
          <t>Nome seleccionado</t>
        </is>
      </c>
      <c r="F4" s="6">
        <f>IF(OR($F$3="",$F$3="Todos"),"Todos os colaboradores",IFERROR(VLOOKUP($F$3,'Parâmetros'!$A$12:$E$61,2,FALSE),"Código não configurado"))</f>
        <v/>
      </c>
    </row>
    <row r="5" ht="24" customHeight="1">
      <c r="A5" s="3" t="inlineStr">
        <is>
          <t>Horas previstas</t>
        </is>
      </c>
      <c r="C5" s="3" t="inlineStr">
        <is>
          <t>Horas trabalhadas</t>
        </is>
      </c>
      <c r="E5" s="3" t="inlineStr">
        <is>
          <t>Horas de ausência registadas</t>
        </is>
      </c>
      <c r="G5" s="3" t="inlineStr">
        <is>
          <t>Horas a considerar no saldo</t>
        </is>
      </c>
    </row>
    <row r="6">
      <c r="B6" s="26">
        <f>IF(OR($B$3="",$D$3=""),"",IFERROR(SUMPRODUCT(('Registo'!$A$8:$A$207&gt;=$B$3)*('Registo'!$A$8:$A$207&lt;=$D$3)*IF(OR($F$3="",$F$3="Todos"),1,--('Registo'!$B$8:$B$207=$F$3))*'Registo'!$E$8:$E$207),0))</f>
        <v/>
      </c>
      <c r="D6" s="26">
        <f>IF(OR($B$3="",$D$3=""),"",IFERROR(SUMPRODUCT(('Registo'!$A$8:$A$207&gt;=$B$3)*('Registo'!$A$8:$A$207&lt;=$D$3)*IF(OR($F$3="",$F$3="Todos"),1,--('Registo'!$B$8:$B$207=$F$3))*'Registo'!$J$8:$J$207),0))</f>
        <v/>
      </c>
      <c r="F6" s="26">
        <f>IF(OR($B$3="",$D$3=""),"",IFERROR(SUMPRODUCT(('Registo'!$A$8:$A$207&gt;=$B$3)*('Registo'!$A$8:$A$207&lt;=$D$3)*IF(OR($F$3="",$F$3="Todos"),1,--('Registo'!$B$8:$B$207=$F$3))*'Registo'!$L$8:$L$207),0))</f>
        <v/>
      </c>
      <c r="H6" s="26">
        <f>IF(OR($B$3="",$D$3=""),"",IFERROR(SUMPRODUCT(('Registo'!$A$8:$A$207&gt;=$B$3)*('Registo'!$A$8:$A$207&lt;=$D$3)*IF(OR($F$3="",$F$3="Todos"),1,--('Registo'!$B$8:$B$207=$F$3))*'Registo'!$N$8:$N$207),0))</f>
        <v/>
      </c>
    </row>
    <row r="7">
      <c r="B7" s="8" t="inlineStr">
        <is>
          <t>Horas planeadas nos registos seleccionados.</t>
        </is>
      </c>
      <c r="D7" s="8" t="inlineStr">
        <is>
          <t>Tempo calculado entre entrada e saída.</t>
        </is>
      </c>
      <c r="F7" s="8" t="inlineStr">
        <is>
          <t>Duração registada nas ocorrências.</t>
        </is>
      </c>
      <c r="H7" s="8" t="inlineStr">
        <is>
          <t>Aplicação da regra interna configurada.</t>
        </is>
      </c>
    </row>
    <row r="8" ht="24" customHeight="1">
      <c r="A8" s="3" t="inlineStr">
        <is>
          <t>Saldo operacional</t>
        </is>
      </c>
      <c r="C8" s="3" t="inlineStr">
        <is>
          <t>Registos/segmentos preenchidos</t>
        </is>
      </c>
      <c r="E8" s="3" t="inlineStr">
        <is>
          <t>Registos a rever</t>
        </is>
      </c>
      <c r="G8" s="3" t="inlineStr">
        <is>
          <t>Linhas duplicadas</t>
        </is>
      </c>
    </row>
    <row r="9">
      <c r="B9" s="26">
        <f>IF(OR($B$3="",$D$3=""),"",IFERROR(SUMPRODUCT(('Registo'!$A$8:$A$207&gt;=$B$3)*('Registo'!$A$8:$A$207&lt;=$D$3)*IF(OR($F$3="",$F$3="Todos"),1,--('Registo'!$B$8:$B$207=$F$3))*'Registo'!$O$8:$O$207),0))</f>
        <v/>
      </c>
      <c r="D9" s="9">
        <f>IF(OR($B$3="",$D$3=""),"",IFERROR(SUMPRODUCT(('Registo'!$A$8:$A$207&gt;=$B$3)*('Registo'!$A$8:$A$207&lt;=$D$3)*IF(OR($F$3="",$F$3="Todos"),1,--('Registo'!$B$8:$B$207=$F$3))*--('Registo'!$A$8:$A$207&lt;&gt;"")),0))</f>
        <v/>
      </c>
      <c r="F9" s="9">
        <f>IF(OR($B$3="",$D$3=""),"",IFERROR(SUMPRODUCT(('Registo'!$A$8:$A$207&gt;=$B$3)*('Registo'!$A$8:$A$207&lt;=$D$3)*IF(OR($F$3="",$F$3="Todos"),1,--('Registo'!$B$8:$B$207=$F$3))*--((('Registo'!$T$8:$T$207&lt;&gt;"OK")+('Registo'!$U$8:$U$207="Duplicado"))&gt;0)),0))</f>
        <v/>
      </c>
      <c r="H9" s="9">
        <f>IF(OR($B$3="",$D$3=""),"",IFERROR(SUMPRODUCT(('Registo'!$A$8:$A$207&gt;=$B$3)*('Registo'!$A$8:$A$207&lt;=$D$3)*IF(OR($F$3="",$F$3="Todos"),1,--('Registo'!$B$8:$B$207=$F$3))*--('Registo'!$U$8:$U$207="Duplicado")),0))</f>
        <v/>
      </c>
    </row>
    <row r="10">
      <c r="B10" s="8" t="inlineStr">
        <is>
          <t>Diferença operacional entre horas previstas e consideradas.</t>
        </is>
      </c>
      <c r="D10" s="8" t="inlineStr">
        <is>
          <t>Linhas com data dentro do período.</t>
        </is>
      </c>
      <c r="F10" s="8" t="inlineStr">
        <is>
          <t>Linhas cujo estado requer controlo.</t>
        </is>
      </c>
      <c r="H10" s="8" t="inlineStr">
        <is>
          <t>Mesmo dia, colaborador e segmento.</t>
        </is>
      </c>
    </row>
    <row r="11">
      <c r="F11">
        <f>""</f>
        <v/>
      </c>
    </row>
    <row r="12">
      <c r="F12">
        <f>""</f>
        <v/>
      </c>
    </row>
    <row r="13">
      <c r="F13">
        <f>""</f>
        <v/>
      </c>
    </row>
    <row r="14" ht="24" customHeight="1">
      <c r="A14" s="10" t="inlineStr">
        <is>
          <t>Ocorrência</t>
        </is>
      </c>
      <c r="B14" s="10" t="inlineStr">
        <is>
          <t>Horas de ausência registadas por ocorrência</t>
        </is>
      </c>
      <c r="F14">
        <f>""</f>
        <v/>
      </c>
    </row>
    <row r="15">
      <c r="A15" s="6">
        <f>'Parâmetros'!$G$12</f>
        <v/>
      </c>
      <c r="B15" s="27">
        <f>IF(OR($B$3="",$D$3="",$A15=""),"",IFERROR(SUMPRODUCT(('Registo'!$A$8:$A$207&gt;=$B$3)*('Registo'!$A$8:$A$207&lt;=$D$3)*IF(OR($F$3="",$F$3="Todos"),1,--('Registo'!$B$8:$B$207=$F$3))*('Registo'!$K$8:$K$207=$A15)*'Registo'!$L$8:$L$207),0))</f>
        <v/>
      </c>
      <c r="F15">
        <f>""</f>
        <v/>
      </c>
    </row>
    <row r="16">
      <c r="A16" s="6">
        <f>'Parâmetros'!$G$13</f>
        <v/>
      </c>
      <c r="B16" s="27">
        <f>IF(OR($B$3="",$D$3="",$A16=""),"",IFERROR(SUMPRODUCT(('Registo'!$A$8:$A$207&gt;=$B$3)*('Registo'!$A$8:$A$207&lt;=$D$3)*IF(OR($F$3="",$F$3="Todos"),1,--('Registo'!$B$8:$B$207=$F$3))*('Registo'!$K$8:$K$207=$A16)*'Registo'!$L$8:$L$207),0))</f>
        <v/>
      </c>
      <c r="F16">
        <f>""</f>
        <v/>
      </c>
    </row>
    <row r="17">
      <c r="A17" s="6">
        <f>'Parâmetros'!$G$14</f>
        <v/>
      </c>
      <c r="B17" s="27">
        <f>IF(OR($B$3="",$D$3="",$A17=""),"",IFERROR(SUMPRODUCT(('Registo'!$A$8:$A$207&gt;=$B$3)*('Registo'!$A$8:$A$207&lt;=$D$3)*IF(OR($F$3="",$F$3="Todos"),1,--('Registo'!$B$8:$B$207=$F$3))*('Registo'!$K$8:$K$207=$A17)*'Registo'!$L$8:$L$207),0))</f>
        <v/>
      </c>
      <c r="F17">
        <f>""</f>
        <v/>
      </c>
    </row>
    <row r="18">
      <c r="A18" s="6">
        <f>'Parâmetros'!$G$15</f>
        <v/>
      </c>
      <c r="B18" s="27">
        <f>IF(OR($B$3="",$D$3="",$A18=""),"",IFERROR(SUMPRODUCT(('Registo'!$A$8:$A$207&gt;=$B$3)*('Registo'!$A$8:$A$207&lt;=$D$3)*IF(OR($F$3="",$F$3="Todos"),1,--('Registo'!$B$8:$B$207=$F$3))*('Registo'!$K$8:$K$207=$A18)*'Registo'!$L$8:$L$207),0))</f>
        <v/>
      </c>
      <c r="F18">
        <f>""</f>
        <v/>
      </c>
    </row>
    <row r="19">
      <c r="A19" s="6">
        <f>'Parâmetros'!$G$16</f>
        <v/>
      </c>
      <c r="B19" s="27">
        <f>IF(OR($B$3="",$D$3="",$A19=""),"",IFERROR(SUMPRODUCT(('Registo'!$A$8:$A$207&gt;=$B$3)*('Registo'!$A$8:$A$207&lt;=$D$3)*IF(OR($F$3="",$F$3="Todos"),1,--('Registo'!$B$8:$B$207=$F$3))*('Registo'!$K$8:$K$207=$A19)*'Registo'!$L$8:$L$207),0))</f>
        <v/>
      </c>
      <c r="F19">
        <f>""</f>
        <v/>
      </c>
    </row>
    <row r="20">
      <c r="A20" s="6">
        <f>'Parâmetros'!$G$17</f>
        <v/>
      </c>
      <c r="B20" s="27">
        <f>IF(OR($B$3="",$D$3="",$A20=""),"",IFERROR(SUMPRODUCT(('Registo'!$A$8:$A$207&gt;=$B$3)*('Registo'!$A$8:$A$207&lt;=$D$3)*IF(OR($F$3="",$F$3="Todos"),1,--('Registo'!$B$8:$B$207=$F$3))*('Registo'!$K$8:$K$207=$A20)*'Registo'!$L$8:$L$207),0))</f>
        <v/>
      </c>
      <c r="F20">
        <f>""</f>
        <v/>
      </c>
    </row>
    <row r="21">
      <c r="A21" s="6">
        <f>'Parâmetros'!$G$18</f>
        <v/>
      </c>
      <c r="B21" s="27">
        <f>IF(OR($B$3="",$D$3="",$A21=""),"",IFERROR(SUMPRODUCT(('Registo'!$A$8:$A$207&gt;=$B$3)*('Registo'!$A$8:$A$207&lt;=$D$3)*IF(OR($F$3="",$F$3="Todos"),1,--('Registo'!$B$8:$B$207=$F$3))*('Registo'!$K$8:$K$207=$A21)*'Registo'!$L$8:$L$207),0))</f>
        <v/>
      </c>
      <c r="F21">
        <f>""</f>
        <v/>
      </c>
    </row>
    <row r="22">
      <c r="A22" s="6">
        <f>'Parâmetros'!$G$19</f>
        <v/>
      </c>
      <c r="B22" s="27">
        <f>IF(OR($B$3="",$D$3="",$A22=""),"",IFERROR(SUMPRODUCT(('Registo'!$A$8:$A$207&gt;=$B$3)*('Registo'!$A$8:$A$207&lt;=$D$3)*IF(OR($F$3="",$F$3="Todos"),1,--('Registo'!$B$8:$B$207=$F$3))*('Registo'!$K$8:$K$207=$A22)*'Registo'!$L$8:$L$207),0))</f>
        <v/>
      </c>
      <c r="F22">
        <f>""</f>
        <v/>
      </c>
    </row>
    <row r="23">
      <c r="A23" s="6">
        <f>'Parâmetros'!$G$20</f>
        <v/>
      </c>
      <c r="B23" s="27">
        <f>IF(OR($B$3="",$D$3="",$A23=""),"",IFERROR(SUMPRODUCT(('Registo'!$A$8:$A$207&gt;=$B$3)*('Registo'!$A$8:$A$207&lt;=$D$3)*IF(OR($F$3="",$F$3="Todos"),1,--('Registo'!$B$8:$B$207=$F$3))*('Registo'!$K$8:$K$207=$A23)*'Registo'!$L$8:$L$207),0))</f>
        <v/>
      </c>
      <c r="F23">
        <f>""</f>
        <v/>
      </c>
    </row>
    <row r="24">
      <c r="A24" s="6">
        <f>'Parâmetros'!$G$21</f>
        <v/>
      </c>
      <c r="B24" s="27">
        <f>IF(OR($B$3="",$D$3="",$A24=""),"",IFERROR(SUMPRODUCT(('Registo'!$A$8:$A$207&gt;=$B$3)*('Registo'!$A$8:$A$207&lt;=$D$3)*IF(OR($F$3="",$F$3="Todos"),1,--('Registo'!$B$8:$B$207=$F$3))*('Registo'!$K$8:$K$207=$A24)*'Registo'!$L$8:$L$207),0))</f>
        <v/>
      </c>
      <c r="F24">
        <f>""</f>
        <v/>
      </c>
    </row>
    <row r="25">
      <c r="A25">
        <f>""</f>
        <v/>
      </c>
      <c r="B25">
        <f>""</f>
        <v/>
      </c>
      <c r="F25">
        <f>""</f>
        <v/>
      </c>
    </row>
    <row r="26">
      <c r="A26">
        <f>""</f>
        <v/>
      </c>
      <c r="B26">
        <f>""</f>
        <v/>
      </c>
      <c r="F26">
        <f>""</f>
        <v/>
      </c>
    </row>
    <row r="27">
      <c r="A27">
        <f>""</f>
        <v/>
      </c>
      <c r="B27">
        <f>""</f>
        <v/>
      </c>
      <c r="F27">
        <f>""</f>
        <v/>
      </c>
    </row>
    <row r="28">
      <c r="A28">
        <f>""</f>
        <v/>
      </c>
      <c r="B28">
        <f>""</f>
        <v/>
      </c>
      <c r="F28">
        <f>""</f>
        <v/>
      </c>
    </row>
    <row r="29">
      <c r="A29">
        <f>""</f>
        <v/>
      </c>
      <c r="B29">
        <f>""</f>
        <v/>
      </c>
      <c r="F29">
        <f>""</f>
        <v/>
      </c>
    </row>
    <row r="30">
      <c r="A30">
        <f>""</f>
        <v/>
      </c>
      <c r="B30">
        <f>""</f>
        <v/>
      </c>
      <c r="F30">
        <f>""</f>
        <v/>
      </c>
    </row>
    <row r="31">
      <c r="A31">
        <f>""</f>
        <v/>
      </c>
      <c r="B31">
        <f>""</f>
        <v/>
      </c>
      <c r="F31">
        <f>""</f>
        <v/>
      </c>
    </row>
    <row r="32">
      <c r="A32">
        <f>""</f>
        <v/>
      </c>
      <c r="B32">
        <f>""</f>
        <v/>
      </c>
      <c r="F32">
        <f>""</f>
        <v/>
      </c>
    </row>
    <row r="33">
      <c r="A33">
        <f>""</f>
        <v/>
      </c>
      <c r="B33">
        <f>""</f>
        <v/>
      </c>
      <c r="F33">
        <f>""</f>
        <v/>
      </c>
    </row>
    <row r="34">
      <c r="A34">
        <f>""</f>
        <v/>
      </c>
      <c r="B34">
        <f>""</f>
        <v/>
      </c>
      <c r="F34">
        <f>""</f>
        <v/>
      </c>
    </row>
    <row r="35">
      <c r="A35">
        <f>""</f>
        <v/>
      </c>
      <c r="B35">
        <f>""</f>
        <v/>
      </c>
      <c r="F35">
        <f>""</f>
        <v/>
      </c>
    </row>
    <row r="36">
      <c r="A36">
        <f>""</f>
        <v/>
      </c>
      <c r="B36">
        <f>""</f>
        <v/>
      </c>
      <c r="F36">
        <f>""</f>
        <v/>
      </c>
    </row>
    <row r="37">
      <c r="A37">
        <f>""</f>
        <v/>
      </c>
      <c r="B37">
        <f>""</f>
        <v/>
      </c>
      <c r="F37">
        <f>""</f>
        <v/>
      </c>
    </row>
    <row r="38">
      <c r="A38">
        <f>""</f>
        <v/>
      </c>
      <c r="B38">
        <f>""</f>
        <v/>
      </c>
      <c r="F38">
        <f>""</f>
        <v/>
      </c>
    </row>
    <row r="39">
      <c r="A39">
        <f>""</f>
        <v/>
      </c>
      <c r="B39">
        <f>""</f>
        <v/>
      </c>
      <c r="F39">
        <f>""</f>
        <v/>
      </c>
    </row>
    <row r="40">
      <c r="A40">
        <f>""</f>
        <v/>
      </c>
      <c r="B40">
        <f>""</f>
        <v/>
      </c>
      <c r="F40">
        <f>""</f>
        <v/>
      </c>
    </row>
    <row r="41">
      <c r="A41">
        <f>""</f>
        <v/>
      </c>
      <c r="B41">
        <f>""</f>
        <v/>
      </c>
      <c r="F41">
        <f>""</f>
        <v/>
      </c>
    </row>
    <row r="42">
      <c r="A42">
        <f>""</f>
        <v/>
      </c>
      <c r="B42">
        <f>""</f>
        <v/>
      </c>
      <c r="F42">
        <f>""</f>
        <v/>
      </c>
    </row>
    <row r="43">
      <c r="A43">
        <f>""</f>
        <v/>
      </c>
      <c r="B43">
        <f>""</f>
        <v/>
      </c>
      <c r="F43">
        <f>""</f>
        <v/>
      </c>
    </row>
    <row r="44">
      <c r="A44">
        <f>""</f>
        <v/>
      </c>
      <c r="B44">
        <f>""</f>
        <v/>
      </c>
      <c r="F44">
        <f>""</f>
        <v/>
      </c>
    </row>
    <row r="45">
      <c r="A45">
        <f>""</f>
        <v/>
      </c>
      <c r="B45">
        <f>""</f>
        <v/>
      </c>
      <c r="F45">
        <f>""</f>
        <v/>
      </c>
    </row>
    <row r="46">
      <c r="A46">
        <f>""</f>
        <v/>
      </c>
      <c r="B46">
        <f>""</f>
        <v/>
      </c>
      <c r="F46">
        <f>""</f>
        <v/>
      </c>
    </row>
    <row r="47">
      <c r="A47">
        <f>""</f>
        <v/>
      </c>
      <c r="B47">
        <f>""</f>
        <v/>
      </c>
      <c r="F47">
        <f>""</f>
        <v/>
      </c>
    </row>
    <row r="48">
      <c r="A48">
        <f>""</f>
        <v/>
      </c>
      <c r="B48">
        <f>""</f>
        <v/>
      </c>
      <c r="F48">
        <f>""</f>
        <v/>
      </c>
    </row>
    <row r="49">
      <c r="A49">
        <f>""</f>
        <v/>
      </c>
      <c r="B49">
        <f>""</f>
        <v/>
      </c>
      <c r="F49">
        <f>""</f>
        <v/>
      </c>
    </row>
    <row r="50">
      <c r="A50">
        <f>""</f>
        <v/>
      </c>
      <c r="B50">
        <f>""</f>
        <v/>
      </c>
      <c r="F50">
        <f>""</f>
        <v/>
      </c>
    </row>
    <row r="51">
      <c r="A51">
        <f>""</f>
        <v/>
      </c>
      <c r="B51">
        <f>""</f>
        <v/>
      </c>
      <c r="F51">
        <f>""</f>
        <v/>
      </c>
    </row>
    <row r="52">
      <c r="A52">
        <f>""</f>
        <v/>
      </c>
      <c r="B52">
        <f>""</f>
        <v/>
      </c>
      <c r="F52">
        <f>""</f>
        <v/>
      </c>
    </row>
    <row r="53">
      <c r="A53">
        <f>""</f>
        <v/>
      </c>
      <c r="B53">
        <f>""</f>
        <v/>
      </c>
      <c r="F53">
        <f>""</f>
        <v/>
      </c>
    </row>
    <row r="54">
      <c r="A54">
        <f>""</f>
        <v/>
      </c>
      <c r="B54">
        <f>""</f>
        <v/>
      </c>
      <c r="F54">
        <f>""</f>
        <v/>
      </c>
    </row>
    <row r="55">
      <c r="A55">
        <f>""</f>
        <v/>
      </c>
      <c r="B55">
        <f>""</f>
        <v/>
      </c>
      <c r="F55">
        <f>""</f>
        <v/>
      </c>
    </row>
    <row r="56">
      <c r="A56">
        <f>""</f>
        <v/>
      </c>
      <c r="B56">
        <f>""</f>
        <v/>
      </c>
      <c r="F56">
        <f>""</f>
        <v/>
      </c>
    </row>
    <row r="57">
      <c r="A57">
        <f>""</f>
        <v/>
      </c>
      <c r="B57">
        <f>""</f>
        <v/>
      </c>
      <c r="F57">
        <f>""</f>
        <v/>
      </c>
    </row>
    <row r="58">
      <c r="A58">
        <f>""</f>
        <v/>
      </c>
      <c r="B58">
        <f>""</f>
        <v/>
      </c>
      <c r="F58">
        <f>""</f>
        <v/>
      </c>
    </row>
    <row r="59">
      <c r="A59">
        <f>""</f>
        <v/>
      </c>
      <c r="B59">
        <f>""</f>
        <v/>
      </c>
      <c r="F59">
        <f>""</f>
        <v/>
      </c>
    </row>
    <row r="60">
      <c r="A60">
        <f>""</f>
        <v/>
      </c>
      <c r="B60">
        <f>""</f>
        <v/>
      </c>
      <c r="F60">
        <f>""</f>
        <v/>
      </c>
    </row>
    <row r="61">
      <c r="A61">
        <f>""</f>
        <v/>
      </c>
      <c r="B61">
        <f>""</f>
        <v/>
      </c>
      <c r="F61">
        <f>""</f>
        <v/>
      </c>
    </row>
    <row r="62">
      <c r="A62">
        <f>""</f>
        <v/>
      </c>
      <c r="B62">
        <f>""</f>
        <v/>
      </c>
      <c r="F62">
        <f>""</f>
        <v/>
      </c>
    </row>
    <row r="63">
      <c r="A63">
        <f>""</f>
        <v/>
      </c>
      <c r="B63">
        <f>""</f>
        <v/>
      </c>
      <c r="F63">
        <f>""</f>
        <v/>
      </c>
    </row>
    <row r="64">
      <c r="A64">
        <f>""</f>
        <v/>
      </c>
      <c r="B64">
        <f>""</f>
        <v/>
      </c>
      <c r="F64">
        <f>""</f>
        <v/>
      </c>
    </row>
    <row r="65">
      <c r="A65">
        <f>""</f>
        <v/>
      </c>
      <c r="B65">
        <f>""</f>
        <v/>
      </c>
      <c r="F65">
        <f>""</f>
        <v/>
      </c>
    </row>
    <row r="66">
      <c r="A66">
        <f>""</f>
        <v/>
      </c>
      <c r="B66">
        <f>""</f>
        <v/>
      </c>
      <c r="F66">
        <f>""</f>
        <v/>
      </c>
    </row>
    <row r="67">
      <c r="A67">
        <f>""</f>
        <v/>
      </c>
      <c r="B67">
        <f>""</f>
        <v/>
      </c>
      <c r="F67">
        <f>""</f>
        <v/>
      </c>
    </row>
    <row r="68">
      <c r="A68">
        <f>""</f>
        <v/>
      </c>
      <c r="B68">
        <f>""</f>
        <v/>
      </c>
      <c r="F68">
        <f>""</f>
        <v/>
      </c>
    </row>
    <row r="69">
      <c r="A69">
        <f>""</f>
        <v/>
      </c>
      <c r="B69">
        <f>""</f>
        <v/>
      </c>
      <c r="F69">
        <f>""</f>
        <v/>
      </c>
    </row>
    <row r="70">
      <c r="A70">
        <f>""</f>
        <v/>
      </c>
      <c r="B70">
        <f>""</f>
        <v/>
      </c>
      <c r="F70">
        <f>""</f>
        <v/>
      </c>
    </row>
    <row r="71">
      <c r="A71">
        <f>""</f>
        <v/>
      </c>
      <c r="B71">
        <f>""</f>
        <v/>
      </c>
      <c r="F71">
        <f>""</f>
        <v/>
      </c>
    </row>
    <row r="72">
      <c r="A72">
        <f>""</f>
        <v/>
      </c>
      <c r="B72">
        <f>""</f>
        <v/>
      </c>
      <c r="F72">
        <f>""</f>
        <v/>
      </c>
    </row>
    <row r="73">
      <c r="A73">
        <f>""</f>
        <v/>
      </c>
      <c r="B73">
        <f>""</f>
        <v/>
      </c>
      <c r="F73">
        <f>""</f>
        <v/>
      </c>
    </row>
    <row r="74">
      <c r="A74">
        <f>""</f>
        <v/>
      </c>
      <c r="B74">
        <f>""</f>
        <v/>
      </c>
      <c r="F74">
        <f>""</f>
        <v/>
      </c>
    </row>
    <row r="75">
      <c r="A75">
        <f>""</f>
        <v/>
      </c>
      <c r="B75">
        <f>""</f>
        <v/>
      </c>
      <c r="F75">
        <f>""</f>
        <v/>
      </c>
    </row>
    <row r="76">
      <c r="A76">
        <f>""</f>
        <v/>
      </c>
      <c r="B76">
        <f>""</f>
        <v/>
      </c>
      <c r="F76">
        <f>""</f>
        <v/>
      </c>
    </row>
    <row r="77">
      <c r="A77">
        <f>""</f>
        <v/>
      </c>
      <c r="B77">
        <f>""</f>
        <v/>
      </c>
      <c r="F77">
        <f>""</f>
        <v/>
      </c>
    </row>
    <row r="78">
      <c r="A78">
        <f>""</f>
        <v/>
      </c>
      <c r="B78">
        <f>""</f>
        <v/>
      </c>
      <c r="F78">
        <f>""</f>
        <v/>
      </c>
    </row>
    <row r="79">
      <c r="A79">
        <f>""</f>
        <v/>
      </c>
      <c r="B79">
        <f>""</f>
        <v/>
      </c>
      <c r="F79">
        <f>""</f>
        <v/>
      </c>
    </row>
    <row r="80">
      <c r="A80">
        <f>""</f>
        <v/>
      </c>
      <c r="B80">
        <f>""</f>
        <v/>
      </c>
      <c r="F80">
        <f>""</f>
        <v/>
      </c>
    </row>
    <row r="81">
      <c r="A81">
        <f>""</f>
        <v/>
      </c>
      <c r="B81">
        <f>""</f>
        <v/>
      </c>
      <c r="F81">
        <f>""</f>
        <v/>
      </c>
    </row>
    <row r="82">
      <c r="A82">
        <f>""</f>
        <v/>
      </c>
      <c r="B82">
        <f>""</f>
        <v/>
      </c>
      <c r="F82">
        <f>""</f>
        <v/>
      </c>
    </row>
    <row r="83">
      <c r="A83">
        <f>""</f>
        <v/>
      </c>
      <c r="B83">
        <f>""</f>
        <v/>
      </c>
      <c r="F83">
        <f>""</f>
        <v/>
      </c>
    </row>
    <row r="84">
      <c r="A84">
        <f>""</f>
        <v/>
      </c>
      <c r="B84">
        <f>""</f>
        <v/>
      </c>
      <c r="F84">
        <f>""</f>
        <v/>
      </c>
    </row>
    <row r="85">
      <c r="A85">
        <f>""</f>
        <v/>
      </c>
      <c r="B85">
        <f>""</f>
        <v/>
      </c>
      <c r="F85">
        <f>""</f>
        <v/>
      </c>
    </row>
    <row r="86">
      <c r="A86">
        <f>""</f>
        <v/>
      </c>
      <c r="B86">
        <f>""</f>
        <v/>
      </c>
      <c r="F86">
        <f>""</f>
        <v/>
      </c>
    </row>
    <row r="87">
      <c r="A87">
        <f>""</f>
        <v/>
      </c>
      <c r="B87">
        <f>""</f>
        <v/>
      </c>
      <c r="F87">
        <f>""</f>
        <v/>
      </c>
    </row>
    <row r="88">
      <c r="A88">
        <f>""</f>
        <v/>
      </c>
      <c r="B88">
        <f>""</f>
        <v/>
      </c>
      <c r="F88">
        <f>""</f>
        <v/>
      </c>
    </row>
    <row r="89">
      <c r="A89">
        <f>""</f>
        <v/>
      </c>
      <c r="B89">
        <f>""</f>
        <v/>
      </c>
      <c r="F89">
        <f>""</f>
        <v/>
      </c>
    </row>
    <row r="90">
      <c r="A90">
        <f>""</f>
        <v/>
      </c>
      <c r="B90">
        <f>""</f>
        <v/>
      </c>
      <c r="F90">
        <f>""</f>
        <v/>
      </c>
    </row>
    <row r="91">
      <c r="A91">
        <f>""</f>
        <v/>
      </c>
      <c r="B91">
        <f>""</f>
        <v/>
      </c>
      <c r="F91">
        <f>""</f>
        <v/>
      </c>
    </row>
    <row r="92">
      <c r="A92">
        <f>""</f>
        <v/>
      </c>
      <c r="B92">
        <f>""</f>
        <v/>
      </c>
      <c r="F92">
        <f>""</f>
        <v/>
      </c>
    </row>
    <row r="93">
      <c r="A93">
        <f>""</f>
        <v/>
      </c>
      <c r="B93">
        <f>""</f>
        <v/>
      </c>
      <c r="F93">
        <f>""</f>
        <v/>
      </c>
    </row>
    <row r="94">
      <c r="A94">
        <f>""</f>
        <v/>
      </c>
      <c r="B94">
        <f>""</f>
        <v/>
      </c>
      <c r="F94">
        <f>""</f>
        <v/>
      </c>
    </row>
    <row r="95">
      <c r="A95">
        <f>""</f>
        <v/>
      </c>
      <c r="B95">
        <f>""</f>
        <v/>
      </c>
      <c r="F95">
        <f>""</f>
        <v/>
      </c>
    </row>
    <row r="96">
      <c r="A96">
        <f>""</f>
        <v/>
      </c>
      <c r="B96">
        <f>""</f>
        <v/>
      </c>
      <c r="F96">
        <f>""</f>
        <v/>
      </c>
    </row>
    <row r="97">
      <c r="A97">
        <f>""</f>
        <v/>
      </c>
      <c r="B97">
        <f>""</f>
        <v/>
      </c>
      <c r="F97">
        <f>""</f>
        <v/>
      </c>
    </row>
    <row r="98">
      <c r="A98">
        <f>""</f>
        <v/>
      </c>
      <c r="B98">
        <f>""</f>
        <v/>
      </c>
      <c r="F98">
        <f>""</f>
        <v/>
      </c>
    </row>
    <row r="99">
      <c r="A99">
        <f>""</f>
        <v/>
      </c>
      <c r="B99">
        <f>""</f>
        <v/>
      </c>
      <c r="F99">
        <f>""</f>
        <v/>
      </c>
    </row>
    <row r="100">
      <c r="A100">
        <f>""</f>
        <v/>
      </c>
      <c r="B100">
        <f>""</f>
        <v/>
      </c>
      <c r="F100">
        <f>""</f>
        <v/>
      </c>
    </row>
    <row r="101">
      <c r="A101">
        <f>""</f>
        <v/>
      </c>
      <c r="B101">
        <f>""</f>
        <v/>
      </c>
      <c r="F101">
        <f>""</f>
        <v/>
      </c>
    </row>
  </sheetData>
  <mergeCells count="1">
    <mergeCell ref="A1:H1"/>
  </mergeCells>
  <conditionalFormatting sqref="F9">
    <cfRule type="cellIs" priority="1" operator="greaterThan" dxfId="0">
      <formula>0</formula>
    </cfRule>
  </conditionalFormatting>
  <conditionalFormatting sqref="H9">
    <cfRule type="cellIs" priority="2" operator="greaterThan" dxfId="1">
      <formula>0</formula>
    </cfRule>
  </conditionalFormatting>
  <conditionalFormatting sqref="B9">
    <cfRule type="cellIs" priority="3" operator="lessThan" dxfId="2">
      <formula>0</formula>
    </cfRule>
    <cfRule type="cellIs" priority="4" operator="greaterThan" dxfId="3">
      <formula>0</formula>
    </cfRule>
  </conditionalFormatting>
  <dataValidations count="3">
    <dataValidation sqref="B3" showErrorMessage="1" showInputMessage="1" allowBlank="1" errorTitle="Data" error="Introduza uma data válida." promptTitle="Data" prompt="" type="custom">
      <formula1>=OR(B3="",D3="",B3&lt;=D3)</formula1>
    </dataValidation>
    <dataValidation sqref="D3" showErrorMessage="1" showInputMessage="1" allowBlank="1" errorTitle="Data" error="Introduza uma data válida." promptTitle="Data" prompt="" type="custom">
      <formula1>=OR(B3="",D3="",D3&gt;=B3)</formula1>
    </dataValidation>
    <dataValidation sqref="F3" showErrorMessage="1" showInputMessage="1" allowBlank="1" errorTitle="Colaborador" error="Seleccione um valor da lista disponível." promptTitle="Colaborador" prompt="" type="list">
      <formula1>='Parâmetros'!$R$3:$R$53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24" customWidth="1" min="4" max="4"/>
    <col width="15" customWidth="1" min="5" max="5"/>
    <col width="11" customWidth="1" min="6" max="6"/>
    <col width="14" customWidth="1" min="7" max="7"/>
    <col width="13" customWidth="1" min="8" max="8"/>
    <col width="11" customWidth="1" min="9" max="9"/>
    <col width="16" customWidth="1" min="10" max="10"/>
    <col width="22" customWidth="1" min="11" max="11"/>
    <col width="22" customWidth="1" min="12" max="12"/>
    <col width="19" customWidth="1" min="13" max="13"/>
    <col width="22" customWidth="1" min="14" max="14"/>
    <col width="17" customWidth="1" min="15" max="15"/>
    <col width="28" customWidth="1" min="16" max="16"/>
    <col width="19" customWidth="1" min="17" max="17"/>
    <col width="20" customWidth="1" min="18" max="18"/>
    <col width="34" customWidth="1" min="19" max="19"/>
    <col width="29" customWidth="1" min="20" max="20"/>
    <col width="15" customWidth="1" min="21" max="21"/>
  </cols>
  <sheetData>
    <row r="1" ht="26" customHeight="1">
      <c r="A1" s="1" t="inlineStr">
        <is>
          <t>Registo de assiduidade e faltas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3" t="n"/>
      <c r="S1" s="23" t="n"/>
      <c r="T1" s="23" t="n"/>
      <c r="U1" s="24" t="n"/>
    </row>
    <row r="3">
      <c r="A3" s="3" t="inlineStr">
        <is>
          <t>Registos preenchidos</t>
        </is>
      </c>
      <c r="C3" s="9">
        <f>COUNT($A$8:$A$207)</f>
        <v/>
      </c>
      <c r="E3" s="3" t="inlineStr">
        <is>
          <t>Registos válidos sem duplicado</t>
        </is>
      </c>
      <c r="G3" s="9">
        <f>SUMPRODUCT(--($T$8:$T$207="OK"),--($U$8:$U$207&lt;&gt;"Duplicado"))</f>
        <v/>
      </c>
      <c r="I3" s="3" t="inlineStr">
        <is>
          <t>Registos a rever</t>
        </is>
      </c>
      <c r="K3" s="9">
        <f>IFERROR($C$3-$G$3,0)</f>
        <v/>
      </c>
      <c r="M3" s="3" t="inlineStr">
        <is>
          <t>Linhas duplicadas</t>
        </is>
      </c>
      <c r="O3" s="9">
        <f>COUNTIF($U$8:$U$207,"Duplicado")</f>
        <v/>
      </c>
      <c r="Q3" s="3" t="inlineStr">
        <is>
          <t>Fecho do controlo</t>
        </is>
      </c>
      <c r="S3" s="12">
        <f>IF(AND($C$3=$G$3+$K$3,$K$3=0,$O$3=0),"OK","Rever antes do fecho")</f>
        <v/>
      </c>
    </row>
    <row r="7" ht="38" customHeight="1">
      <c r="A7" s="13" t="inlineStr">
        <is>
          <t>Data</t>
        </is>
      </c>
      <c r="B7" s="13" t="inlineStr">
        <is>
          <t>Código do colaborador</t>
        </is>
      </c>
      <c r="C7" s="13" t="inlineStr">
        <is>
          <t>N.º do segmento</t>
        </is>
      </c>
      <c r="D7" s="13" t="inlineStr">
        <is>
          <t>Nome do colaborador</t>
        </is>
      </c>
      <c r="E7" s="13" t="inlineStr">
        <is>
          <t>Horas previstas</t>
        </is>
      </c>
      <c r="F7" s="13" t="inlineStr">
        <is>
          <t>Entrada</t>
        </is>
      </c>
      <c r="G7" s="13" t="inlineStr">
        <is>
          <t>Início de pausa</t>
        </is>
      </c>
      <c r="H7" s="13" t="inlineStr">
        <is>
          <t>Fim de pausa</t>
        </is>
      </c>
      <c r="I7" s="13" t="inlineStr">
        <is>
          <t>Saída</t>
        </is>
      </c>
      <c r="J7" s="13" t="inlineStr">
        <is>
          <t>Horas trabalhadas</t>
        </is>
      </c>
      <c r="K7" s="13" t="inlineStr">
        <is>
          <t>Ocorrência</t>
        </is>
      </c>
      <c r="L7" s="13" t="inlineStr">
        <is>
          <t>Horas de ausência registadas</t>
        </is>
      </c>
      <c r="M7" s="13" t="inlineStr">
        <is>
          <t>Regra interna de saldo</t>
        </is>
      </c>
      <c r="N7" s="13" t="inlineStr">
        <is>
          <t>Horas a considerar no saldo</t>
        </is>
      </c>
      <c r="O7" s="13" t="inlineStr">
        <is>
          <t>Saldo operacional</t>
        </is>
      </c>
      <c r="P7" s="13" t="inlineStr">
        <is>
          <t>Justificação/documento recebido?</t>
        </is>
      </c>
      <c r="Q7" s="13" t="inlineStr">
        <is>
          <t>Data de comunicação/entrega</t>
        </is>
      </c>
      <c r="R7" s="13" t="inlineStr">
        <is>
          <t>Referência interna</t>
        </is>
      </c>
      <c r="S7" s="13" t="inlineStr">
        <is>
          <t>Observações</t>
        </is>
      </c>
      <c r="T7" s="13" t="inlineStr">
        <is>
          <t>Estado de revisão</t>
        </is>
      </c>
      <c r="U7" s="13" t="inlineStr">
        <is>
          <t>Duplicado</t>
        </is>
      </c>
    </row>
    <row r="8">
      <c r="A8" s="28" t="n">
        <v>46024</v>
      </c>
      <c r="B8" s="15" t="inlineStr">
        <is>
          <t>C001</t>
        </is>
      </c>
      <c r="C8" s="15" t="n">
        <v>1</v>
      </c>
      <c r="D8" s="6">
        <f>IF(OR($A8="",$B8=""),"",IFERROR(VLOOKUP($B8,'Parâmetros'!$A$12:$E$61,2,FALSE),"Código não configurado"))</f>
        <v/>
      </c>
      <c r="E8" s="29" t="n">
        <v>0.3333333333333333</v>
      </c>
      <c r="F8" s="30" t="n">
        <v>0.375</v>
      </c>
      <c r="G8" s="30" t="n">
        <v>0.5416666666666666</v>
      </c>
      <c r="H8" s="30" t="n">
        <v>0.5833333333333334</v>
      </c>
      <c r="I8" s="30" t="n">
        <v>0.75</v>
      </c>
      <c r="J8" s="31">
        <f>IF(OR($A8="",$F8="",$I8=""),"",IFERROR(MOD($I8-$F8,1)-IF(AND($G8&lt;&gt;"",$H8&lt;&gt;""),MOD($H8-$G8,1),0),""))</f>
        <v/>
      </c>
      <c r="K8" s="15" t="inlineStr">
        <is>
          <t>Presença</t>
        </is>
      </c>
      <c r="L8" s="29" t="n"/>
      <c r="M8" s="6">
        <f>IF(OR($A8="",$K8=""),"",IFERROR(VLOOKUP($K8,'Parâmetros'!$G$12:$L$31,3,FALSE),"Configurar"))</f>
        <v/>
      </c>
      <c r="N8" s="31">
        <f>IF($A8="","",IF($M8="A confirmar","",IFERROR($J8+IF($M8="Sim",$L8,0),"")))</f>
        <v/>
      </c>
      <c r="O8" s="31">
        <f>IF(OR($A8="",$E8="",$N8=""),"",IFERROR($N8-$E8,""))</f>
        <v/>
      </c>
      <c r="P8" s="15" t="inlineStr">
        <is>
          <t>Não aplicável</t>
        </is>
      </c>
      <c r="Q8" s="28" t="n"/>
      <c r="R8" s="15" t="inlineStr"/>
      <c r="S8" s="19" t="inlineStr">
        <is>
          <t>Dia normal de trabalho</t>
        </is>
      </c>
      <c r="T8" s="20">
        <f>IF($A8="","",IF($B8="","Indicar colaborador",IF($C8="","Indicar segmento",IF($K8="","Indicar ocorrência",IF(IFERROR(VLOOKUP($K8,'Parâmetros'!$G$12:$L$31,2,FALSE),"")="","Configurar ocorrência",IF(AND(IFERROR(VLOOKUP($K8,'Parâmetros'!$G$12:$L$31,2,FALSE),"")="Trabalho",OR($F8="",$I8="")),"Indicar entrada e saída",IF(AND(IFERROR(VLOOKUP($K8,'Parâmetros'!$G$12:$L$31,5,FALSE),"")="Sim",$L8=""),"Indicar duração de ausência",IF(IFERROR(VLOOKUP($K8,'Parâmetros'!$G$12:$L$31,3,FALSE),"")="A confirmar","Confirmar regra de saldo",IF(AND(IFERROR(VLOOKUP($K8,'Parâmetros'!$G$12:$L$31,4,FALSE),"")="Sim",$P8&lt;&gt;"Sim"),"Rever justificação/documento","OK")))))))))</f>
        <v/>
      </c>
      <c r="U8" s="6">
        <f>IF(OR($A8="",$B8="",$C8=""),"",IF(COUNTIFS($A$8:$A$207,$A8,$B$8:$B$207,$B8,$C$8:$C$207,$C8)&gt;1,"Duplicado",""))</f>
        <v/>
      </c>
    </row>
    <row r="9">
      <c r="A9" s="28" t="n">
        <v>46024</v>
      </c>
      <c r="B9" s="15" t="inlineStr">
        <is>
          <t>C002</t>
        </is>
      </c>
      <c r="C9" s="15" t="n">
        <v>1</v>
      </c>
      <c r="D9" s="6">
        <f>IF(OR($A9="",$B9=""),"",IFERROR(VLOOKUP($B9,'Parâmetros'!$A$12:$E$61,2,FALSE),"Código não configurado"))</f>
        <v/>
      </c>
      <c r="E9" s="29" t="n">
        <v>0.3333333333333333</v>
      </c>
      <c r="F9" s="30" t="n">
        <v>0.3541666666666667</v>
      </c>
      <c r="G9" s="30" t="n">
        <v>0.5208333333333334</v>
      </c>
      <c r="H9" s="30" t="n">
        <v>0.5520833333333334</v>
      </c>
      <c r="I9" s="30" t="n">
        <v>0.71875</v>
      </c>
      <c r="J9" s="31">
        <f>IF(OR($A9="",$F9="",$I9=""),"",IFERROR(MOD($I9-$F9,1)-IF(AND($G9&lt;&gt;"",$H9&lt;&gt;""),MOD($H9-$G9,1),0),""))</f>
        <v/>
      </c>
      <c r="K9" s="15" t="inlineStr">
        <is>
          <t>Presença</t>
        </is>
      </c>
      <c r="L9" s="29" t="n"/>
      <c r="M9" s="6">
        <f>IF(OR($A9="",$K9=""),"",IFERROR(VLOOKUP($K9,'Parâmetros'!$G$12:$L$31,3,FALSE),"Configurar"))</f>
        <v/>
      </c>
      <c r="N9" s="31">
        <f>IF($A9="","",IF($M9="A confirmar","",IFERROR($J9+IF($M9="Sim",$L9,0),"")))</f>
        <v/>
      </c>
      <c r="O9" s="31">
        <f>IF(OR($A9="",$E9="",$N9=""),"",IFERROR($N9-$E9,""))</f>
        <v/>
      </c>
      <c r="P9" s="15" t="inlineStr">
        <is>
          <t>Não aplicável</t>
        </is>
      </c>
      <c r="Q9" s="28" t="n"/>
      <c r="R9" s="15" t="inlineStr"/>
      <c r="S9" s="19" t="inlineStr">
        <is>
          <t>Atendimento comercial</t>
        </is>
      </c>
      <c r="T9" s="20">
        <f>IF($A9="","",IF($B9="","Indicar colaborador",IF($C9="","Indicar segmento",IF($K9="","Indicar ocorrência",IF(IFERROR(VLOOKUP($K9,'Parâmetros'!$G$12:$L$31,2,FALSE),"")="","Configurar ocorrência",IF(AND(IFERROR(VLOOKUP($K9,'Parâmetros'!$G$12:$L$31,2,FALSE),"")="Trabalho",OR($F9="",$I9="")),"Indicar entrada e saída",IF(AND(IFERROR(VLOOKUP($K9,'Parâmetros'!$G$12:$L$31,5,FALSE),"")="Sim",$L9=""),"Indicar duração de ausência",IF(IFERROR(VLOOKUP($K9,'Parâmetros'!$G$12:$L$31,3,FALSE),"")="A confirmar","Confirmar regra de saldo",IF(AND(IFERROR(VLOOKUP($K9,'Parâmetros'!$G$12:$L$31,4,FALSE),"")="Sim",$P9&lt;&gt;"Sim"),"Rever justificação/documento","OK")))))))))</f>
        <v/>
      </c>
      <c r="U9" s="6">
        <f>IF(OR($A9="",$B9="",$C9=""),"",IF(COUNTIFS($A$8:$A$207,$A9,$B$8:$B$207,$B9,$C$8:$C$207,$C9)&gt;1,"Duplicado",""))</f>
        <v/>
      </c>
    </row>
    <row r="10">
      <c r="A10" s="28" t="n">
        <v>46024</v>
      </c>
      <c r="B10" s="15" t="inlineStr">
        <is>
          <t>C003</t>
        </is>
      </c>
      <c r="C10" s="15" t="n">
        <v>1</v>
      </c>
      <c r="D10" s="6">
        <f>IF(OR($A10="",$B10=""),"",IFERROR(VLOOKUP($B10,'Parâmetros'!$A$12:$E$61,2,FALSE),"Código não configurado"))</f>
        <v/>
      </c>
      <c r="E10" s="29" t="n">
        <v>0.2916666666666667</v>
      </c>
      <c r="F10" s="30" t="n"/>
      <c r="G10" s="30" t="n"/>
      <c r="H10" s="30" t="n"/>
      <c r="I10" s="30" t="n"/>
      <c r="J10" s="31">
        <f>IF(OR($A10="",$F10="",$I10=""),"",IFERROR(MOD($I10-$F10,1)-IF(AND($G10&lt;&gt;"",$H10&lt;&gt;""),MOD($H10-$G10,1),0),""))</f>
        <v/>
      </c>
      <c r="K10" s="15" t="inlineStr">
        <is>
          <t>Férias</t>
        </is>
      </c>
      <c r="L10" s="29" t="n">
        <v>0.2916666666666667</v>
      </c>
      <c r="M10" s="6">
        <f>IF(OR($A10="",$K10=""),"",IFERROR(VLOOKUP($K10,'Parâmetros'!$G$12:$L$31,3,FALSE),"Configurar"))</f>
        <v/>
      </c>
      <c r="N10" s="31">
        <f>IF($A10="","",IF($M10="A confirmar","",IFERROR($J10+IF($M10="Sim",$L10,0),"")))</f>
        <v/>
      </c>
      <c r="O10" s="31">
        <f>IF(OR($A10="",$E10="",$N10=""),"",IFERROR($N10-$E10,""))</f>
        <v/>
      </c>
      <c r="P10" s="15" t="inlineStr">
        <is>
          <t>Não aplicável</t>
        </is>
      </c>
      <c r="Q10" s="28" t="n"/>
      <c r="R10" s="15" t="inlineStr">
        <is>
          <t>FER-2026-001</t>
        </is>
      </c>
      <c r="S10" s="19" t="inlineStr">
        <is>
          <t>Registo sujeito à regra interna de saldo</t>
        </is>
      </c>
      <c r="T10" s="20">
        <f>IF($A10="","",IF($B10="","Indicar colaborador",IF($C10="","Indicar segmento",IF($K10="","Indicar ocorrência",IF(IFERROR(VLOOKUP($K10,'Parâmetros'!$G$12:$L$31,2,FALSE),"")="","Configurar ocorrência",IF(AND(IFERROR(VLOOKUP($K10,'Parâmetros'!$G$12:$L$31,2,FALSE),"")="Trabalho",OR($F10="",$I10="")),"Indicar entrada e saída",IF(AND(IFERROR(VLOOKUP($K10,'Parâmetros'!$G$12:$L$31,5,FALSE),"")="Sim",$L10=""),"Indicar duração de ausência",IF(IFERROR(VLOOKUP($K10,'Parâmetros'!$G$12:$L$31,3,FALSE),"")="A confirmar","Confirmar regra de saldo",IF(AND(IFERROR(VLOOKUP($K10,'Parâmetros'!$G$12:$L$31,4,FALSE),"")="Sim",$P10&lt;&gt;"Sim"),"Rever justificação/documento","OK")))))))))</f>
        <v/>
      </c>
      <c r="U10" s="6">
        <f>IF(OR($A10="",$B10="",$C10=""),"",IF(COUNTIFS($A$8:$A$207,$A10,$B$8:$B$207,$B10,$C$8:$C$207,$C10)&gt;1,"Duplicado",""))</f>
        <v/>
      </c>
    </row>
    <row r="11">
      <c r="A11" s="28" t="n">
        <v>46025</v>
      </c>
      <c r="B11" s="15" t="inlineStr">
        <is>
          <t>C004</t>
        </is>
      </c>
      <c r="C11" s="15" t="n">
        <v>1</v>
      </c>
      <c r="D11" s="6">
        <f>IF(OR($A11="",$B11=""),"",IFERROR(VLOOKUP($B11,'Parâmetros'!$A$12:$E$61,2,FALSE),"Código não configurado"))</f>
        <v/>
      </c>
      <c r="E11" s="29" t="n">
        <v>0.3333333333333333</v>
      </c>
      <c r="F11" s="30" t="n">
        <v>0.3541666666666667</v>
      </c>
      <c r="G11" s="30" t="n">
        <v>0.5208333333333334</v>
      </c>
      <c r="H11" s="30" t="n">
        <v>0.5416666666666666</v>
      </c>
      <c r="I11" s="30" t="n">
        <v>0.7083333333333334</v>
      </c>
      <c r="J11" s="31">
        <f>IF(OR($A11="",$F11="",$I11=""),"",IFERROR(MOD($I11-$F11,1)-IF(AND($G11&lt;&gt;"",$H11&lt;&gt;""),MOD($H11-$G11,1),0),""))</f>
        <v/>
      </c>
      <c r="K11" s="15" t="inlineStr">
        <is>
          <t>Presença</t>
        </is>
      </c>
      <c r="L11" s="29" t="n"/>
      <c r="M11" s="6">
        <f>IF(OR($A11="",$K11=""),"",IFERROR(VLOOKUP($K11,'Parâmetros'!$G$12:$L$31,3,FALSE),"Configurar"))</f>
        <v/>
      </c>
      <c r="N11" s="31">
        <f>IF($A11="","",IF($M11="A confirmar","",IFERROR($J11+IF($M11="Sim",$L11,0),"")))</f>
        <v/>
      </c>
      <c r="O11" s="31">
        <f>IF(OR($A11="",$E11="",$N11=""),"",IFERROR($N11-$E11,""))</f>
        <v/>
      </c>
      <c r="P11" s="15" t="inlineStr">
        <is>
          <t>Não aplicável</t>
        </is>
      </c>
      <c r="Q11" s="28" t="n"/>
      <c r="R11" s="15" t="inlineStr"/>
      <c r="S11" s="19" t="inlineStr">
        <is>
          <t>Horário administrativo</t>
        </is>
      </c>
      <c r="T11" s="20">
        <f>IF($A11="","",IF($B11="","Indicar colaborador",IF($C11="","Indicar segmento",IF($K11="","Indicar ocorrência",IF(IFERROR(VLOOKUP($K11,'Parâmetros'!$G$12:$L$31,2,FALSE),"")="","Configurar ocorrência",IF(AND(IFERROR(VLOOKUP($K11,'Parâmetros'!$G$12:$L$31,2,FALSE),"")="Trabalho",OR($F11="",$I11="")),"Indicar entrada e saída",IF(AND(IFERROR(VLOOKUP($K11,'Parâmetros'!$G$12:$L$31,5,FALSE),"")="Sim",$L11=""),"Indicar duração de ausência",IF(IFERROR(VLOOKUP($K11,'Parâmetros'!$G$12:$L$31,3,FALSE),"")="A confirmar","Confirmar regra de saldo",IF(AND(IFERROR(VLOOKUP($K11,'Parâmetros'!$G$12:$L$31,4,FALSE),"")="Sim",$P11&lt;&gt;"Sim"),"Rever justificação/documento","OK")))))))))</f>
        <v/>
      </c>
      <c r="U11" s="6">
        <f>IF(OR($A11="",$B11="",$C11=""),"",IF(COUNTIFS($A$8:$A$207,$A11,$B$8:$B$207,$B11,$C$8:$C$207,$C11)&gt;1,"Duplicado",""))</f>
        <v/>
      </c>
    </row>
    <row r="12">
      <c r="A12" s="28" t="n">
        <v>46025</v>
      </c>
      <c r="B12" s="15" t="inlineStr">
        <is>
          <t>C005</t>
        </is>
      </c>
      <c r="C12" s="15" t="n">
        <v>1</v>
      </c>
      <c r="D12" s="6">
        <f>IF(OR($A12="",$B12=""),"",IFERROR(VLOOKUP($B12,'Parâmetros'!$A$12:$E$61,2,FALSE),"Código não configurado"))</f>
        <v/>
      </c>
      <c r="E12" s="29" t="n">
        <v>0.25</v>
      </c>
      <c r="F12" s="30" t="n">
        <v>0.375</v>
      </c>
      <c r="G12" s="30" t="n">
        <v>0.5</v>
      </c>
      <c r="H12" s="30" t="n">
        <v>0.5208333333333334</v>
      </c>
      <c r="I12" s="30" t="n">
        <v>0.6458333333333334</v>
      </c>
      <c r="J12" s="31">
        <f>IF(OR($A12="",$F12="",$I12=""),"",IFERROR(MOD($I12-$F12,1)-IF(AND($G12&lt;&gt;"",$H12&lt;&gt;""),MOD($H12-$G12,1),0),""))</f>
        <v/>
      </c>
      <c r="K12" s="15" t="inlineStr">
        <is>
          <t>Presença</t>
        </is>
      </c>
      <c r="L12" s="29" t="n"/>
      <c r="M12" s="6">
        <f>IF(OR($A12="",$K12=""),"",IFERROR(VLOOKUP($K12,'Parâmetros'!$G$12:$L$31,3,FALSE),"Configurar"))</f>
        <v/>
      </c>
      <c r="N12" s="31">
        <f>IF($A12="","",IF($M12="A confirmar","",IFERROR($J12+IF($M12="Sim",$L12,0),"")))</f>
        <v/>
      </c>
      <c r="O12" s="31">
        <f>IF(OR($A12="",$E12="",$N12=""),"",IFERROR($N12-$E12,""))</f>
        <v/>
      </c>
      <c r="P12" s="15" t="inlineStr">
        <is>
          <t>Não aplicável</t>
        </is>
      </c>
      <c r="Q12" s="28" t="n"/>
      <c r="R12" s="15" t="inlineStr"/>
      <c r="S12" s="19" t="inlineStr">
        <is>
          <t>Turno parcial</t>
        </is>
      </c>
      <c r="T12" s="20">
        <f>IF($A12="","",IF($B12="","Indicar colaborador",IF($C12="","Indicar segmento",IF($K12="","Indicar ocorrência",IF(IFERROR(VLOOKUP($K12,'Parâmetros'!$G$12:$L$31,2,FALSE),"")="","Configurar ocorrência",IF(AND(IFERROR(VLOOKUP($K12,'Parâmetros'!$G$12:$L$31,2,FALSE),"")="Trabalho",OR($F12="",$I12="")),"Indicar entrada e saída",IF(AND(IFERROR(VLOOKUP($K12,'Parâmetros'!$G$12:$L$31,5,FALSE),"")="Sim",$L12=""),"Indicar duração de ausência",IF(IFERROR(VLOOKUP($K12,'Parâmetros'!$G$12:$L$31,3,FALSE),"")="A confirmar","Confirmar regra de saldo",IF(AND(IFERROR(VLOOKUP($K12,'Parâmetros'!$G$12:$L$31,4,FALSE),"")="Sim",$P12&lt;&gt;"Sim"),"Rever justificação/documento","OK")))))))))</f>
        <v/>
      </c>
      <c r="U12" s="6">
        <f>IF(OR($A12="",$B12="",$C12=""),"",IF(COUNTIFS($A$8:$A$207,$A12,$B$8:$B$207,$B12,$C$8:$C$207,$C12)&gt;1,"Duplicado",""))</f>
        <v/>
      </c>
    </row>
    <row r="13">
      <c r="A13" s="28" t="n">
        <v>46025</v>
      </c>
      <c r="B13" s="15" t="inlineStr">
        <is>
          <t>C001</t>
        </is>
      </c>
      <c r="C13" s="15" t="n">
        <v>1</v>
      </c>
      <c r="D13" s="6">
        <f>IF(OR($A13="",$B13=""),"",IFERROR(VLOOKUP($B13,'Parâmetros'!$A$12:$E$61,2,FALSE),"Código não configurado"))</f>
        <v/>
      </c>
      <c r="E13" s="29" t="n">
        <v>0.3333333333333333</v>
      </c>
      <c r="F13" s="30" t="n"/>
      <c r="G13" s="30" t="n"/>
      <c r="H13" s="30" t="n"/>
      <c r="I13" s="30" t="n"/>
      <c r="J13" s="31">
        <f>IF(OR($A13="",$F13="",$I13=""),"",IFERROR(MOD($I13-$F13,1)-IF(AND($G13&lt;&gt;"",$H13&lt;&gt;""),MOD($H13-$G13,1),0),""))</f>
        <v/>
      </c>
      <c r="K13" s="15" t="inlineStr">
        <is>
          <t>Falta justificada</t>
        </is>
      </c>
      <c r="L13" s="29" t="n">
        <v>0.3333333333333333</v>
      </c>
      <c r="M13" s="6">
        <f>IF(OR($A13="",$K13=""),"",IFERROR(VLOOKUP($K13,'Parâmetros'!$G$12:$L$31,3,FALSE),"Configurar"))</f>
        <v/>
      </c>
      <c r="N13" s="31">
        <f>IF($A13="","",IF($M13="A confirmar","",IFERROR($J13+IF($M13="Sim",$L13,0),"")))</f>
        <v/>
      </c>
      <c r="O13" s="31">
        <f>IF(OR($A13="",$E13="",$N13=""),"",IFERROR($N13-$E13,""))</f>
        <v/>
      </c>
      <c r="P13" s="15" t="inlineStr">
        <is>
          <t>Sim</t>
        </is>
      </c>
      <c r="Q13" s="28" t="n">
        <v>46025</v>
      </c>
      <c r="R13" s="15" t="inlineStr">
        <is>
          <t>JUS-2026-001</t>
        </is>
      </c>
      <c r="S13" s="19" t="inlineStr">
        <is>
          <t>Documento registado internamente</t>
        </is>
      </c>
      <c r="T13" s="20">
        <f>IF($A13="","",IF($B13="","Indicar colaborador",IF($C13="","Indicar segmento",IF($K13="","Indicar ocorrência",IF(IFERROR(VLOOKUP($K13,'Parâmetros'!$G$12:$L$31,2,FALSE),"")="","Configurar ocorrência",IF(AND(IFERROR(VLOOKUP($K13,'Parâmetros'!$G$12:$L$31,2,FALSE),"")="Trabalho",OR($F13="",$I13="")),"Indicar entrada e saída",IF(AND(IFERROR(VLOOKUP($K13,'Parâmetros'!$G$12:$L$31,5,FALSE),"")="Sim",$L13=""),"Indicar duração de ausência",IF(IFERROR(VLOOKUP($K13,'Parâmetros'!$G$12:$L$31,3,FALSE),"")="A confirmar","Confirmar regra de saldo",IF(AND(IFERROR(VLOOKUP($K13,'Parâmetros'!$G$12:$L$31,4,FALSE),"")="Sim",$P13&lt;&gt;"Sim"),"Rever justificação/documento","OK")))))))))</f>
        <v/>
      </c>
      <c r="U13" s="6">
        <f>IF(OR($A13="",$B13="",$C13=""),"",IF(COUNTIFS($A$8:$A$207,$A13,$B$8:$B$207,$B13,$C$8:$C$207,$C13)&gt;1,"Duplicado",""))</f>
        <v/>
      </c>
    </row>
    <row r="14">
      <c r="A14" s="28" t="n">
        <v>46028</v>
      </c>
      <c r="B14" s="15" t="inlineStr">
        <is>
          <t>C002</t>
        </is>
      </c>
      <c r="C14" s="15" t="n">
        <v>1</v>
      </c>
      <c r="D14" s="6">
        <f>IF(OR($A14="",$B14=""),"",IFERROR(VLOOKUP($B14,'Parâmetros'!$A$12:$E$61,2,FALSE),"Código não configurado"))</f>
        <v/>
      </c>
      <c r="E14" s="29" t="n">
        <v>0.3333333333333333</v>
      </c>
      <c r="F14" s="30" t="n"/>
      <c r="G14" s="30" t="n"/>
      <c r="H14" s="30" t="n"/>
      <c r="I14" s="30" t="n"/>
      <c r="J14" s="31">
        <f>IF(OR($A14="",$F14="",$I14=""),"",IFERROR(MOD($I14-$F14,1)-IF(AND($G14&lt;&gt;"",$H14&lt;&gt;""),MOD($H14-$G14,1),0),""))</f>
        <v/>
      </c>
      <c r="K14" s="15" t="inlineStr">
        <is>
          <t>Falta injustificada</t>
        </is>
      </c>
      <c r="L14" s="29" t="n">
        <v>0.3333333333333333</v>
      </c>
      <c r="M14" s="6">
        <f>IF(OR($A14="",$K14=""),"",IFERROR(VLOOKUP($K14,'Parâmetros'!$G$12:$L$31,3,FALSE),"Configurar"))</f>
        <v/>
      </c>
      <c r="N14" s="31">
        <f>IF($A14="","",IF($M14="A confirmar","",IFERROR($J14+IF($M14="Sim",$L14,0),"")))</f>
        <v/>
      </c>
      <c r="O14" s="31">
        <f>IF(OR($A14="",$E14="",$N14=""),"",IFERROR($N14-$E14,""))</f>
        <v/>
      </c>
      <c r="P14" s="15" t="inlineStr">
        <is>
          <t>Não</t>
        </is>
      </c>
      <c r="Q14" s="28" t="n"/>
      <c r="R14" s="15" t="inlineStr">
        <is>
          <t>FI-2026-001</t>
        </is>
      </c>
      <c r="S14" s="19" t="inlineStr">
        <is>
          <t>Rever tratamento interno</t>
        </is>
      </c>
      <c r="T14" s="20">
        <f>IF($A14="","",IF($B14="","Indicar colaborador",IF($C14="","Indicar segmento",IF($K14="","Indicar ocorrência",IF(IFERROR(VLOOKUP($K14,'Parâmetros'!$G$12:$L$31,2,FALSE),"")="","Configurar ocorrência",IF(AND(IFERROR(VLOOKUP($K14,'Parâmetros'!$G$12:$L$31,2,FALSE),"")="Trabalho",OR($F14="",$I14="")),"Indicar entrada e saída",IF(AND(IFERROR(VLOOKUP($K14,'Parâmetros'!$G$12:$L$31,5,FALSE),"")="Sim",$L14=""),"Indicar duração de ausência",IF(IFERROR(VLOOKUP($K14,'Parâmetros'!$G$12:$L$31,3,FALSE),"")="A confirmar","Confirmar regra de saldo",IF(AND(IFERROR(VLOOKUP($K14,'Parâmetros'!$G$12:$L$31,4,FALSE),"")="Sim",$P14&lt;&gt;"Sim"),"Rever justificação/documento","OK")))))))))</f>
        <v/>
      </c>
      <c r="U14" s="6">
        <f>IF(OR($A14="",$B14="",$C14=""),"",IF(COUNTIFS($A$8:$A$207,$A14,$B$8:$B$207,$B14,$C$8:$C$207,$C14)&gt;1,"Duplicado",""))</f>
        <v/>
      </c>
    </row>
    <row r="15">
      <c r="A15" s="28" t="n">
        <v>46028</v>
      </c>
      <c r="B15" s="15" t="inlineStr">
        <is>
          <t>C003</t>
        </is>
      </c>
      <c r="C15" s="15" t="n">
        <v>1</v>
      </c>
      <c r="D15" s="6">
        <f>IF(OR($A15="",$B15=""),"",IFERROR(VLOOKUP($B15,'Parâmetros'!$A$12:$E$61,2,FALSE),"Código não configurado"))</f>
        <v/>
      </c>
      <c r="E15" s="29" t="n">
        <v>0.2916666666666667</v>
      </c>
      <c r="F15" s="30" t="n"/>
      <c r="G15" s="30" t="n"/>
      <c r="H15" s="30" t="n"/>
      <c r="I15" s="30" t="n"/>
      <c r="J15" s="31">
        <f>IF(OR($A15="",$F15="",$I15=""),"",IFERROR(MOD($I15-$F15,1)-IF(AND($G15&lt;&gt;"",$H15&lt;&gt;""),MOD($H15-$G15,1),0),""))</f>
        <v/>
      </c>
      <c r="K15" s="15" t="inlineStr">
        <is>
          <t>Ausência por doença</t>
        </is>
      </c>
      <c r="L15" s="29" t="n">
        <v>0.2916666666666667</v>
      </c>
      <c r="M15" s="6">
        <f>IF(OR($A15="",$K15=""),"",IFERROR(VLOOKUP($K15,'Parâmetros'!$G$12:$L$31,3,FALSE),"Configurar"))</f>
        <v/>
      </c>
      <c r="N15" s="31">
        <f>IF($A15="","",IF($M15="A confirmar","",IFERROR($J15+IF($M15="Sim",$L15,0),"")))</f>
        <v/>
      </c>
      <c r="O15" s="31">
        <f>IF(OR($A15="",$E15="",$N15=""),"",IFERROR($N15-$E15,""))</f>
        <v/>
      </c>
      <c r="P15" s="15" t="inlineStr">
        <is>
          <t>Sim</t>
        </is>
      </c>
      <c r="Q15" s="28" t="n">
        <v>46028</v>
      </c>
      <c r="R15" s="15" t="inlineStr">
        <is>
          <t>DOC-2026-003</t>
        </is>
      </c>
      <c r="S15" s="19" t="inlineStr">
        <is>
          <t>Referência interna sem anexos</t>
        </is>
      </c>
      <c r="T15" s="20">
        <f>IF($A15="","",IF($B15="","Indicar colaborador",IF($C15="","Indicar segmento",IF($K15="","Indicar ocorrência",IF(IFERROR(VLOOKUP($K15,'Parâmetros'!$G$12:$L$31,2,FALSE),"")="","Configurar ocorrência",IF(AND(IFERROR(VLOOKUP($K15,'Parâmetros'!$G$12:$L$31,2,FALSE),"")="Trabalho",OR($F15="",$I15="")),"Indicar entrada e saída",IF(AND(IFERROR(VLOOKUP($K15,'Parâmetros'!$G$12:$L$31,5,FALSE),"")="Sim",$L15=""),"Indicar duração de ausência",IF(IFERROR(VLOOKUP($K15,'Parâmetros'!$G$12:$L$31,3,FALSE),"")="A confirmar","Confirmar regra de saldo",IF(AND(IFERROR(VLOOKUP($K15,'Parâmetros'!$G$12:$L$31,4,FALSE),"")="Sim",$P15&lt;&gt;"Sim"),"Rever justificação/documento","OK")))))))))</f>
        <v/>
      </c>
      <c r="U15" s="6">
        <f>IF(OR($A15="",$B15="",$C15=""),"",IF(COUNTIFS($A$8:$A$207,$A15,$B$8:$B$207,$B15,$C$8:$C$207,$C15)&gt;1,"Duplicado",""))</f>
        <v/>
      </c>
    </row>
    <row r="16">
      <c r="A16" s="28" t="n">
        <v>46028</v>
      </c>
      <c r="B16" s="15" t="inlineStr">
        <is>
          <t>C004</t>
        </is>
      </c>
      <c r="C16" s="15" t="n">
        <v>1</v>
      </c>
      <c r="D16" s="6">
        <f>IF(OR($A16="",$B16=""),"",IFERROR(VLOOKUP($B16,'Parâmetros'!$A$12:$E$61,2,FALSE),"Código não configurado"))</f>
        <v/>
      </c>
      <c r="E16" s="29" t="n">
        <v>0.3333333333333333</v>
      </c>
      <c r="F16" s="30" t="n">
        <v>0.3333333333333333</v>
      </c>
      <c r="G16" s="30" t="n">
        <v>0.5</v>
      </c>
      <c r="H16" s="30" t="n">
        <v>0.5208333333333334</v>
      </c>
      <c r="I16" s="30" t="n">
        <v>0.6875</v>
      </c>
      <c r="J16" s="31">
        <f>IF(OR($A16="",$F16="",$I16=""),"",IFERROR(MOD($I16-$F16,1)-IF(AND($G16&lt;&gt;"",$H16&lt;&gt;""),MOD($H16-$G16,1),0),""))</f>
        <v/>
      </c>
      <c r="K16" s="15" t="inlineStr">
        <is>
          <t>Presença</t>
        </is>
      </c>
      <c r="L16" s="29" t="n"/>
      <c r="M16" s="6">
        <f>IF(OR($A16="",$K16=""),"",IFERROR(VLOOKUP($K16,'Parâmetros'!$G$12:$L$31,3,FALSE),"Configurar"))</f>
        <v/>
      </c>
      <c r="N16" s="31">
        <f>IF($A16="","",IF($M16="A confirmar","",IFERROR($J16+IF($M16="Sim",$L16,0),"")))</f>
        <v/>
      </c>
      <c r="O16" s="31">
        <f>IF(OR($A16="",$E16="",$N16=""),"",IFERROR($N16-$E16,""))</f>
        <v/>
      </c>
      <c r="P16" s="15" t="inlineStr">
        <is>
          <t>Não aplicável</t>
        </is>
      </c>
      <c r="Q16" s="28" t="n"/>
      <c r="R16" s="15" t="inlineStr"/>
      <c r="S16" s="19" t="inlineStr">
        <is>
          <t>Dia normal de trabalho</t>
        </is>
      </c>
      <c r="T16" s="20">
        <f>IF($A16="","",IF($B16="","Indicar colaborador",IF($C16="","Indicar segmento",IF($K16="","Indicar ocorrência",IF(IFERROR(VLOOKUP($K16,'Parâmetros'!$G$12:$L$31,2,FALSE),"")="","Configurar ocorrência",IF(AND(IFERROR(VLOOKUP($K16,'Parâmetros'!$G$12:$L$31,2,FALSE),"")="Trabalho",OR($F16="",$I16="")),"Indicar entrada e saída",IF(AND(IFERROR(VLOOKUP($K16,'Parâmetros'!$G$12:$L$31,5,FALSE),"")="Sim",$L16=""),"Indicar duração de ausência",IF(IFERROR(VLOOKUP($K16,'Parâmetros'!$G$12:$L$31,3,FALSE),"")="A confirmar","Confirmar regra de saldo",IF(AND(IFERROR(VLOOKUP($K16,'Parâmetros'!$G$12:$L$31,4,FALSE),"")="Sim",$P16&lt;&gt;"Sim"),"Rever justificação/documento","OK")))))))))</f>
        <v/>
      </c>
      <c r="U16" s="6">
        <f>IF(OR($A16="",$B16="",$C16=""),"",IF(COUNTIFS($A$8:$A$207,$A16,$B$8:$B$207,$B16,$C$8:$C$207,$C16)&gt;1,"Duplicado",""))</f>
        <v/>
      </c>
    </row>
    <row r="17">
      <c r="A17" s="28" t="n">
        <v>46029</v>
      </c>
      <c r="B17" s="15" t="inlineStr">
        <is>
          <t>C005</t>
        </is>
      </c>
      <c r="C17" s="15" t="n">
        <v>1</v>
      </c>
      <c r="D17" s="6">
        <f>IF(OR($A17="",$B17=""),"",IFERROR(VLOOKUP($B17,'Parâmetros'!$A$12:$E$61,2,FALSE),"Código não configurado"))</f>
        <v/>
      </c>
      <c r="E17" s="29" t="n">
        <v>0.25</v>
      </c>
      <c r="F17" s="30" t="n">
        <v>0.375</v>
      </c>
      <c r="G17" s="30" t="n">
        <v>0.5</v>
      </c>
      <c r="H17" s="30" t="n">
        <v>0.5208333333333334</v>
      </c>
      <c r="I17" s="30" t="n">
        <v>0.625</v>
      </c>
      <c r="J17" s="31">
        <f>IF(OR($A17="",$F17="",$I17=""),"",IFERROR(MOD($I17-$F17,1)-IF(AND($G17&lt;&gt;"",$H17&lt;&gt;""),MOD($H17-$G17,1),0),""))</f>
        <v/>
      </c>
      <c r="K17" s="15" t="inlineStr">
        <is>
          <t>Presença</t>
        </is>
      </c>
      <c r="L17" s="29" t="n"/>
      <c r="M17" s="6">
        <f>IF(OR($A17="",$K17=""),"",IFERROR(VLOOKUP($K17,'Parâmetros'!$G$12:$L$31,3,FALSE),"Configurar"))</f>
        <v/>
      </c>
      <c r="N17" s="31">
        <f>IF($A17="","",IF($M17="A confirmar","",IFERROR($J17+IF($M17="Sim",$L17,0),"")))</f>
        <v/>
      </c>
      <c r="O17" s="31">
        <f>IF(OR($A17="",$E17="",$N17=""),"",IFERROR($N17-$E17,""))</f>
        <v/>
      </c>
      <c r="P17" s="15" t="inlineStr">
        <is>
          <t>Não aplicável</t>
        </is>
      </c>
      <c r="Q17" s="28" t="n"/>
      <c r="R17" s="15" t="inlineStr"/>
      <c r="S17" s="19" t="inlineStr">
        <is>
          <t>Saída antecipada registada</t>
        </is>
      </c>
      <c r="T17" s="20">
        <f>IF($A17="","",IF($B17="","Indicar colaborador",IF($C17="","Indicar segmento",IF($K17="","Indicar ocorrência",IF(IFERROR(VLOOKUP($K17,'Parâmetros'!$G$12:$L$31,2,FALSE),"")="","Configurar ocorrência",IF(AND(IFERROR(VLOOKUP($K17,'Parâmetros'!$G$12:$L$31,2,FALSE),"")="Trabalho",OR($F17="",$I17="")),"Indicar entrada e saída",IF(AND(IFERROR(VLOOKUP($K17,'Parâmetros'!$G$12:$L$31,5,FALSE),"")="Sim",$L17=""),"Indicar duração de ausência",IF(IFERROR(VLOOKUP($K17,'Parâmetros'!$G$12:$L$31,3,FALSE),"")="A confirmar","Confirmar regra de saldo",IF(AND(IFERROR(VLOOKUP($K17,'Parâmetros'!$G$12:$L$31,4,FALSE),"")="Sim",$P17&lt;&gt;"Sim"),"Rever justificação/documento","OK")))))))))</f>
        <v/>
      </c>
      <c r="U17" s="6">
        <f>IF(OR($A17="",$B17="",$C17=""),"",IF(COUNTIFS($A$8:$A$207,$A17,$B$8:$B$207,$B17,$C$8:$C$207,$C17)&gt;1,"Duplicado",""))</f>
        <v/>
      </c>
    </row>
    <row r="18">
      <c r="A18" s="28" t="n"/>
      <c r="B18" s="15" t="n"/>
      <c r="C18" s="15" t="n"/>
      <c r="D18" s="6">
        <f>IF(OR($A18="",$B18=""),"",IFERROR(VLOOKUP($B18,'Parâmetros'!$A$12:$E$61,2,FALSE),"Código não configurado"))</f>
        <v/>
      </c>
      <c r="E18" s="29" t="n"/>
      <c r="F18" s="30" t="n"/>
      <c r="G18" s="30" t="n"/>
      <c r="H18" s="30" t="n"/>
      <c r="I18" s="30" t="n"/>
      <c r="J18" s="31">
        <f>IF(OR($A18="",$F18="",$I18=""),"",IFERROR(MOD($I18-$F18,1)-IF(AND($G18&lt;&gt;"",$H18&lt;&gt;""),MOD($H18-$G18,1),0),""))</f>
        <v/>
      </c>
      <c r="K18" s="15" t="n"/>
      <c r="L18" s="29" t="n"/>
      <c r="M18" s="6">
        <f>IF(OR($A18="",$K18=""),"",IFERROR(VLOOKUP($K18,'Parâmetros'!$G$12:$L$31,3,FALSE),"Configurar"))</f>
        <v/>
      </c>
      <c r="N18" s="31">
        <f>IF($A18="","",IF($M18="A confirmar","",IFERROR($J18+IF($M18="Sim",$L18,0),"")))</f>
        <v/>
      </c>
      <c r="O18" s="31">
        <f>IF(OR($A18="",$E18="",$N18=""),"",IFERROR($N18-$E18,""))</f>
        <v/>
      </c>
      <c r="P18" s="15" t="n"/>
      <c r="Q18" s="28" t="n"/>
      <c r="R18" s="15" t="n"/>
      <c r="S18" s="19" t="n"/>
      <c r="T18" s="20">
        <f>IF($A18="","",IF($B18="","Indicar colaborador",IF($C18="","Indicar segmento",IF($K18="","Indicar ocorrência",IF(IFERROR(VLOOKUP($K18,'Parâmetros'!$G$12:$L$31,2,FALSE),"")="","Configurar ocorrência",IF(AND(IFERROR(VLOOKUP($K18,'Parâmetros'!$G$12:$L$31,2,FALSE),"")="Trabalho",OR($F18="",$I18="")),"Indicar entrada e saída",IF(AND(IFERROR(VLOOKUP($K18,'Parâmetros'!$G$12:$L$31,5,FALSE),"")="Sim",$L18=""),"Indicar duração de ausência",IF(IFERROR(VLOOKUP($K18,'Parâmetros'!$G$12:$L$31,3,FALSE),"")="A confirmar","Confirmar regra de saldo",IF(AND(IFERROR(VLOOKUP($K18,'Parâmetros'!$G$12:$L$31,4,FALSE),"")="Sim",$P18&lt;&gt;"Sim"),"Rever justificação/documento","OK")))))))))</f>
        <v/>
      </c>
      <c r="U18" s="6">
        <f>IF(OR($A18="",$B18="",$C18=""),"",IF(COUNTIFS($A$8:$A$207,$A18,$B$8:$B$207,$B18,$C$8:$C$207,$C18)&gt;1,"Duplicado",""))</f>
        <v/>
      </c>
    </row>
    <row r="19">
      <c r="A19" s="28" t="n"/>
      <c r="B19" s="15" t="n"/>
      <c r="C19" s="15" t="n"/>
      <c r="D19" s="6">
        <f>IF(OR($A19="",$B19=""),"",IFERROR(VLOOKUP($B19,'Parâmetros'!$A$12:$E$61,2,FALSE),"Código não configurado"))</f>
        <v/>
      </c>
      <c r="E19" s="29" t="n"/>
      <c r="F19" s="30" t="n"/>
      <c r="G19" s="30" t="n"/>
      <c r="H19" s="30" t="n"/>
      <c r="I19" s="30" t="n"/>
      <c r="J19" s="31">
        <f>IF(OR($A19="",$F19="",$I19=""),"",IFERROR(MOD($I19-$F19,1)-IF(AND($G19&lt;&gt;"",$H19&lt;&gt;""),MOD($H19-$G19,1),0),""))</f>
        <v/>
      </c>
      <c r="K19" s="15" t="n"/>
      <c r="L19" s="29" t="n"/>
      <c r="M19" s="6">
        <f>IF(OR($A19="",$K19=""),"",IFERROR(VLOOKUP($K19,'Parâmetros'!$G$12:$L$31,3,FALSE),"Configurar"))</f>
        <v/>
      </c>
      <c r="N19" s="31">
        <f>IF($A19="","",IF($M19="A confirmar","",IFERROR($J19+IF($M19="Sim",$L19,0),"")))</f>
        <v/>
      </c>
      <c r="O19" s="31">
        <f>IF(OR($A19="",$E19="",$N19=""),"",IFERROR($N19-$E19,""))</f>
        <v/>
      </c>
      <c r="P19" s="15" t="n"/>
      <c r="Q19" s="28" t="n"/>
      <c r="R19" s="15" t="n"/>
      <c r="S19" s="19" t="n"/>
      <c r="T19" s="20">
        <f>IF($A19="","",IF($B19="","Indicar colaborador",IF($C19="","Indicar segmento",IF($K19="","Indicar ocorrência",IF(IFERROR(VLOOKUP($K19,'Parâmetros'!$G$12:$L$31,2,FALSE),"")="","Configurar ocorrência",IF(AND(IFERROR(VLOOKUP($K19,'Parâmetros'!$G$12:$L$31,2,FALSE),"")="Trabalho",OR($F19="",$I19="")),"Indicar entrada e saída",IF(AND(IFERROR(VLOOKUP($K19,'Parâmetros'!$G$12:$L$31,5,FALSE),"")="Sim",$L19=""),"Indicar duração de ausência",IF(IFERROR(VLOOKUP($K19,'Parâmetros'!$G$12:$L$31,3,FALSE),"")="A confirmar","Confirmar regra de saldo",IF(AND(IFERROR(VLOOKUP($K19,'Parâmetros'!$G$12:$L$31,4,FALSE),"")="Sim",$P19&lt;&gt;"Sim"),"Rever justificação/documento","OK")))))))))</f>
        <v/>
      </c>
      <c r="U19" s="6">
        <f>IF(OR($A19="",$B19="",$C19=""),"",IF(COUNTIFS($A$8:$A$207,$A19,$B$8:$B$207,$B19,$C$8:$C$207,$C19)&gt;1,"Duplicado",""))</f>
        <v/>
      </c>
    </row>
    <row r="20">
      <c r="A20" s="28" t="n"/>
      <c r="B20" s="15" t="n"/>
      <c r="C20" s="15" t="n"/>
      <c r="D20" s="6">
        <f>IF(OR($A20="",$B20=""),"",IFERROR(VLOOKUP($B20,'Parâmetros'!$A$12:$E$61,2,FALSE),"Código não configurado"))</f>
        <v/>
      </c>
      <c r="E20" s="29" t="n"/>
      <c r="F20" s="30" t="n"/>
      <c r="G20" s="30" t="n"/>
      <c r="H20" s="30" t="n"/>
      <c r="I20" s="30" t="n"/>
      <c r="J20" s="31">
        <f>IF(OR($A20="",$F20="",$I20=""),"",IFERROR(MOD($I20-$F20,1)-IF(AND($G20&lt;&gt;"",$H20&lt;&gt;""),MOD($H20-$G20,1),0),""))</f>
        <v/>
      </c>
      <c r="K20" s="15" t="n"/>
      <c r="L20" s="29" t="n"/>
      <c r="M20" s="6">
        <f>IF(OR($A20="",$K20=""),"",IFERROR(VLOOKUP($K20,'Parâmetros'!$G$12:$L$31,3,FALSE),"Configurar"))</f>
        <v/>
      </c>
      <c r="N20" s="31">
        <f>IF($A20="","",IF($M20="A confirmar","",IFERROR($J20+IF($M20="Sim",$L20,0),"")))</f>
        <v/>
      </c>
      <c r="O20" s="31">
        <f>IF(OR($A20="",$E20="",$N20=""),"",IFERROR($N20-$E20,""))</f>
        <v/>
      </c>
      <c r="P20" s="15" t="n"/>
      <c r="Q20" s="28" t="n"/>
      <c r="R20" s="15" t="n"/>
      <c r="S20" s="19" t="n"/>
      <c r="T20" s="20">
        <f>IF($A20="","",IF($B20="","Indicar colaborador",IF($C20="","Indicar segmento",IF($K20="","Indicar ocorrência",IF(IFERROR(VLOOKUP($K20,'Parâmetros'!$G$12:$L$31,2,FALSE),"")="","Configurar ocorrência",IF(AND(IFERROR(VLOOKUP($K20,'Parâmetros'!$G$12:$L$31,2,FALSE),"")="Trabalho",OR($F20="",$I20="")),"Indicar entrada e saída",IF(AND(IFERROR(VLOOKUP($K20,'Parâmetros'!$G$12:$L$31,5,FALSE),"")="Sim",$L20=""),"Indicar duração de ausência",IF(IFERROR(VLOOKUP($K20,'Parâmetros'!$G$12:$L$31,3,FALSE),"")="A confirmar","Confirmar regra de saldo",IF(AND(IFERROR(VLOOKUP($K20,'Parâmetros'!$G$12:$L$31,4,FALSE),"")="Sim",$P20&lt;&gt;"Sim"),"Rever justificação/documento","OK")))))))))</f>
        <v/>
      </c>
      <c r="U20" s="6">
        <f>IF(OR($A20="",$B20="",$C20=""),"",IF(COUNTIFS($A$8:$A$207,$A20,$B$8:$B$207,$B20,$C$8:$C$207,$C20)&gt;1,"Duplicado",""))</f>
        <v/>
      </c>
    </row>
    <row r="21">
      <c r="A21" s="28" t="n"/>
      <c r="B21" s="15" t="n"/>
      <c r="C21" s="15" t="n"/>
      <c r="D21" s="6">
        <f>IF(OR($A21="",$B21=""),"",IFERROR(VLOOKUP($B21,'Parâmetros'!$A$12:$E$61,2,FALSE),"Código não configurado"))</f>
        <v/>
      </c>
      <c r="E21" s="29" t="n"/>
      <c r="F21" s="30" t="n"/>
      <c r="G21" s="30" t="n"/>
      <c r="H21" s="30" t="n"/>
      <c r="I21" s="30" t="n"/>
      <c r="J21" s="31">
        <f>IF(OR($A21="",$F21="",$I21=""),"",IFERROR(MOD($I21-$F21,1)-IF(AND($G21&lt;&gt;"",$H21&lt;&gt;""),MOD($H21-$G21,1),0),""))</f>
        <v/>
      </c>
      <c r="K21" s="15" t="n"/>
      <c r="L21" s="29" t="n"/>
      <c r="M21" s="6">
        <f>IF(OR($A21="",$K21=""),"",IFERROR(VLOOKUP($K21,'Parâmetros'!$G$12:$L$31,3,FALSE),"Configurar"))</f>
        <v/>
      </c>
      <c r="N21" s="31">
        <f>IF($A21="","",IF($M21="A confirmar","",IFERROR($J21+IF($M21="Sim",$L21,0),"")))</f>
        <v/>
      </c>
      <c r="O21" s="31">
        <f>IF(OR($A21="",$E21="",$N21=""),"",IFERROR($N21-$E21,""))</f>
        <v/>
      </c>
      <c r="P21" s="15" t="n"/>
      <c r="Q21" s="28" t="n"/>
      <c r="R21" s="15" t="n"/>
      <c r="S21" s="19" t="n"/>
      <c r="T21" s="20">
        <f>IF($A21="","",IF($B21="","Indicar colaborador",IF($C21="","Indicar segmento",IF($K21="","Indicar ocorrência",IF(IFERROR(VLOOKUP($K21,'Parâmetros'!$G$12:$L$31,2,FALSE),"")="","Configurar ocorrência",IF(AND(IFERROR(VLOOKUP($K21,'Parâmetros'!$G$12:$L$31,2,FALSE),"")="Trabalho",OR($F21="",$I21="")),"Indicar entrada e saída",IF(AND(IFERROR(VLOOKUP($K21,'Parâmetros'!$G$12:$L$31,5,FALSE),"")="Sim",$L21=""),"Indicar duração de ausência",IF(IFERROR(VLOOKUP($K21,'Parâmetros'!$G$12:$L$31,3,FALSE),"")="A confirmar","Confirmar regra de saldo",IF(AND(IFERROR(VLOOKUP($K21,'Parâmetros'!$G$12:$L$31,4,FALSE),"")="Sim",$P21&lt;&gt;"Sim"),"Rever justificação/documento","OK")))))))))</f>
        <v/>
      </c>
      <c r="U21" s="6">
        <f>IF(OR($A21="",$B21="",$C21=""),"",IF(COUNTIFS($A$8:$A$207,$A21,$B$8:$B$207,$B21,$C$8:$C$207,$C21)&gt;1,"Duplicado",""))</f>
        <v/>
      </c>
    </row>
    <row r="22">
      <c r="A22" s="28" t="n"/>
      <c r="B22" s="15" t="n"/>
      <c r="C22" s="15" t="n"/>
      <c r="D22" s="6">
        <f>IF(OR($A22="",$B22=""),"",IFERROR(VLOOKUP($B22,'Parâmetros'!$A$12:$E$61,2,FALSE),"Código não configurado"))</f>
        <v/>
      </c>
      <c r="E22" s="29" t="n"/>
      <c r="F22" s="30" t="n"/>
      <c r="G22" s="30" t="n"/>
      <c r="H22" s="30" t="n"/>
      <c r="I22" s="30" t="n"/>
      <c r="J22" s="31">
        <f>IF(OR($A22="",$F22="",$I22=""),"",IFERROR(MOD($I22-$F22,1)-IF(AND($G22&lt;&gt;"",$H22&lt;&gt;""),MOD($H22-$G22,1),0),""))</f>
        <v/>
      </c>
      <c r="K22" s="15" t="n"/>
      <c r="L22" s="29" t="n"/>
      <c r="M22" s="6">
        <f>IF(OR($A22="",$K22=""),"",IFERROR(VLOOKUP($K22,'Parâmetros'!$G$12:$L$31,3,FALSE),"Configurar"))</f>
        <v/>
      </c>
      <c r="N22" s="31">
        <f>IF($A22="","",IF($M22="A confirmar","",IFERROR($J22+IF($M22="Sim",$L22,0),"")))</f>
        <v/>
      </c>
      <c r="O22" s="31">
        <f>IF(OR($A22="",$E22="",$N22=""),"",IFERROR($N22-$E22,""))</f>
        <v/>
      </c>
      <c r="P22" s="15" t="n"/>
      <c r="Q22" s="28" t="n"/>
      <c r="R22" s="15" t="n"/>
      <c r="S22" s="19" t="n"/>
      <c r="T22" s="20">
        <f>IF($A22="","",IF($B22="","Indicar colaborador",IF($C22="","Indicar segmento",IF($K22="","Indicar ocorrência",IF(IFERROR(VLOOKUP($K22,'Parâmetros'!$G$12:$L$31,2,FALSE),"")="","Configurar ocorrência",IF(AND(IFERROR(VLOOKUP($K22,'Parâmetros'!$G$12:$L$31,2,FALSE),"")="Trabalho",OR($F22="",$I22="")),"Indicar entrada e saída",IF(AND(IFERROR(VLOOKUP($K22,'Parâmetros'!$G$12:$L$31,5,FALSE),"")="Sim",$L22=""),"Indicar duração de ausência",IF(IFERROR(VLOOKUP($K22,'Parâmetros'!$G$12:$L$31,3,FALSE),"")="A confirmar","Confirmar regra de saldo",IF(AND(IFERROR(VLOOKUP($K22,'Parâmetros'!$G$12:$L$31,4,FALSE),"")="Sim",$P22&lt;&gt;"Sim"),"Rever justificação/documento","OK")))))))))</f>
        <v/>
      </c>
      <c r="U22" s="6">
        <f>IF(OR($A22="",$B22="",$C22=""),"",IF(COUNTIFS($A$8:$A$207,$A22,$B$8:$B$207,$B22,$C$8:$C$207,$C22)&gt;1,"Duplicado",""))</f>
        <v/>
      </c>
    </row>
    <row r="23">
      <c r="A23" s="28" t="n"/>
      <c r="B23" s="15" t="n"/>
      <c r="C23" s="15" t="n"/>
      <c r="D23" s="6">
        <f>IF(OR($A23="",$B23=""),"",IFERROR(VLOOKUP($B23,'Parâmetros'!$A$12:$E$61,2,FALSE),"Código não configurado"))</f>
        <v/>
      </c>
      <c r="E23" s="29" t="n"/>
      <c r="F23" s="30" t="n"/>
      <c r="G23" s="30" t="n"/>
      <c r="H23" s="30" t="n"/>
      <c r="I23" s="30" t="n"/>
      <c r="J23" s="31">
        <f>IF(OR($A23="",$F23="",$I23=""),"",IFERROR(MOD($I23-$F23,1)-IF(AND($G23&lt;&gt;"",$H23&lt;&gt;""),MOD($H23-$G23,1),0),""))</f>
        <v/>
      </c>
      <c r="K23" s="15" t="n"/>
      <c r="L23" s="29" t="n"/>
      <c r="M23" s="6">
        <f>IF(OR($A23="",$K23=""),"",IFERROR(VLOOKUP($K23,'Parâmetros'!$G$12:$L$31,3,FALSE),"Configurar"))</f>
        <v/>
      </c>
      <c r="N23" s="31">
        <f>IF($A23="","",IF($M23="A confirmar","",IFERROR($J23+IF($M23="Sim",$L23,0),"")))</f>
        <v/>
      </c>
      <c r="O23" s="31">
        <f>IF(OR($A23="",$E23="",$N23=""),"",IFERROR($N23-$E23,""))</f>
        <v/>
      </c>
      <c r="P23" s="15" t="n"/>
      <c r="Q23" s="28" t="n"/>
      <c r="R23" s="15" t="n"/>
      <c r="S23" s="19" t="n"/>
      <c r="T23" s="20">
        <f>IF($A23="","",IF($B23="","Indicar colaborador",IF($C23="","Indicar segmento",IF($K23="","Indicar ocorrência",IF(IFERROR(VLOOKUP($K23,'Parâmetros'!$G$12:$L$31,2,FALSE),"")="","Configurar ocorrência",IF(AND(IFERROR(VLOOKUP($K23,'Parâmetros'!$G$12:$L$31,2,FALSE),"")="Trabalho",OR($F23="",$I23="")),"Indicar entrada e saída",IF(AND(IFERROR(VLOOKUP($K23,'Parâmetros'!$G$12:$L$31,5,FALSE),"")="Sim",$L23=""),"Indicar duração de ausência",IF(IFERROR(VLOOKUP($K23,'Parâmetros'!$G$12:$L$31,3,FALSE),"")="A confirmar","Confirmar regra de saldo",IF(AND(IFERROR(VLOOKUP($K23,'Parâmetros'!$G$12:$L$31,4,FALSE),"")="Sim",$P23&lt;&gt;"Sim"),"Rever justificação/documento","OK")))))))))</f>
        <v/>
      </c>
      <c r="U23" s="6">
        <f>IF(OR($A23="",$B23="",$C23=""),"",IF(COUNTIFS($A$8:$A$207,$A23,$B$8:$B$207,$B23,$C$8:$C$207,$C23)&gt;1,"Duplicado",""))</f>
        <v/>
      </c>
    </row>
    <row r="24">
      <c r="A24" s="28" t="n"/>
      <c r="B24" s="15" t="n"/>
      <c r="C24" s="15" t="n"/>
      <c r="D24" s="6">
        <f>IF(OR($A24="",$B24=""),"",IFERROR(VLOOKUP($B24,'Parâmetros'!$A$12:$E$61,2,FALSE),"Código não configurado"))</f>
        <v/>
      </c>
      <c r="E24" s="29" t="n"/>
      <c r="F24" s="30" t="n"/>
      <c r="G24" s="30" t="n"/>
      <c r="H24" s="30" t="n"/>
      <c r="I24" s="30" t="n"/>
      <c r="J24" s="31">
        <f>IF(OR($A24="",$F24="",$I24=""),"",IFERROR(MOD($I24-$F24,1)-IF(AND($G24&lt;&gt;"",$H24&lt;&gt;""),MOD($H24-$G24,1),0),""))</f>
        <v/>
      </c>
      <c r="K24" s="15" t="n"/>
      <c r="L24" s="29" t="n"/>
      <c r="M24" s="6">
        <f>IF(OR($A24="",$K24=""),"",IFERROR(VLOOKUP($K24,'Parâmetros'!$G$12:$L$31,3,FALSE),"Configurar"))</f>
        <v/>
      </c>
      <c r="N24" s="31">
        <f>IF($A24="","",IF($M24="A confirmar","",IFERROR($J24+IF($M24="Sim",$L24,0),"")))</f>
        <v/>
      </c>
      <c r="O24" s="31">
        <f>IF(OR($A24="",$E24="",$N24=""),"",IFERROR($N24-$E24,""))</f>
        <v/>
      </c>
      <c r="P24" s="15" t="n"/>
      <c r="Q24" s="28" t="n"/>
      <c r="R24" s="15" t="n"/>
      <c r="S24" s="19" t="n"/>
      <c r="T24" s="20">
        <f>IF($A24="","",IF($B24="","Indicar colaborador",IF($C24="","Indicar segmento",IF($K24="","Indicar ocorrência",IF(IFERROR(VLOOKUP($K24,'Parâmetros'!$G$12:$L$31,2,FALSE),"")="","Configurar ocorrência",IF(AND(IFERROR(VLOOKUP($K24,'Parâmetros'!$G$12:$L$31,2,FALSE),"")="Trabalho",OR($F24="",$I24="")),"Indicar entrada e saída",IF(AND(IFERROR(VLOOKUP($K24,'Parâmetros'!$G$12:$L$31,5,FALSE),"")="Sim",$L24=""),"Indicar duração de ausência",IF(IFERROR(VLOOKUP($K24,'Parâmetros'!$G$12:$L$31,3,FALSE),"")="A confirmar","Confirmar regra de saldo",IF(AND(IFERROR(VLOOKUP($K24,'Parâmetros'!$G$12:$L$31,4,FALSE),"")="Sim",$P24&lt;&gt;"Sim"),"Rever justificação/documento","OK")))))))))</f>
        <v/>
      </c>
      <c r="U24" s="6">
        <f>IF(OR($A24="",$B24="",$C24=""),"",IF(COUNTIFS($A$8:$A$207,$A24,$B$8:$B$207,$B24,$C$8:$C$207,$C24)&gt;1,"Duplicado",""))</f>
        <v/>
      </c>
    </row>
    <row r="25">
      <c r="A25" s="28" t="n"/>
      <c r="B25" s="15" t="n"/>
      <c r="C25" s="15" t="n"/>
      <c r="D25" s="6">
        <f>IF(OR($A25="",$B25=""),"",IFERROR(VLOOKUP($B25,'Parâmetros'!$A$12:$E$61,2,FALSE),"Código não configurado"))</f>
        <v/>
      </c>
      <c r="E25" s="29" t="n"/>
      <c r="F25" s="30" t="n"/>
      <c r="G25" s="30" t="n"/>
      <c r="H25" s="30" t="n"/>
      <c r="I25" s="30" t="n"/>
      <c r="J25" s="31">
        <f>IF(OR($A25="",$F25="",$I25=""),"",IFERROR(MOD($I25-$F25,1)-IF(AND($G25&lt;&gt;"",$H25&lt;&gt;""),MOD($H25-$G25,1),0),""))</f>
        <v/>
      </c>
      <c r="K25" s="15" t="n"/>
      <c r="L25" s="29" t="n"/>
      <c r="M25" s="6">
        <f>IF(OR($A25="",$K25=""),"",IFERROR(VLOOKUP($K25,'Parâmetros'!$G$12:$L$31,3,FALSE),"Configurar"))</f>
        <v/>
      </c>
      <c r="N25" s="31">
        <f>IF($A25="","",IF($M25="A confirmar","",IFERROR($J25+IF($M25="Sim",$L25,0),"")))</f>
        <v/>
      </c>
      <c r="O25" s="31">
        <f>IF(OR($A25="",$E25="",$N25=""),"",IFERROR($N25-$E25,""))</f>
        <v/>
      </c>
      <c r="P25" s="15" t="n"/>
      <c r="Q25" s="28" t="n"/>
      <c r="R25" s="15" t="n"/>
      <c r="S25" s="19" t="n"/>
      <c r="T25" s="20">
        <f>IF($A25="","",IF($B25="","Indicar colaborador",IF($C25="","Indicar segmento",IF($K25="","Indicar ocorrência",IF(IFERROR(VLOOKUP($K25,'Parâmetros'!$G$12:$L$31,2,FALSE),"")="","Configurar ocorrência",IF(AND(IFERROR(VLOOKUP($K25,'Parâmetros'!$G$12:$L$31,2,FALSE),"")="Trabalho",OR($F25="",$I25="")),"Indicar entrada e saída",IF(AND(IFERROR(VLOOKUP($K25,'Parâmetros'!$G$12:$L$31,5,FALSE),"")="Sim",$L25=""),"Indicar duração de ausência",IF(IFERROR(VLOOKUP($K25,'Parâmetros'!$G$12:$L$31,3,FALSE),"")="A confirmar","Confirmar regra de saldo",IF(AND(IFERROR(VLOOKUP($K25,'Parâmetros'!$G$12:$L$31,4,FALSE),"")="Sim",$P25&lt;&gt;"Sim"),"Rever justificação/documento","OK")))))))))</f>
        <v/>
      </c>
      <c r="U25" s="6">
        <f>IF(OR($A25="",$B25="",$C25=""),"",IF(COUNTIFS($A$8:$A$207,$A25,$B$8:$B$207,$B25,$C$8:$C$207,$C25)&gt;1,"Duplicado",""))</f>
        <v/>
      </c>
    </row>
    <row r="26">
      <c r="A26" s="28" t="n"/>
      <c r="B26" s="15" t="n"/>
      <c r="C26" s="15" t="n"/>
      <c r="D26" s="6">
        <f>IF(OR($A26="",$B26=""),"",IFERROR(VLOOKUP($B26,'Parâmetros'!$A$12:$E$61,2,FALSE),"Código não configurado"))</f>
        <v/>
      </c>
      <c r="E26" s="29" t="n"/>
      <c r="F26" s="30" t="n"/>
      <c r="G26" s="30" t="n"/>
      <c r="H26" s="30" t="n"/>
      <c r="I26" s="30" t="n"/>
      <c r="J26" s="31">
        <f>IF(OR($A26="",$F26="",$I26=""),"",IFERROR(MOD($I26-$F26,1)-IF(AND($G26&lt;&gt;"",$H26&lt;&gt;""),MOD($H26-$G26,1),0),""))</f>
        <v/>
      </c>
      <c r="K26" s="15" t="n"/>
      <c r="L26" s="29" t="n"/>
      <c r="M26" s="6">
        <f>IF(OR($A26="",$K26=""),"",IFERROR(VLOOKUP($K26,'Parâmetros'!$G$12:$L$31,3,FALSE),"Configurar"))</f>
        <v/>
      </c>
      <c r="N26" s="31">
        <f>IF($A26="","",IF($M26="A confirmar","",IFERROR($J26+IF($M26="Sim",$L26,0),"")))</f>
        <v/>
      </c>
      <c r="O26" s="31">
        <f>IF(OR($A26="",$E26="",$N26=""),"",IFERROR($N26-$E26,""))</f>
        <v/>
      </c>
      <c r="P26" s="15" t="n"/>
      <c r="Q26" s="28" t="n"/>
      <c r="R26" s="15" t="n"/>
      <c r="S26" s="19" t="n"/>
      <c r="T26" s="20">
        <f>IF($A26="","",IF($B26="","Indicar colaborador",IF($C26="","Indicar segmento",IF($K26="","Indicar ocorrência",IF(IFERROR(VLOOKUP($K26,'Parâmetros'!$G$12:$L$31,2,FALSE),"")="","Configurar ocorrência",IF(AND(IFERROR(VLOOKUP($K26,'Parâmetros'!$G$12:$L$31,2,FALSE),"")="Trabalho",OR($F26="",$I26="")),"Indicar entrada e saída",IF(AND(IFERROR(VLOOKUP($K26,'Parâmetros'!$G$12:$L$31,5,FALSE),"")="Sim",$L26=""),"Indicar duração de ausência",IF(IFERROR(VLOOKUP($K26,'Parâmetros'!$G$12:$L$31,3,FALSE),"")="A confirmar","Confirmar regra de saldo",IF(AND(IFERROR(VLOOKUP($K26,'Parâmetros'!$G$12:$L$31,4,FALSE),"")="Sim",$P26&lt;&gt;"Sim"),"Rever justificação/documento","OK")))))))))</f>
        <v/>
      </c>
      <c r="U26" s="6">
        <f>IF(OR($A26="",$B26="",$C26=""),"",IF(COUNTIFS($A$8:$A$207,$A26,$B$8:$B$207,$B26,$C$8:$C$207,$C26)&gt;1,"Duplicado",""))</f>
        <v/>
      </c>
    </row>
    <row r="27">
      <c r="A27" s="28" t="n"/>
      <c r="B27" s="15" t="n"/>
      <c r="C27" s="15" t="n"/>
      <c r="D27" s="6">
        <f>IF(OR($A27="",$B27=""),"",IFERROR(VLOOKUP($B27,'Parâmetros'!$A$12:$E$61,2,FALSE),"Código não configurado"))</f>
        <v/>
      </c>
      <c r="E27" s="29" t="n"/>
      <c r="F27" s="30" t="n"/>
      <c r="G27" s="30" t="n"/>
      <c r="H27" s="30" t="n"/>
      <c r="I27" s="30" t="n"/>
      <c r="J27" s="31">
        <f>IF(OR($A27="",$F27="",$I27=""),"",IFERROR(MOD($I27-$F27,1)-IF(AND($G27&lt;&gt;"",$H27&lt;&gt;""),MOD($H27-$G27,1),0),""))</f>
        <v/>
      </c>
      <c r="K27" s="15" t="n"/>
      <c r="L27" s="29" t="n"/>
      <c r="M27" s="6">
        <f>IF(OR($A27="",$K27=""),"",IFERROR(VLOOKUP($K27,'Parâmetros'!$G$12:$L$31,3,FALSE),"Configurar"))</f>
        <v/>
      </c>
      <c r="N27" s="31">
        <f>IF($A27="","",IF($M27="A confirmar","",IFERROR($J27+IF($M27="Sim",$L27,0),"")))</f>
        <v/>
      </c>
      <c r="O27" s="31">
        <f>IF(OR($A27="",$E27="",$N27=""),"",IFERROR($N27-$E27,""))</f>
        <v/>
      </c>
      <c r="P27" s="15" t="n"/>
      <c r="Q27" s="28" t="n"/>
      <c r="R27" s="15" t="n"/>
      <c r="S27" s="19" t="n"/>
      <c r="T27" s="20">
        <f>IF($A27="","",IF($B27="","Indicar colaborador",IF($C27="","Indicar segmento",IF($K27="","Indicar ocorrência",IF(IFERROR(VLOOKUP($K27,'Parâmetros'!$G$12:$L$31,2,FALSE),"")="","Configurar ocorrência",IF(AND(IFERROR(VLOOKUP($K27,'Parâmetros'!$G$12:$L$31,2,FALSE),"")="Trabalho",OR($F27="",$I27="")),"Indicar entrada e saída",IF(AND(IFERROR(VLOOKUP($K27,'Parâmetros'!$G$12:$L$31,5,FALSE),"")="Sim",$L27=""),"Indicar duração de ausência",IF(IFERROR(VLOOKUP($K27,'Parâmetros'!$G$12:$L$31,3,FALSE),"")="A confirmar","Confirmar regra de saldo",IF(AND(IFERROR(VLOOKUP($K27,'Parâmetros'!$G$12:$L$31,4,FALSE),"")="Sim",$P27&lt;&gt;"Sim"),"Rever justificação/documento","OK")))))))))</f>
        <v/>
      </c>
      <c r="U27" s="6">
        <f>IF(OR($A27="",$B27="",$C27=""),"",IF(COUNTIFS($A$8:$A$207,$A27,$B$8:$B$207,$B27,$C$8:$C$207,$C27)&gt;1,"Duplicado",""))</f>
        <v/>
      </c>
    </row>
    <row r="28">
      <c r="A28" s="28" t="n"/>
      <c r="B28" s="15" t="n"/>
      <c r="C28" s="15" t="n"/>
      <c r="D28" s="6">
        <f>IF(OR($A28="",$B28=""),"",IFERROR(VLOOKUP($B28,'Parâmetros'!$A$12:$E$61,2,FALSE),"Código não configurado"))</f>
        <v/>
      </c>
      <c r="E28" s="29" t="n"/>
      <c r="F28" s="30" t="n"/>
      <c r="G28" s="30" t="n"/>
      <c r="H28" s="30" t="n"/>
      <c r="I28" s="30" t="n"/>
      <c r="J28" s="31">
        <f>IF(OR($A28="",$F28="",$I28=""),"",IFERROR(MOD($I28-$F28,1)-IF(AND($G28&lt;&gt;"",$H28&lt;&gt;""),MOD($H28-$G28,1),0),""))</f>
        <v/>
      </c>
      <c r="K28" s="15" t="n"/>
      <c r="L28" s="29" t="n"/>
      <c r="M28" s="6">
        <f>IF(OR($A28="",$K28=""),"",IFERROR(VLOOKUP($K28,'Parâmetros'!$G$12:$L$31,3,FALSE),"Configurar"))</f>
        <v/>
      </c>
      <c r="N28" s="31">
        <f>IF($A28="","",IF($M28="A confirmar","",IFERROR($J28+IF($M28="Sim",$L28,0),"")))</f>
        <v/>
      </c>
      <c r="O28" s="31">
        <f>IF(OR($A28="",$E28="",$N28=""),"",IFERROR($N28-$E28,""))</f>
        <v/>
      </c>
      <c r="P28" s="15" t="n"/>
      <c r="Q28" s="28" t="n"/>
      <c r="R28" s="15" t="n"/>
      <c r="S28" s="19" t="n"/>
      <c r="T28" s="20">
        <f>IF($A28="","",IF($B28="","Indicar colaborador",IF($C28="","Indicar segmento",IF($K28="","Indicar ocorrência",IF(IFERROR(VLOOKUP($K28,'Parâmetros'!$G$12:$L$31,2,FALSE),"")="","Configurar ocorrência",IF(AND(IFERROR(VLOOKUP($K28,'Parâmetros'!$G$12:$L$31,2,FALSE),"")="Trabalho",OR($F28="",$I28="")),"Indicar entrada e saída",IF(AND(IFERROR(VLOOKUP($K28,'Parâmetros'!$G$12:$L$31,5,FALSE),"")="Sim",$L28=""),"Indicar duração de ausência",IF(IFERROR(VLOOKUP($K28,'Parâmetros'!$G$12:$L$31,3,FALSE),"")="A confirmar","Confirmar regra de saldo",IF(AND(IFERROR(VLOOKUP($K28,'Parâmetros'!$G$12:$L$31,4,FALSE),"")="Sim",$P28&lt;&gt;"Sim"),"Rever justificação/documento","OK")))))))))</f>
        <v/>
      </c>
      <c r="U28" s="6">
        <f>IF(OR($A28="",$B28="",$C28=""),"",IF(COUNTIFS($A$8:$A$207,$A28,$B$8:$B$207,$B28,$C$8:$C$207,$C28)&gt;1,"Duplicado",""))</f>
        <v/>
      </c>
    </row>
    <row r="29">
      <c r="A29" s="28" t="n"/>
      <c r="B29" s="15" t="n"/>
      <c r="C29" s="15" t="n"/>
      <c r="D29" s="6">
        <f>IF(OR($A29="",$B29=""),"",IFERROR(VLOOKUP($B29,'Parâmetros'!$A$12:$E$61,2,FALSE),"Código não configurado"))</f>
        <v/>
      </c>
      <c r="E29" s="29" t="n"/>
      <c r="F29" s="30" t="n"/>
      <c r="G29" s="30" t="n"/>
      <c r="H29" s="30" t="n"/>
      <c r="I29" s="30" t="n"/>
      <c r="J29" s="31">
        <f>IF(OR($A29="",$F29="",$I29=""),"",IFERROR(MOD($I29-$F29,1)-IF(AND($G29&lt;&gt;"",$H29&lt;&gt;""),MOD($H29-$G29,1),0),""))</f>
        <v/>
      </c>
      <c r="K29" s="15" t="n"/>
      <c r="L29" s="29" t="n"/>
      <c r="M29" s="6">
        <f>IF(OR($A29="",$K29=""),"",IFERROR(VLOOKUP($K29,'Parâmetros'!$G$12:$L$31,3,FALSE),"Configurar"))</f>
        <v/>
      </c>
      <c r="N29" s="31">
        <f>IF($A29="","",IF($M29="A confirmar","",IFERROR($J29+IF($M29="Sim",$L29,0),"")))</f>
        <v/>
      </c>
      <c r="O29" s="31">
        <f>IF(OR($A29="",$E29="",$N29=""),"",IFERROR($N29-$E29,""))</f>
        <v/>
      </c>
      <c r="P29" s="15" t="n"/>
      <c r="Q29" s="28" t="n"/>
      <c r="R29" s="15" t="n"/>
      <c r="S29" s="19" t="n"/>
      <c r="T29" s="20">
        <f>IF($A29="","",IF($B29="","Indicar colaborador",IF($C29="","Indicar segmento",IF($K29="","Indicar ocorrência",IF(IFERROR(VLOOKUP($K29,'Parâmetros'!$G$12:$L$31,2,FALSE),"")="","Configurar ocorrência",IF(AND(IFERROR(VLOOKUP($K29,'Parâmetros'!$G$12:$L$31,2,FALSE),"")="Trabalho",OR($F29="",$I29="")),"Indicar entrada e saída",IF(AND(IFERROR(VLOOKUP($K29,'Parâmetros'!$G$12:$L$31,5,FALSE),"")="Sim",$L29=""),"Indicar duração de ausência",IF(IFERROR(VLOOKUP($K29,'Parâmetros'!$G$12:$L$31,3,FALSE),"")="A confirmar","Confirmar regra de saldo",IF(AND(IFERROR(VLOOKUP($K29,'Parâmetros'!$G$12:$L$31,4,FALSE),"")="Sim",$P29&lt;&gt;"Sim"),"Rever justificação/documento","OK")))))))))</f>
        <v/>
      </c>
      <c r="U29" s="6">
        <f>IF(OR($A29="",$B29="",$C29=""),"",IF(COUNTIFS($A$8:$A$207,$A29,$B$8:$B$207,$B29,$C$8:$C$207,$C29)&gt;1,"Duplicado",""))</f>
        <v/>
      </c>
    </row>
    <row r="30">
      <c r="A30" s="28" t="n"/>
      <c r="B30" s="15" t="n"/>
      <c r="C30" s="15" t="n"/>
      <c r="D30" s="6">
        <f>IF(OR($A30="",$B30=""),"",IFERROR(VLOOKUP($B30,'Parâmetros'!$A$12:$E$61,2,FALSE),"Código não configurado"))</f>
        <v/>
      </c>
      <c r="E30" s="29" t="n"/>
      <c r="F30" s="30" t="n"/>
      <c r="G30" s="30" t="n"/>
      <c r="H30" s="30" t="n"/>
      <c r="I30" s="30" t="n"/>
      <c r="J30" s="31">
        <f>IF(OR($A30="",$F30="",$I30=""),"",IFERROR(MOD($I30-$F30,1)-IF(AND($G30&lt;&gt;"",$H30&lt;&gt;""),MOD($H30-$G30,1),0),""))</f>
        <v/>
      </c>
      <c r="K30" s="15" t="n"/>
      <c r="L30" s="29" t="n"/>
      <c r="M30" s="6">
        <f>IF(OR($A30="",$K30=""),"",IFERROR(VLOOKUP($K30,'Parâmetros'!$G$12:$L$31,3,FALSE),"Configurar"))</f>
        <v/>
      </c>
      <c r="N30" s="31">
        <f>IF($A30="","",IF($M30="A confirmar","",IFERROR($J30+IF($M30="Sim",$L30,0),"")))</f>
        <v/>
      </c>
      <c r="O30" s="31">
        <f>IF(OR($A30="",$E30="",$N30=""),"",IFERROR($N30-$E30,""))</f>
        <v/>
      </c>
      <c r="P30" s="15" t="n"/>
      <c r="Q30" s="28" t="n"/>
      <c r="R30" s="15" t="n"/>
      <c r="S30" s="19" t="n"/>
      <c r="T30" s="20">
        <f>IF($A30="","",IF($B30="","Indicar colaborador",IF($C30="","Indicar segmento",IF($K30="","Indicar ocorrência",IF(IFERROR(VLOOKUP($K30,'Parâmetros'!$G$12:$L$31,2,FALSE),"")="","Configurar ocorrência",IF(AND(IFERROR(VLOOKUP($K30,'Parâmetros'!$G$12:$L$31,2,FALSE),"")="Trabalho",OR($F30="",$I30="")),"Indicar entrada e saída",IF(AND(IFERROR(VLOOKUP($K30,'Parâmetros'!$G$12:$L$31,5,FALSE),"")="Sim",$L30=""),"Indicar duração de ausência",IF(IFERROR(VLOOKUP($K30,'Parâmetros'!$G$12:$L$31,3,FALSE),"")="A confirmar","Confirmar regra de saldo",IF(AND(IFERROR(VLOOKUP($K30,'Parâmetros'!$G$12:$L$31,4,FALSE),"")="Sim",$P30&lt;&gt;"Sim"),"Rever justificação/documento","OK")))))))))</f>
        <v/>
      </c>
      <c r="U30" s="6">
        <f>IF(OR($A30="",$B30="",$C30=""),"",IF(COUNTIFS($A$8:$A$207,$A30,$B$8:$B$207,$B30,$C$8:$C$207,$C30)&gt;1,"Duplicado",""))</f>
        <v/>
      </c>
    </row>
    <row r="31">
      <c r="A31" s="28" t="n"/>
      <c r="B31" s="15" t="n"/>
      <c r="C31" s="15" t="n"/>
      <c r="D31" s="6">
        <f>IF(OR($A31="",$B31=""),"",IFERROR(VLOOKUP($B31,'Parâmetros'!$A$12:$E$61,2,FALSE),"Código não configurado"))</f>
        <v/>
      </c>
      <c r="E31" s="29" t="n"/>
      <c r="F31" s="30" t="n"/>
      <c r="G31" s="30" t="n"/>
      <c r="H31" s="30" t="n"/>
      <c r="I31" s="30" t="n"/>
      <c r="J31" s="31">
        <f>IF(OR($A31="",$F31="",$I31=""),"",IFERROR(MOD($I31-$F31,1)-IF(AND($G31&lt;&gt;"",$H31&lt;&gt;""),MOD($H31-$G31,1),0),""))</f>
        <v/>
      </c>
      <c r="K31" s="15" t="n"/>
      <c r="L31" s="29" t="n"/>
      <c r="M31" s="6">
        <f>IF(OR($A31="",$K31=""),"",IFERROR(VLOOKUP($K31,'Parâmetros'!$G$12:$L$31,3,FALSE),"Configurar"))</f>
        <v/>
      </c>
      <c r="N31" s="31">
        <f>IF($A31="","",IF($M31="A confirmar","",IFERROR($J31+IF($M31="Sim",$L31,0),"")))</f>
        <v/>
      </c>
      <c r="O31" s="31">
        <f>IF(OR($A31="",$E31="",$N31=""),"",IFERROR($N31-$E31,""))</f>
        <v/>
      </c>
      <c r="P31" s="15" t="n"/>
      <c r="Q31" s="28" t="n"/>
      <c r="R31" s="15" t="n"/>
      <c r="S31" s="19" t="n"/>
      <c r="T31" s="20">
        <f>IF($A31="","",IF($B31="","Indicar colaborador",IF($C31="","Indicar segmento",IF($K31="","Indicar ocorrência",IF(IFERROR(VLOOKUP($K31,'Parâmetros'!$G$12:$L$31,2,FALSE),"")="","Configurar ocorrência",IF(AND(IFERROR(VLOOKUP($K31,'Parâmetros'!$G$12:$L$31,2,FALSE),"")="Trabalho",OR($F31="",$I31="")),"Indicar entrada e saída",IF(AND(IFERROR(VLOOKUP($K31,'Parâmetros'!$G$12:$L$31,5,FALSE),"")="Sim",$L31=""),"Indicar duração de ausência",IF(IFERROR(VLOOKUP($K31,'Parâmetros'!$G$12:$L$31,3,FALSE),"")="A confirmar","Confirmar regra de saldo",IF(AND(IFERROR(VLOOKUP($K31,'Parâmetros'!$G$12:$L$31,4,FALSE),"")="Sim",$P31&lt;&gt;"Sim"),"Rever justificação/documento","OK")))))))))</f>
        <v/>
      </c>
      <c r="U31" s="6">
        <f>IF(OR($A31="",$B31="",$C31=""),"",IF(COUNTIFS($A$8:$A$207,$A31,$B$8:$B$207,$B31,$C$8:$C$207,$C31)&gt;1,"Duplicado",""))</f>
        <v/>
      </c>
    </row>
    <row r="32">
      <c r="A32" s="28" t="n"/>
      <c r="B32" s="15" t="n"/>
      <c r="C32" s="15" t="n"/>
      <c r="D32" s="6">
        <f>IF(OR($A32="",$B32=""),"",IFERROR(VLOOKUP($B32,'Parâmetros'!$A$12:$E$61,2,FALSE),"Código não configurado"))</f>
        <v/>
      </c>
      <c r="E32" s="29" t="n"/>
      <c r="F32" s="30" t="n"/>
      <c r="G32" s="30" t="n"/>
      <c r="H32" s="30" t="n"/>
      <c r="I32" s="30" t="n"/>
      <c r="J32" s="31">
        <f>IF(OR($A32="",$F32="",$I32=""),"",IFERROR(MOD($I32-$F32,1)-IF(AND($G32&lt;&gt;"",$H32&lt;&gt;""),MOD($H32-$G32,1),0),""))</f>
        <v/>
      </c>
      <c r="K32" s="15" t="n"/>
      <c r="L32" s="29" t="n"/>
      <c r="M32" s="6">
        <f>IF(OR($A32="",$K32=""),"",IFERROR(VLOOKUP($K32,'Parâmetros'!$G$12:$L$31,3,FALSE),"Configurar"))</f>
        <v/>
      </c>
      <c r="N32" s="31">
        <f>IF($A32="","",IF($M32="A confirmar","",IFERROR($J32+IF($M32="Sim",$L32,0),"")))</f>
        <v/>
      </c>
      <c r="O32" s="31">
        <f>IF(OR($A32="",$E32="",$N32=""),"",IFERROR($N32-$E32,""))</f>
        <v/>
      </c>
      <c r="P32" s="15" t="n"/>
      <c r="Q32" s="28" t="n"/>
      <c r="R32" s="15" t="n"/>
      <c r="S32" s="19" t="n"/>
      <c r="T32" s="20">
        <f>IF($A32="","",IF($B32="","Indicar colaborador",IF($C32="","Indicar segmento",IF($K32="","Indicar ocorrência",IF(IFERROR(VLOOKUP($K32,'Parâmetros'!$G$12:$L$31,2,FALSE),"")="","Configurar ocorrência",IF(AND(IFERROR(VLOOKUP($K32,'Parâmetros'!$G$12:$L$31,2,FALSE),"")="Trabalho",OR($F32="",$I32="")),"Indicar entrada e saída",IF(AND(IFERROR(VLOOKUP($K32,'Parâmetros'!$G$12:$L$31,5,FALSE),"")="Sim",$L32=""),"Indicar duração de ausência",IF(IFERROR(VLOOKUP($K32,'Parâmetros'!$G$12:$L$31,3,FALSE),"")="A confirmar","Confirmar regra de saldo",IF(AND(IFERROR(VLOOKUP($K32,'Parâmetros'!$G$12:$L$31,4,FALSE),"")="Sim",$P32&lt;&gt;"Sim"),"Rever justificação/documento","OK")))))))))</f>
        <v/>
      </c>
      <c r="U32" s="6">
        <f>IF(OR($A32="",$B32="",$C32=""),"",IF(COUNTIFS($A$8:$A$207,$A32,$B$8:$B$207,$B32,$C$8:$C$207,$C32)&gt;1,"Duplicado",""))</f>
        <v/>
      </c>
    </row>
    <row r="33">
      <c r="A33" s="28" t="n"/>
      <c r="B33" s="15" t="n"/>
      <c r="C33" s="15" t="n"/>
      <c r="D33" s="6">
        <f>IF(OR($A33="",$B33=""),"",IFERROR(VLOOKUP($B33,'Parâmetros'!$A$12:$E$61,2,FALSE),"Código não configurado"))</f>
        <v/>
      </c>
      <c r="E33" s="29" t="n"/>
      <c r="F33" s="30" t="n"/>
      <c r="G33" s="30" t="n"/>
      <c r="H33" s="30" t="n"/>
      <c r="I33" s="30" t="n"/>
      <c r="J33" s="31">
        <f>IF(OR($A33="",$F33="",$I33=""),"",IFERROR(MOD($I33-$F33,1)-IF(AND($G33&lt;&gt;"",$H33&lt;&gt;""),MOD($H33-$G33,1),0),""))</f>
        <v/>
      </c>
      <c r="K33" s="15" t="n"/>
      <c r="L33" s="29" t="n"/>
      <c r="M33" s="6">
        <f>IF(OR($A33="",$K33=""),"",IFERROR(VLOOKUP($K33,'Parâmetros'!$G$12:$L$31,3,FALSE),"Configurar"))</f>
        <v/>
      </c>
      <c r="N33" s="31">
        <f>IF($A33="","",IF($M33="A confirmar","",IFERROR($J33+IF($M33="Sim",$L33,0),"")))</f>
        <v/>
      </c>
      <c r="O33" s="31">
        <f>IF(OR($A33="",$E33="",$N33=""),"",IFERROR($N33-$E33,""))</f>
        <v/>
      </c>
      <c r="P33" s="15" t="n"/>
      <c r="Q33" s="28" t="n"/>
      <c r="R33" s="15" t="n"/>
      <c r="S33" s="19" t="n"/>
      <c r="T33" s="20">
        <f>IF($A33="","",IF($B33="","Indicar colaborador",IF($C33="","Indicar segmento",IF($K33="","Indicar ocorrência",IF(IFERROR(VLOOKUP($K33,'Parâmetros'!$G$12:$L$31,2,FALSE),"")="","Configurar ocorrência",IF(AND(IFERROR(VLOOKUP($K33,'Parâmetros'!$G$12:$L$31,2,FALSE),"")="Trabalho",OR($F33="",$I33="")),"Indicar entrada e saída",IF(AND(IFERROR(VLOOKUP($K33,'Parâmetros'!$G$12:$L$31,5,FALSE),"")="Sim",$L33=""),"Indicar duração de ausência",IF(IFERROR(VLOOKUP($K33,'Parâmetros'!$G$12:$L$31,3,FALSE),"")="A confirmar","Confirmar regra de saldo",IF(AND(IFERROR(VLOOKUP($K33,'Parâmetros'!$G$12:$L$31,4,FALSE),"")="Sim",$P33&lt;&gt;"Sim"),"Rever justificação/documento","OK")))))))))</f>
        <v/>
      </c>
      <c r="U33" s="6">
        <f>IF(OR($A33="",$B33="",$C33=""),"",IF(COUNTIFS($A$8:$A$207,$A33,$B$8:$B$207,$B33,$C$8:$C$207,$C33)&gt;1,"Duplicado",""))</f>
        <v/>
      </c>
    </row>
    <row r="34">
      <c r="A34" s="28" t="n"/>
      <c r="B34" s="15" t="n"/>
      <c r="C34" s="15" t="n"/>
      <c r="D34" s="6">
        <f>IF(OR($A34="",$B34=""),"",IFERROR(VLOOKUP($B34,'Parâmetros'!$A$12:$E$61,2,FALSE),"Código não configurado"))</f>
        <v/>
      </c>
      <c r="E34" s="29" t="n"/>
      <c r="F34" s="30" t="n"/>
      <c r="G34" s="30" t="n"/>
      <c r="H34" s="30" t="n"/>
      <c r="I34" s="30" t="n"/>
      <c r="J34" s="31">
        <f>IF(OR($A34="",$F34="",$I34=""),"",IFERROR(MOD($I34-$F34,1)-IF(AND($G34&lt;&gt;"",$H34&lt;&gt;""),MOD($H34-$G34,1),0),""))</f>
        <v/>
      </c>
      <c r="K34" s="15" t="n"/>
      <c r="L34" s="29" t="n"/>
      <c r="M34" s="6">
        <f>IF(OR($A34="",$K34=""),"",IFERROR(VLOOKUP($K34,'Parâmetros'!$G$12:$L$31,3,FALSE),"Configurar"))</f>
        <v/>
      </c>
      <c r="N34" s="31">
        <f>IF($A34="","",IF($M34="A confirmar","",IFERROR($J34+IF($M34="Sim",$L34,0),"")))</f>
        <v/>
      </c>
      <c r="O34" s="31">
        <f>IF(OR($A34="",$E34="",$N34=""),"",IFERROR($N34-$E34,""))</f>
        <v/>
      </c>
      <c r="P34" s="15" t="n"/>
      <c r="Q34" s="28" t="n"/>
      <c r="R34" s="15" t="n"/>
      <c r="S34" s="19" t="n"/>
      <c r="T34" s="20">
        <f>IF($A34="","",IF($B34="","Indicar colaborador",IF($C34="","Indicar segmento",IF($K34="","Indicar ocorrência",IF(IFERROR(VLOOKUP($K34,'Parâmetros'!$G$12:$L$31,2,FALSE),"")="","Configurar ocorrência",IF(AND(IFERROR(VLOOKUP($K34,'Parâmetros'!$G$12:$L$31,2,FALSE),"")="Trabalho",OR($F34="",$I34="")),"Indicar entrada e saída",IF(AND(IFERROR(VLOOKUP($K34,'Parâmetros'!$G$12:$L$31,5,FALSE),"")="Sim",$L34=""),"Indicar duração de ausência",IF(IFERROR(VLOOKUP($K34,'Parâmetros'!$G$12:$L$31,3,FALSE),"")="A confirmar","Confirmar regra de saldo",IF(AND(IFERROR(VLOOKUP($K34,'Parâmetros'!$G$12:$L$31,4,FALSE),"")="Sim",$P34&lt;&gt;"Sim"),"Rever justificação/documento","OK")))))))))</f>
        <v/>
      </c>
      <c r="U34" s="6">
        <f>IF(OR($A34="",$B34="",$C34=""),"",IF(COUNTIFS($A$8:$A$207,$A34,$B$8:$B$207,$B34,$C$8:$C$207,$C34)&gt;1,"Duplicado",""))</f>
        <v/>
      </c>
    </row>
    <row r="35">
      <c r="A35" s="28" t="n"/>
      <c r="B35" s="15" t="n"/>
      <c r="C35" s="15" t="n"/>
      <c r="D35" s="6">
        <f>IF(OR($A35="",$B35=""),"",IFERROR(VLOOKUP($B35,'Parâmetros'!$A$12:$E$61,2,FALSE),"Código não configurado"))</f>
        <v/>
      </c>
      <c r="E35" s="29" t="n"/>
      <c r="F35" s="30" t="n"/>
      <c r="G35" s="30" t="n"/>
      <c r="H35" s="30" t="n"/>
      <c r="I35" s="30" t="n"/>
      <c r="J35" s="31">
        <f>IF(OR($A35="",$F35="",$I35=""),"",IFERROR(MOD($I35-$F35,1)-IF(AND($G35&lt;&gt;"",$H35&lt;&gt;""),MOD($H35-$G35,1),0),""))</f>
        <v/>
      </c>
      <c r="K35" s="15" t="n"/>
      <c r="L35" s="29" t="n"/>
      <c r="M35" s="6">
        <f>IF(OR($A35="",$K35=""),"",IFERROR(VLOOKUP($K35,'Parâmetros'!$G$12:$L$31,3,FALSE),"Configurar"))</f>
        <v/>
      </c>
      <c r="N35" s="31">
        <f>IF($A35="","",IF($M35="A confirmar","",IFERROR($J35+IF($M35="Sim",$L35,0),"")))</f>
        <v/>
      </c>
      <c r="O35" s="31">
        <f>IF(OR($A35="",$E35="",$N35=""),"",IFERROR($N35-$E35,""))</f>
        <v/>
      </c>
      <c r="P35" s="15" t="n"/>
      <c r="Q35" s="28" t="n"/>
      <c r="R35" s="15" t="n"/>
      <c r="S35" s="19" t="n"/>
      <c r="T35" s="20">
        <f>IF($A35="","",IF($B35="","Indicar colaborador",IF($C35="","Indicar segmento",IF($K35="","Indicar ocorrência",IF(IFERROR(VLOOKUP($K35,'Parâmetros'!$G$12:$L$31,2,FALSE),"")="","Configurar ocorrência",IF(AND(IFERROR(VLOOKUP($K35,'Parâmetros'!$G$12:$L$31,2,FALSE),"")="Trabalho",OR($F35="",$I35="")),"Indicar entrada e saída",IF(AND(IFERROR(VLOOKUP($K35,'Parâmetros'!$G$12:$L$31,5,FALSE),"")="Sim",$L35=""),"Indicar duração de ausência",IF(IFERROR(VLOOKUP($K35,'Parâmetros'!$G$12:$L$31,3,FALSE),"")="A confirmar","Confirmar regra de saldo",IF(AND(IFERROR(VLOOKUP($K35,'Parâmetros'!$G$12:$L$31,4,FALSE),"")="Sim",$P35&lt;&gt;"Sim"),"Rever justificação/documento","OK")))))))))</f>
        <v/>
      </c>
      <c r="U35" s="6">
        <f>IF(OR($A35="",$B35="",$C35=""),"",IF(COUNTIFS($A$8:$A$207,$A35,$B$8:$B$207,$B35,$C$8:$C$207,$C35)&gt;1,"Duplicado",""))</f>
        <v/>
      </c>
    </row>
    <row r="36">
      <c r="A36" s="28" t="n"/>
      <c r="B36" s="15" t="n"/>
      <c r="C36" s="15" t="n"/>
      <c r="D36" s="6">
        <f>IF(OR($A36="",$B36=""),"",IFERROR(VLOOKUP($B36,'Parâmetros'!$A$12:$E$61,2,FALSE),"Código não configurado"))</f>
        <v/>
      </c>
      <c r="E36" s="29" t="n"/>
      <c r="F36" s="30" t="n"/>
      <c r="G36" s="30" t="n"/>
      <c r="H36" s="30" t="n"/>
      <c r="I36" s="30" t="n"/>
      <c r="J36" s="31">
        <f>IF(OR($A36="",$F36="",$I36=""),"",IFERROR(MOD($I36-$F36,1)-IF(AND($G36&lt;&gt;"",$H36&lt;&gt;""),MOD($H36-$G36,1),0),""))</f>
        <v/>
      </c>
      <c r="K36" s="15" t="n"/>
      <c r="L36" s="29" t="n"/>
      <c r="M36" s="6">
        <f>IF(OR($A36="",$K36=""),"",IFERROR(VLOOKUP($K36,'Parâmetros'!$G$12:$L$31,3,FALSE),"Configurar"))</f>
        <v/>
      </c>
      <c r="N36" s="31">
        <f>IF($A36="","",IF($M36="A confirmar","",IFERROR($J36+IF($M36="Sim",$L36,0),"")))</f>
        <v/>
      </c>
      <c r="O36" s="31">
        <f>IF(OR($A36="",$E36="",$N36=""),"",IFERROR($N36-$E36,""))</f>
        <v/>
      </c>
      <c r="P36" s="15" t="n"/>
      <c r="Q36" s="28" t="n"/>
      <c r="R36" s="15" t="n"/>
      <c r="S36" s="19" t="n"/>
      <c r="T36" s="20">
        <f>IF($A36="","",IF($B36="","Indicar colaborador",IF($C36="","Indicar segmento",IF($K36="","Indicar ocorrência",IF(IFERROR(VLOOKUP($K36,'Parâmetros'!$G$12:$L$31,2,FALSE),"")="","Configurar ocorrência",IF(AND(IFERROR(VLOOKUP($K36,'Parâmetros'!$G$12:$L$31,2,FALSE),"")="Trabalho",OR($F36="",$I36="")),"Indicar entrada e saída",IF(AND(IFERROR(VLOOKUP($K36,'Parâmetros'!$G$12:$L$31,5,FALSE),"")="Sim",$L36=""),"Indicar duração de ausência",IF(IFERROR(VLOOKUP($K36,'Parâmetros'!$G$12:$L$31,3,FALSE),"")="A confirmar","Confirmar regra de saldo",IF(AND(IFERROR(VLOOKUP($K36,'Parâmetros'!$G$12:$L$31,4,FALSE),"")="Sim",$P36&lt;&gt;"Sim"),"Rever justificação/documento","OK")))))))))</f>
        <v/>
      </c>
      <c r="U36" s="6">
        <f>IF(OR($A36="",$B36="",$C36=""),"",IF(COUNTIFS($A$8:$A$207,$A36,$B$8:$B$207,$B36,$C$8:$C$207,$C36)&gt;1,"Duplicado",""))</f>
        <v/>
      </c>
    </row>
    <row r="37">
      <c r="A37" s="28" t="n"/>
      <c r="B37" s="15" t="n"/>
      <c r="C37" s="15" t="n"/>
      <c r="D37" s="6">
        <f>IF(OR($A37="",$B37=""),"",IFERROR(VLOOKUP($B37,'Parâmetros'!$A$12:$E$61,2,FALSE),"Código não configurado"))</f>
        <v/>
      </c>
      <c r="E37" s="29" t="n"/>
      <c r="F37" s="30" t="n"/>
      <c r="G37" s="30" t="n"/>
      <c r="H37" s="30" t="n"/>
      <c r="I37" s="30" t="n"/>
      <c r="J37" s="31">
        <f>IF(OR($A37="",$F37="",$I37=""),"",IFERROR(MOD($I37-$F37,1)-IF(AND($G37&lt;&gt;"",$H37&lt;&gt;""),MOD($H37-$G37,1),0),""))</f>
        <v/>
      </c>
      <c r="K37" s="15" t="n"/>
      <c r="L37" s="29" t="n"/>
      <c r="M37" s="6">
        <f>IF(OR($A37="",$K37=""),"",IFERROR(VLOOKUP($K37,'Parâmetros'!$G$12:$L$31,3,FALSE),"Configurar"))</f>
        <v/>
      </c>
      <c r="N37" s="31">
        <f>IF($A37="","",IF($M37="A confirmar","",IFERROR($J37+IF($M37="Sim",$L37,0),"")))</f>
        <v/>
      </c>
      <c r="O37" s="31">
        <f>IF(OR($A37="",$E37="",$N37=""),"",IFERROR($N37-$E37,""))</f>
        <v/>
      </c>
      <c r="P37" s="15" t="n"/>
      <c r="Q37" s="28" t="n"/>
      <c r="R37" s="15" t="n"/>
      <c r="S37" s="19" t="n"/>
      <c r="T37" s="20">
        <f>IF($A37="","",IF($B37="","Indicar colaborador",IF($C37="","Indicar segmento",IF($K37="","Indicar ocorrência",IF(IFERROR(VLOOKUP($K37,'Parâmetros'!$G$12:$L$31,2,FALSE),"")="","Configurar ocorrência",IF(AND(IFERROR(VLOOKUP($K37,'Parâmetros'!$G$12:$L$31,2,FALSE),"")="Trabalho",OR($F37="",$I37="")),"Indicar entrada e saída",IF(AND(IFERROR(VLOOKUP($K37,'Parâmetros'!$G$12:$L$31,5,FALSE),"")="Sim",$L37=""),"Indicar duração de ausência",IF(IFERROR(VLOOKUP($K37,'Parâmetros'!$G$12:$L$31,3,FALSE),"")="A confirmar","Confirmar regra de saldo",IF(AND(IFERROR(VLOOKUP($K37,'Parâmetros'!$G$12:$L$31,4,FALSE),"")="Sim",$P37&lt;&gt;"Sim"),"Rever justificação/documento","OK")))))))))</f>
        <v/>
      </c>
      <c r="U37" s="6">
        <f>IF(OR($A37="",$B37="",$C37=""),"",IF(COUNTIFS($A$8:$A$207,$A37,$B$8:$B$207,$B37,$C$8:$C$207,$C37)&gt;1,"Duplicado",""))</f>
        <v/>
      </c>
    </row>
    <row r="38">
      <c r="A38" s="28" t="n"/>
      <c r="B38" s="15" t="n"/>
      <c r="C38" s="15" t="n"/>
      <c r="D38" s="6">
        <f>IF(OR($A38="",$B38=""),"",IFERROR(VLOOKUP($B38,'Parâmetros'!$A$12:$E$61,2,FALSE),"Código não configurado"))</f>
        <v/>
      </c>
      <c r="E38" s="29" t="n"/>
      <c r="F38" s="30" t="n"/>
      <c r="G38" s="30" t="n"/>
      <c r="H38" s="30" t="n"/>
      <c r="I38" s="30" t="n"/>
      <c r="J38" s="31">
        <f>IF(OR($A38="",$F38="",$I38=""),"",IFERROR(MOD($I38-$F38,1)-IF(AND($G38&lt;&gt;"",$H38&lt;&gt;""),MOD($H38-$G38,1),0),""))</f>
        <v/>
      </c>
      <c r="K38" s="15" t="n"/>
      <c r="L38" s="29" t="n"/>
      <c r="M38" s="6">
        <f>IF(OR($A38="",$K38=""),"",IFERROR(VLOOKUP($K38,'Parâmetros'!$G$12:$L$31,3,FALSE),"Configurar"))</f>
        <v/>
      </c>
      <c r="N38" s="31">
        <f>IF($A38="","",IF($M38="A confirmar","",IFERROR($J38+IF($M38="Sim",$L38,0),"")))</f>
        <v/>
      </c>
      <c r="O38" s="31">
        <f>IF(OR($A38="",$E38="",$N38=""),"",IFERROR($N38-$E38,""))</f>
        <v/>
      </c>
      <c r="P38" s="15" t="n"/>
      <c r="Q38" s="28" t="n"/>
      <c r="R38" s="15" t="n"/>
      <c r="S38" s="19" t="n"/>
      <c r="T38" s="20">
        <f>IF($A38="","",IF($B38="","Indicar colaborador",IF($C38="","Indicar segmento",IF($K38="","Indicar ocorrência",IF(IFERROR(VLOOKUP($K38,'Parâmetros'!$G$12:$L$31,2,FALSE),"")="","Configurar ocorrência",IF(AND(IFERROR(VLOOKUP($K38,'Parâmetros'!$G$12:$L$31,2,FALSE),"")="Trabalho",OR($F38="",$I38="")),"Indicar entrada e saída",IF(AND(IFERROR(VLOOKUP($K38,'Parâmetros'!$G$12:$L$31,5,FALSE),"")="Sim",$L38=""),"Indicar duração de ausência",IF(IFERROR(VLOOKUP($K38,'Parâmetros'!$G$12:$L$31,3,FALSE),"")="A confirmar","Confirmar regra de saldo",IF(AND(IFERROR(VLOOKUP($K38,'Parâmetros'!$G$12:$L$31,4,FALSE),"")="Sim",$P38&lt;&gt;"Sim"),"Rever justificação/documento","OK")))))))))</f>
        <v/>
      </c>
      <c r="U38" s="6">
        <f>IF(OR($A38="",$B38="",$C38=""),"",IF(COUNTIFS($A$8:$A$207,$A38,$B$8:$B$207,$B38,$C$8:$C$207,$C38)&gt;1,"Duplicado",""))</f>
        <v/>
      </c>
    </row>
    <row r="39">
      <c r="A39" s="28" t="n"/>
      <c r="B39" s="15" t="n"/>
      <c r="C39" s="15" t="n"/>
      <c r="D39" s="6">
        <f>IF(OR($A39="",$B39=""),"",IFERROR(VLOOKUP($B39,'Parâmetros'!$A$12:$E$61,2,FALSE),"Código não configurado"))</f>
        <v/>
      </c>
      <c r="E39" s="29" t="n"/>
      <c r="F39" s="30" t="n"/>
      <c r="G39" s="30" t="n"/>
      <c r="H39" s="30" t="n"/>
      <c r="I39" s="30" t="n"/>
      <c r="J39" s="31">
        <f>IF(OR($A39="",$F39="",$I39=""),"",IFERROR(MOD($I39-$F39,1)-IF(AND($G39&lt;&gt;"",$H39&lt;&gt;""),MOD($H39-$G39,1),0),""))</f>
        <v/>
      </c>
      <c r="K39" s="15" t="n"/>
      <c r="L39" s="29" t="n"/>
      <c r="M39" s="6">
        <f>IF(OR($A39="",$K39=""),"",IFERROR(VLOOKUP($K39,'Parâmetros'!$G$12:$L$31,3,FALSE),"Configurar"))</f>
        <v/>
      </c>
      <c r="N39" s="31">
        <f>IF($A39="","",IF($M39="A confirmar","",IFERROR($J39+IF($M39="Sim",$L39,0),"")))</f>
        <v/>
      </c>
      <c r="O39" s="31">
        <f>IF(OR($A39="",$E39="",$N39=""),"",IFERROR($N39-$E39,""))</f>
        <v/>
      </c>
      <c r="P39" s="15" t="n"/>
      <c r="Q39" s="28" t="n"/>
      <c r="R39" s="15" t="n"/>
      <c r="S39" s="19" t="n"/>
      <c r="T39" s="20">
        <f>IF($A39="","",IF($B39="","Indicar colaborador",IF($C39="","Indicar segmento",IF($K39="","Indicar ocorrência",IF(IFERROR(VLOOKUP($K39,'Parâmetros'!$G$12:$L$31,2,FALSE),"")="","Configurar ocorrência",IF(AND(IFERROR(VLOOKUP($K39,'Parâmetros'!$G$12:$L$31,2,FALSE),"")="Trabalho",OR($F39="",$I39="")),"Indicar entrada e saída",IF(AND(IFERROR(VLOOKUP($K39,'Parâmetros'!$G$12:$L$31,5,FALSE),"")="Sim",$L39=""),"Indicar duração de ausência",IF(IFERROR(VLOOKUP($K39,'Parâmetros'!$G$12:$L$31,3,FALSE),"")="A confirmar","Confirmar regra de saldo",IF(AND(IFERROR(VLOOKUP($K39,'Parâmetros'!$G$12:$L$31,4,FALSE),"")="Sim",$P39&lt;&gt;"Sim"),"Rever justificação/documento","OK")))))))))</f>
        <v/>
      </c>
      <c r="U39" s="6">
        <f>IF(OR($A39="",$B39="",$C39=""),"",IF(COUNTIFS($A$8:$A$207,$A39,$B$8:$B$207,$B39,$C$8:$C$207,$C39)&gt;1,"Duplicado",""))</f>
        <v/>
      </c>
    </row>
    <row r="40">
      <c r="A40" s="28" t="n"/>
      <c r="B40" s="15" t="n"/>
      <c r="C40" s="15" t="n"/>
      <c r="D40" s="6">
        <f>IF(OR($A40="",$B40=""),"",IFERROR(VLOOKUP($B40,'Parâmetros'!$A$12:$E$61,2,FALSE),"Código não configurado"))</f>
        <v/>
      </c>
      <c r="E40" s="29" t="n"/>
      <c r="F40" s="30" t="n"/>
      <c r="G40" s="30" t="n"/>
      <c r="H40" s="30" t="n"/>
      <c r="I40" s="30" t="n"/>
      <c r="J40" s="31">
        <f>IF(OR($A40="",$F40="",$I40=""),"",IFERROR(MOD($I40-$F40,1)-IF(AND($G40&lt;&gt;"",$H40&lt;&gt;""),MOD($H40-$G40,1),0),""))</f>
        <v/>
      </c>
      <c r="K40" s="15" t="n"/>
      <c r="L40" s="29" t="n"/>
      <c r="M40" s="6">
        <f>IF(OR($A40="",$K40=""),"",IFERROR(VLOOKUP($K40,'Parâmetros'!$G$12:$L$31,3,FALSE),"Configurar"))</f>
        <v/>
      </c>
      <c r="N40" s="31">
        <f>IF($A40="","",IF($M40="A confirmar","",IFERROR($J40+IF($M40="Sim",$L40,0),"")))</f>
        <v/>
      </c>
      <c r="O40" s="31">
        <f>IF(OR($A40="",$E40="",$N40=""),"",IFERROR($N40-$E40,""))</f>
        <v/>
      </c>
      <c r="P40" s="15" t="n"/>
      <c r="Q40" s="28" t="n"/>
      <c r="R40" s="15" t="n"/>
      <c r="S40" s="19" t="n"/>
      <c r="T40" s="20">
        <f>IF($A40="","",IF($B40="","Indicar colaborador",IF($C40="","Indicar segmento",IF($K40="","Indicar ocorrência",IF(IFERROR(VLOOKUP($K40,'Parâmetros'!$G$12:$L$31,2,FALSE),"")="","Configurar ocorrência",IF(AND(IFERROR(VLOOKUP($K40,'Parâmetros'!$G$12:$L$31,2,FALSE),"")="Trabalho",OR($F40="",$I40="")),"Indicar entrada e saída",IF(AND(IFERROR(VLOOKUP($K40,'Parâmetros'!$G$12:$L$31,5,FALSE),"")="Sim",$L40=""),"Indicar duração de ausência",IF(IFERROR(VLOOKUP($K40,'Parâmetros'!$G$12:$L$31,3,FALSE),"")="A confirmar","Confirmar regra de saldo",IF(AND(IFERROR(VLOOKUP($K40,'Parâmetros'!$G$12:$L$31,4,FALSE),"")="Sim",$P40&lt;&gt;"Sim"),"Rever justificação/documento","OK")))))))))</f>
        <v/>
      </c>
      <c r="U40" s="6">
        <f>IF(OR($A40="",$B40="",$C40=""),"",IF(COUNTIFS($A$8:$A$207,$A40,$B$8:$B$207,$B40,$C$8:$C$207,$C40)&gt;1,"Duplicado",""))</f>
        <v/>
      </c>
    </row>
    <row r="41">
      <c r="A41" s="28" t="n"/>
      <c r="B41" s="15" t="n"/>
      <c r="C41" s="15" t="n"/>
      <c r="D41" s="6">
        <f>IF(OR($A41="",$B41=""),"",IFERROR(VLOOKUP($B41,'Parâmetros'!$A$12:$E$61,2,FALSE),"Código não configurado"))</f>
        <v/>
      </c>
      <c r="E41" s="29" t="n"/>
      <c r="F41" s="30" t="n"/>
      <c r="G41" s="30" t="n"/>
      <c r="H41" s="30" t="n"/>
      <c r="I41" s="30" t="n"/>
      <c r="J41" s="31">
        <f>IF(OR($A41="",$F41="",$I41=""),"",IFERROR(MOD($I41-$F41,1)-IF(AND($G41&lt;&gt;"",$H41&lt;&gt;""),MOD($H41-$G41,1),0),""))</f>
        <v/>
      </c>
      <c r="K41" s="15" t="n"/>
      <c r="L41" s="29" t="n"/>
      <c r="M41" s="6">
        <f>IF(OR($A41="",$K41=""),"",IFERROR(VLOOKUP($K41,'Parâmetros'!$G$12:$L$31,3,FALSE),"Configurar"))</f>
        <v/>
      </c>
      <c r="N41" s="31">
        <f>IF($A41="","",IF($M41="A confirmar","",IFERROR($J41+IF($M41="Sim",$L41,0),"")))</f>
        <v/>
      </c>
      <c r="O41" s="31">
        <f>IF(OR($A41="",$E41="",$N41=""),"",IFERROR($N41-$E41,""))</f>
        <v/>
      </c>
      <c r="P41" s="15" t="n"/>
      <c r="Q41" s="28" t="n"/>
      <c r="R41" s="15" t="n"/>
      <c r="S41" s="19" t="n"/>
      <c r="T41" s="20">
        <f>IF($A41="","",IF($B41="","Indicar colaborador",IF($C41="","Indicar segmento",IF($K41="","Indicar ocorrência",IF(IFERROR(VLOOKUP($K41,'Parâmetros'!$G$12:$L$31,2,FALSE),"")="","Configurar ocorrência",IF(AND(IFERROR(VLOOKUP($K41,'Parâmetros'!$G$12:$L$31,2,FALSE),"")="Trabalho",OR($F41="",$I41="")),"Indicar entrada e saída",IF(AND(IFERROR(VLOOKUP($K41,'Parâmetros'!$G$12:$L$31,5,FALSE),"")="Sim",$L41=""),"Indicar duração de ausência",IF(IFERROR(VLOOKUP($K41,'Parâmetros'!$G$12:$L$31,3,FALSE),"")="A confirmar","Confirmar regra de saldo",IF(AND(IFERROR(VLOOKUP($K41,'Parâmetros'!$G$12:$L$31,4,FALSE),"")="Sim",$P41&lt;&gt;"Sim"),"Rever justificação/documento","OK")))))))))</f>
        <v/>
      </c>
      <c r="U41" s="6">
        <f>IF(OR($A41="",$B41="",$C41=""),"",IF(COUNTIFS($A$8:$A$207,$A41,$B$8:$B$207,$B41,$C$8:$C$207,$C41)&gt;1,"Duplicado",""))</f>
        <v/>
      </c>
    </row>
    <row r="42">
      <c r="A42" s="28" t="n"/>
      <c r="B42" s="15" t="n"/>
      <c r="C42" s="15" t="n"/>
      <c r="D42" s="6">
        <f>IF(OR($A42="",$B42=""),"",IFERROR(VLOOKUP($B42,'Parâmetros'!$A$12:$E$61,2,FALSE),"Código não configurado"))</f>
        <v/>
      </c>
      <c r="E42" s="29" t="n"/>
      <c r="F42" s="30" t="n"/>
      <c r="G42" s="30" t="n"/>
      <c r="H42" s="30" t="n"/>
      <c r="I42" s="30" t="n"/>
      <c r="J42" s="31">
        <f>IF(OR($A42="",$F42="",$I42=""),"",IFERROR(MOD($I42-$F42,1)-IF(AND($G42&lt;&gt;"",$H42&lt;&gt;""),MOD($H42-$G42,1),0),""))</f>
        <v/>
      </c>
      <c r="K42" s="15" t="n"/>
      <c r="L42" s="29" t="n"/>
      <c r="M42" s="6">
        <f>IF(OR($A42="",$K42=""),"",IFERROR(VLOOKUP($K42,'Parâmetros'!$G$12:$L$31,3,FALSE),"Configurar"))</f>
        <v/>
      </c>
      <c r="N42" s="31">
        <f>IF($A42="","",IF($M42="A confirmar","",IFERROR($J42+IF($M42="Sim",$L42,0),"")))</f>
        <v/>
      </c>
      <c r="O42" s="31">
        <f>IF(OR($A42="",$E42="",$N42=""),"",IFERROR($N42-$E42,""))</f>
        <v/>
      </c>
      <c r="P42" s="15" t="n"/>
      <c r="Q42" s="28" t="n"/>
      <c r="R42" s="15" t="n"/>
      <c r="S42" s="19" t="n"/>
      <c r="T42" s="20">
        <f>IF($A42="","",IF($B42="","Indicar colaborador",IF($C42="","Indicar segmento",IF($K42="","Indicar ocorrência",IF(IFERROR(VLOOKUP($K42,'Parâmetros'!$G$12:$L$31,2,FALSE),"")="","Configurar ocorrência",IF(AND(IFERROR(VLOOKUP($K42,'Parâmetros'!$G$12:$L$31,2,FALSE),"")="Trabalho",OR($F42="",$I42="")),"Indicar entrada e saída",IF(AND(IFERROR(VLOOKUP($K42,'Parâmetros'!$G$12:$L$31,5,FALSE),"")="Sim",$L42=""),"Indicar duração de ausência",IF(IFERROR(VLOOKUP($K42,'Parâmetros'!$G$12:$L$31,3,FALSE),"")="A confirmar","Confirmar regra de saldo",IF(AND(IFERROR(VLOOKUP($K42,'Parâmetros'!$G$12:$L$31,4,FALSE),"")="Sim",$P42&lt;&gt;"Sim"),"Rever justificação/documento","OK")))))))))</f>
        <v/>
      </c>
      <c r="U42" s="6">
        <f>IF(OR($A42="",$B42="",$C42=""),"",IF(COUNTIFS($A$8:$A$207,$A42,$B$8:$B$207,$B42,$C$8:$C$207,$C42)&gt;1,"Duplicado",""))</f>
        <v/>
      </c>
    </row>
    <row r="43">
      <c r="A43" s="28" t="n"/>
      <c r="B43" s="15" t="n"/>
      <c r="C43" s="15" t="n"/>
      <c r="D43" s="6">
        <f>IF(OR($A43="",$B43=""),"",IFERROR(VLOOKUP($B43,'Parâmetros'!$A$12:$E$61,2,FALSE),"Código não configurado"))</f>
        <v/>
      </c>
      <c r="E43" s="29" t="n"/>
      <c r="F43" s="30" t="n"/>
      <c r="G43" s="30" t="n"/>
      <c r="H43" s="30" t="n"/>
      <c r="I43" s="30" t="n"/>
      <c r="J43" s="31">
        <f>IF(OR($A43="",$F43="",$I43=""),"",IFERROR(MOD($I43-$F43,1)-IF(AND($G43&lt;&gt;"",$H43&lt;&gt;""),MOD($H43-$G43,1),0),""))</f>
        <v/>
      </c>
      <c r="K43" s="15" t="n"/>
      <c r="L43" s="29" t="n"/>
      <c r="M43" s="6">
        <f>IF(OR($A43="",$K43=""),"",IFERROR(VLOOKUP($K43,'Parâmetros'!$G$12:$L$31,3,FALSE),"Configurar"))</f>
        <v/>
      </c>
      <c r="N43" s="31">
        <f>IF($A43="","",IF($M43="A confirmar","",IFERROR($J43+IF($M43="Sim",$L43,0),"")))</f>
        <v/>
      </c>
      <c r="O43" s="31">
        <f>IF(OR($A43="",$E43="",$N43=""),"",IFERROR($N43-$E43,""))</f>
        <v/>
      </c>
      <c r="P43" s="15" t="n"/>
      <c r="Q43" s="28" t="n"/>
      <c r="R43" s="15" t="n"/>
      <c r="S43" s="19" t="n"/>
      <c r="T43" s="20">
        <f>IF($A43="","",IF($B43="","Indicar colaborador",IF($C43="","Indicar segmento",IF($K43="","Indicar ocorrência",IF(IFERROR(VLOOKUP($K43,'Parâmetros'!$G$12:$L$31,2,FALSE),"")="","Configurar ocorrência",IF(AND(IFERROR(VLOOKUP($K43,'Parâmetros'!$G$12:$L$31,2,FALSE),"")="Trabalho",OR($F43="",$I43="")),"Indicar entrada e saída",IF(AND(IFERROR(VLOOKUP($K43,'Parâmetros'!$G$12:$L$31,5,FALSE),"")="Sim",$L43=""),"Indicar duração de ausência",IF(IFERROR(VLOOKUP($K43,'Parâmetros'!$G$12:$L$31,3,FALSE),"")="A confirmar","Confirmar regra de saldo",IF(AND(IFERROR(VLOOKUP($K43,'Parâmetros'!$G$12:$L$31,4,FALSE),"")="Sim",$P43&lt;&gt;"Sim"),"Rever justificação/documento","OK")))))))))</f>
        <v/>
      </c>
      <c r="U43" s="6">
        <f>IF(OR($A43="",$B43="",$C43=""),"",IF(COUNTIFS($A$8:$A$207,$A43,$B$8:$B$207,$B43,$C$8:$C$207,$C43)&gt;1,"Duplicado",""))</f>
        <v/>
      </c>
    </row>
    <row r="44">
      <c r="A44" s="28" t="n"/>
      <c r="B44" s="15" t="n"/>
      <c r="C44" s="15" t="n"/>
      <c r="D44" s="6">
        <f>IF(OR($A44="",$B44=""),"",IFERROR(VLOOKUP($B44,'Parâmetros'!$A$12:$E$61,2,FALSE),"Código não configurado"))</f>
        <v/>
      </c>
      <c r="E44" s="29" t="n"/>
      <c r="F44" s="30" t="n"/>
      <c r="G44" s="30" t="n"/>
      <c r="H44" s="30" t="n"/>
      <c r="I44" s="30" t="n"/>
      <c r="J44" s="31">
        <f>IF(OR($A44="",$F44="",$I44=""),"",IFERROR(MOD($I44-$F44,1)-IF(AND($G44&lt;&gt;"",$H44&lt;&gt;""),MOD($H44-$G44,1),0),""))</f>
        <v/>
      </c>
      <c r="K44" s="15" t="n"/>
      <c r="L44" s="29" t="n"/>
      <c r="M44" s="6">
        <f>IF(OR($A44="",$K44=""),"",IFERROR(VLOOKUP($K44,'Parâmetros'!$G$12:$L$31,3,FALSE),"Configurar"))</f>
        <v/>
      </c>
      <c r="N44" s="31">
        <f>IF($A44="","",IF($M44="A confirmar","",IFERROR($J44+IF($M44="Sim",$L44,0),"")))</f>
        <v/>
      </c>
      <c r="O44" s="31">
        <f>IF(OR($A44="",$E44="",$N44=""),"",IFERROR($N44-$E44,""))</f>
        <v/>
      </c>
      <c r="P44" s="15" t="n"/>
      <c r="Q44" s="28" t="n"/>
      <c r="R44" s="15" t="n"/>
      <c r="S44" s="19" t="n"/>
      <c r="T44" s="20">
        <f>IF($A44="","",IF($B44="","Indicar colaborador",IF($C44="","Indicar segmento",IF($K44="","Indicar ocorrência",IF(IFERROR(VLOOKUP($K44,'Parâmetros'!$G$12:$L$31,2,FALSE),"")="","Configurar ocorrência",IF(AND(IFERROR(VLOOKUP($K44,'Parâmetros'!$G$12:$L$31,2,FALSE),"")="Trabalho",OR($F44="",$I44="")),"Indicar entrada e saída",IF(AND(IFERROR(VLOOKUP($K44,'Parâmetros'!$G$12:$L$31,5,FALSE),"")="Sim",$L44=""),"Indicar duração de ausência",IF(IFERROR(VLOOKUP($K44,'Parâmetros'!$G$12:$L$31,3,FALSE),"")="A confirmar","Confirmar regra de saldo",IF(AND(IFERROR(VLOOKUP($K44,'Parâmetros'!$G$12:$L$31,4,FALSE),"")="Sim",$P44&lt;&gt;"Sim"),"Rever justificação/documento","OK")))))))))</f>
        <v/>
      </c>
      <c r="U44" s="6">
        <f>IF(OR($A44="",$B44="",$C44=""),"",IF(COUNTIFS($A$8:$A$207,$A44,$B$8:$B$207,$B44,$C$8:$C$207,$C44)&gt;1,"Duplicado",""))</f>
        <v/>
      </c>
    </row>
    <row r="45">
      <c r="A45" s="28" t="n"/>
      <c r="B45" s="15" t="n"/>
      <c r="C45" s="15" t="n"/>
      <c r="D45" s="6">
        <f>IF(OR($A45="",$B45=""),"",IFERROR(VLOOKUP($B45,'Parâmetros'!$A$12:$E$61,2,FALSE),"Código não configurado"))</f>
        <v/>
      </c>
      <c r="E45" s="29" t="n"/>
      <c r="F45" s="30" t="n"/>
      <c r="G45" s="30" t="n"/>
      <c r="H45" s="30" t="n"/>
      <c r="I45" s="30" t="n"/>
      <c r="J45" s="31">
        <f>IF(OR($A45="",$F45="",$I45=""),"",IFERROR(MOD($I45-$F45,1)-IF(AND($G45&lt;&gt;"",$H45&lt;&gt;""),MOD($H45-$G45,1),0),""))</f>
        <v/>
      </c>
      <c r="K45" s="15" t="n"/>
      <c r="L45" s="29" t="n"/>
      <c r="M45" s="6">
        <f>IF(OR($A45="",$K45=""),"",IFERROR(VLOOKUP($K45,'Parâmetros'!$G$12:$L$31,3,FALSE),"Configurar"))</f>
        <v/>
      </c>
      <c r="N45" s="31">
        <f>IF($A45="","",IF($M45="A confirmar","",IFERROR($J45+IF($M45="Sim",$L45,0),"")))</f>
        <v/>
      </c>
      <c r="O45" s="31">
        <f>IF(OR($A45="",$E45="",$N45=""),"",IFERROR($N45-$E45,""))</f>
        <v/>
      </c>
      <c r="P45" s="15" t="n"/>
      <c r="Q45" s="28" t="n"/>
      <c r="R45" s="15" t="n"/>
      <c r="S45" s="19" t="n"/>
      <c r="T45" s="20">
        <f>IF($A45="","",IF($B45="","Indicar colaborador",IF($C45="","Indicar segmento",IF($K45="","Indicar ocorrência",IF(IFERROR(VLOOKUP($K45,'Parâmetros'!$G$12:$L$31,2,FALSE),"")="","Configurar ocorrência",IF(AND(IFERROR(VLOOKUP($K45,'Parâmetros'!$G$12:$L$31,2,FALSE),"")="Trabalho",OR($F45="",$I45="")),"Indicar entrada e saída",IF(AND(IFERROR(VLOOKUP($K45,'Parâmetros'!$G$12:$L$31,5,FALSE),"")="Sim",$L45=""),"Indicar duração de ausência",IF(IFERROR(VLOOKUP($K45,'Parâmetros'!$G$12:$L$31,3,FALSE),"")="A confirmar","Confirmar regra de saldo",IF(AND(IFERROR(VLOOKUP($K45,'Parâmetros'!$G$12:$L$31,4,FALSE),"")="Sim",$P45&lt;&gt;"Sim"),"Rever justificação/documento","OK")))))))))</f>
        <v/>
      </c>
      <c r="U45" s="6">
        <f>IF(OR($A45="",$B45="",$C45=""),"",IF(COUNTIFS($A$8:$A$207,$A45,$B$8:$B$207,$B45,$C$8:$C$207,$C45)&gt;1,"Duplicado",""))</f>
        <v/>
      </c>
    </row>
    <row r="46">
      <c r="A46" s="28" t="n"/>
      <c r="B46" s="15" t="n"/>
      <c r="C46" s="15" t="n"/>
      <c r="D46" s="6">
        <f>IF(OR($A46="",$B46=""),"",IFERROR(VLOOKUP($B46,'Parâmetros'!$A$12:$E$61,2,FALSE),"Código não configurado"))</f>
        <v/>
      </c>
      <c r="E46" s="29" t="n"/>
      <c r="F46" s="30" t="n"/>
      <c r="G46" s="30" t="n"/>
      <c r="H46" s="30" t="n"/>
      <c r="I46" s="30" t="n"/>
      <c r="J46" s="31">
        <f>IF(OR($A46="",$F46="",$I46=""),"",IFERROR(MOD($I46-$F46,1)-IF(AND($G46&lt;&gt;"",$H46&lt;&gt;""),MOD($H46-$G46,1),0),""))</f>
        <v/>
      </c>
      <c r="K46" s="15" t="n"/>
      <c r="L46" s="29" t="n"/>
      <c r="M46" s="6">
        <f>IF(OR($A46="",$K46=""),"",IFERROR(VLOOKUP($K46,'Parâmetros'!$G$12:$L$31,3,FALSE),"Configurar"))</f>
        <v/>
      </c>
      <c r="N46" s="31">
        <f>IF($A46="","",IF($M46="A confirmar","",IFERROR($J46+IF($M46="Sim",$L46,0),"")))</f>
        <v/>
      </c>
      <c r="O46" s="31">
        <f>IF(OR($A46="",$E46="",$N46=""),"",IFERROR($N46-$E46,""))</f>
        <v/>
      </c>
      <c r="P46" s="15" t="n"/>
      <c r="Q46" s="28" t="n"/>
      <c r="R46" s="15" t="n"/>
      <c r="S46" s="19" t="n"/>
      <c r="T46" s="20">
        <f>IF($A46="","",IF($B46="","Indicar colaborador",IF($C46="","Indicar segmento",IF($K46="","Indicar ocorrência",IF(IFERROR(VLOOKUP($K46,'Parâmetros'!$G$12:$L$31,2,FALSE),"")="","Configurar ocorrência",IF(AND(IFERROR(VLOOKUP($K46,'Parâmetros'!$G$12:$L$31,2,FALSE),"")="Trabalho",OR($F46="",$I46="")),"Indicar entrada e saída",IF(AND(IFERROR(VLOOKUP($K46,'Parâmetros'!$G$12:$L$31,5,FALSE),"")="Sim",$L46=""),"Indicar duração de ausência",IF(IFERROR(VLOOKUP($K46,'Parâmetros'!$G$12:$L$31,3,FALSE),"")="A confirmar","Confirmar regra de saldo",IF(AND(IFERROR(VLOOKUP($K46,'Parâmetros'!$G$12:$L$31,4,FALSE),"")="Sim",$P46&lt;&gt;"Sim"),"Rever justificação/documento","OK")))))))))</f>
        <v/>
      </c>
      <c r="U46" s="6">
        <f>IF(OR($A46="",$B46="",$C46=""),"",IF(COUNTIFS($A$8:$A$207,$A46,$B$8:$B$207,$B46,$C$8:$C$207,$C46)&gt;1,"Duplicado",""))</f>
        <v/>
      </c>
    </row>
    <row r="47">
      <c r="A47" s="28" t="n"/>
      <c r="B47" s="15" t="n"/>
      <c r="C47" s="15" t="n"/>
      <c r="D47" s="6">
        <f>IF(OR($A47="",$B47=""),"",IFERROR(VLOOKUP($B47,'Parâmetros'!$A$12:$E$61,2,FALSE),"Código não configurado"))</f>
        <v/>
      </c>
      <c r="E47" s="29" t="n"/>
      <c r="F47" s="30" t="n"/>
      <c r="G47" s="30" t="n"/>
      <c r="H47" s="30" t="n"/>
      <c r="I47" s="30" t="n"/>
      <c r="J47" s="31">
        <f>IF(OR($A47="",$F47="",$I47=""),"",IFERROR(MOD($I47-$F47,1)-IF(AND($G47&lt;&gt;"",$H47&lt;&gt;""),MOD($H47-$G47,1),0),""))</f>
        <v/>
      </c>
      <c r="K47" s="15" t="n"/>
      <c r="L47" s="29" t="n"/>
      <c r="M47" s="6">
        <f>IF(OR($A47="",$K47=""),"",IFERROR(VLOOKUP($K47,'Parâmetros'!$G$12:$L$31,3,FALSE),"Configurar"))</f>
        <v/>
      </c>
      <c r="N47" s="31">
        <f>IF($A47="","",IF($M47="A confirmar","",IFERROR($J47+IF($M47="Sim",$L47,0),"")))</f>
        <v/>
      </c>
      <c r="O47" s="31">
        <f>IF(OR($A47="",$E47="",$N47=""),"",IFERROR($N47-$E47,""))</f>
        <v/>
      </c>
      <c r="P47" s="15" t="n"/>
      <c r="Q47" s="28" t="n"/>
      <c r="R47" s="15" t="n"/>
      <c r="S47" s="19" t="n"/>
      <c r="T47" s="20">
        <f>IF($A47="","",IF($B47="","Indicar colaborador",IF($C47="","Indicar segmento",IF($K47="","Indicar ocorrência",IF(IFERROR(VLOOKUP($K47,'Parâmetros'!$G$12:$L$31,2,FALSE),"")="","Configurar ocorrência",IF(AND(IFERROR(VLOOKUP($K47,'Parâmetros'!$G$12:$L$31,2,FALSE),"")="Trabalho",OR($F47="",$I47="")),"Indicar entrada e saída",IF(AND(IFERROR(VLOOKUP($K47,'Parâmetros'!$G$12:$L$31,5,FALSE),"")="Sim",$L47=""),"Indicar duração de ausência",IF(IFERROR(VLOOKUP($K47,'Parâmetros'!$G$12:$L$31,3,FALSE),"")="A confirmar","Confirmar regra de saldo",IF(AND(IFERROR(VLOOKUP($K47,'Parâmetros'!$G$12:$L$31,4,FALSE),"")="Sim",$P47&lt;&gt;"Sim"),"Rever justificação/documento","OK")))))))))</f>
        <v/>
      </c>
      <c r="U47" s="6">
        <f>IF(OR($A47="",$B47="",$C47=""),"",IF(COUNTIFS($A$8:$A$207,$A47,$B$8:$B$207,$B47,$C$8:$C$207,$C47)&gt;1,"Duplicado",""))</f>
        <v/>
      </c>
    </row>
    <row r="48">
      <c r="A48" s="28" t="n"/>
      <c r="B48" s="15" t="n"/>
      <c r="C48" s="15" t="n"/>
      <c r="D48" s="6">
        <f>IF(OR($A48="",$B48=""),"",IFERROR(VLOOKUP($B48,'Parâmetros'!$A$12:$E$61,2,FALSE),"Código não configurado"))</f>
        <v/>
      </c>
      <c r="E48" s="29" t="n"/>
      <c r="F48" s="30" t="n"/>
      <c r="G48" s="30" t="n"/>
      <c r="H48" s="30" t="n"/>
      <c r="I48" s="30" t="n"/>
      <c r="J48" s="31">
        <f>IF(OR($A48="",$F48="",$I48=""),"",IFERROR(MOD($I48-$F48,1)-IF(AND($G48&lt;&gt;"",$H48&lt;&gt;""),MOD($H48-$G48,1),0),""))</f>
        <v/>
      </c>
      <c r="K48" s="15" t="n"/>
      <c r="L48" s="29" t="n"/>
      <c r="M48" s="6">
        <f>IF(OR($A48="",$K48=""),"",IFERROR(VLOOKUP($K48,'Parâmetros'!$G$12:$L$31,3,FALSE),"Configurar"))</f>
        <v/>
      </c>
      <c r="N48" s="31">
        <f>IF($A48="","",IF($M48="A confirmar","",IFERROR($J48+IF($M48="Sim",$L48,0),"")))</f>
        <v/>
      </c>
      <c r="O48" s="31">
        <f>IF(OR($A48="",$E48="",$N48=""),"",IFERROR($N48-$E48,""))</f>
        <v/>
      </c>
      <c r="P48" s="15" t="n"/>
      <c r="Q48" s="28" t="n"/>
      <c r="R48" s="15" t="n"/>
      <c r="S48" s="19" t="n"/>
      <c r="T48" s="20">
        <f>IF($A48="","",IF($B48="","Indicar colaborador",IF($C48="","Indicar segmento",IF($K48="","Indicar ocorrência",IF(IFERROR(VLOOKUP($K48,'Parâmetros'!$G$12:$L$31,2,FALSE),"")="","Configurar ocorrência",IF(AND(IFERROR(VLOOKUP($K48,'Parâmetros'!$G$12:$L$31,2,FALSE),"")="Trabalho",OR($F48="",$I48="")),"Indicar entrada e saída",IF(AND(IFERROR(VLOOKUP($K48,'Parâmetros'!$G$12:$L$31,5,FALSE),"")="Sim",$L48=""),"Indicar duração de ausência",IF(IFERROR(VLOOKUP($K48,'Parâmetros'!$G$12:$L$31,3,FALSE),"")="A confirmar","Confirmar regra de saldo",IF(AND(IFERROR(VLOOKUP($K48,'Parâmetros'!$G$12:$L$31,4,FALSE),"")="Sim",$P48&lt;&gt;"Sim"),"Rever justificação/documento","OK")))))))))</f>
        <v/>
      </c>
      <c r="U48" s="6">
        <f>IF(OR($A48="",$B48="",$C48=""),"",IF(COUNTIFS($A$8:$A$207,$A48,$B$8:$B$207,$B48,$C$8:$C$207,$C48)&gt;1,"Duplicado",""))</f>
        <v/>
      </c>
    </row>
    <row r="49">
      <c r="A49" s="28" t="n"/>
      <c r="B49" s="15" t="n"/>
      <c r="C49" s="15" t="n"/>
      <c r="D49" s="6">
        <f>IF(OR($A49="",$B49=""),"",IFERROR(VLOOKUP($B49,'Parâmetros'!$A$12:$E$61,2,FALSE),"Código não configurado"))</f>
        <v/>
      </c>
      <c r="E49" s="29" t="n"/>
      <c r="F49" s="30" t="n"/>
      <c r="G49" s="30" t="n"/>
      <c r="H49" s="30" t="n"/>
      <c r="I49" s="30" t="n"/>
      <c r="J49" s="31">
        <f>IF(OR($A49="",$F49="",$I49=""),"",IFERROR(MOD($I49-$F49,1)-IF(AND($G49&lt;&gt;"",$H49&lt;&gt;""),MOD($H49-$G49,1),0),""))</f>
        <v/>
      </c>
      <c r="K49" s="15" t="n"/>
      <c r="L49" s="29" t="n"/>
      <c r="M49" s="6">
        <f>IF(OR($A49="",$K49=""),"",IFERROR(VLOOKUP($K49,'Parâmetros'!$G$12:$L$31,3,FALSE),"Configurar"))</f>
        <v/>
      </c>
      <c r="N49" s="31">
        <f>IF($A49="","",IF($M49="A confirmar","",IFERROR($J49+IF($M49="Sim",$L49,0),"")))</f>
        <v/>
      </c>
      <c r="O49" s="31">
        <f>IF(OR($A49="",$E49="",$N49=""),"",IFERROR($N49-$E49,""))</f>
        <v/>
      </c>
      <c r="P49" s="15" t="n"/>
      <c r="Q49" s="28" t="n"/>
      <c r="R49" s="15" t="n"/>
      <c r="S49" s="19" t="n"/>
      <c r="T49" s="20">
        <f>IF($A49="","",IF($B49="","Indicar colaborador",IF($C49="","Indicar segmento",IF($K49="","Indicar ocorrência",IF(IFERROR(VLOOKUP($K49,'Parâmetros'!$G$12:$L$31,2,FALSE),"")="","Configurar ocorrência",IF(AND(IFERROR(VLOOKUP($K49,'Parâmetros'!$G$12:$L$31,2,FALSE),"")="Trabalho",OR($F49="",$I49="")),"Indicar entrada e saída",IF(AND(IFERROR(VLOOKUP($K49,'Parâmetros'!$G$12:$L$31,5,FALSE),"")="Sim",$L49=""),"Indicar duração de ausência",IF(IFERROR(VLOOKUP($K49,'Parâmetros'!$G$12:$L$31,3,FALSE),"")="A confirmar","Confirmar regra de saldo",IF(AND(IFERROR(VLOOKUP($K49,'Parâmetros'!$G$12:$L$31,4,FALSE),"")="Sim",$P49&lt;&gt;"Sim"),"Rever justificação/documento","OK")))))))))</f>
        <v/>
      </c>
      <c r="U49" s="6">
        <f>IF(OR($A49="",$B49="",$C49=""),"",IF(COUNTIFS($A$8:$A$207,$A49,$B$8:$B$207,$B49,$C$8:$C$207,$C49)&gt;1,"Duplicado",""))</f>
        <v/>
      </c>
    </row>
    <row r="50">
      <c r="A50" s="28" t="n"/>
      <c r="B50" s="15" t="n"/>
      <c r="C50" s="15" t="n"/>
      <c r="D50" s="6">
        <f>IF(OR($A50="",$B50=""),"",IFERROR(VLOOKUP($B50,'Parâmetros'!$A$12:$E$61,2,FALSE),"Código não configurado"))</f>
        <v/>
      </c>
      <c r="E50" s="29" t="n"/>
      <c r="F50" s="30" t="n"/>
      <c r="G50" s="30" t="n"/>
      <c r="H50" s="30" t="n"/>
      <c r="I50" s="30" t="n"/>
      <c r="J50" s="31">
        <f>IF(OR($A50="",$F50="",$I50=""),"",IFERROR(MOD($I50-$F50,1)-IF(AND($G50&lt;&gt;"",$H50&lt;&gt;""),MOD($H50-$G50,1),0),""))</f>
        <v/>
      </c>
      <c r="K50" s="15" t="n"/>
      <c r="L50" s="29" t="n"/>
      <c r="M50" s="6">
        <f>IF(OR($A50="",$K50=""),"",IFERROR(VLOOKUP($K50,'Parâmetros'!$G$12:$L$31,3,FALSE),"Configurar"))</f>
        <v/>
      </c>
      <c r="N50" s="31">
        <f>IF($A50="","",IF($M50="A confirmar","",IFERROR($J50+IF($M50="Sim",$L50,0),"")))</f>
        <v/>
      </c>
      <c r="O50" s="31">
        <f>IF(OR($A50="",$E50="",$N50=""),"",IFERROR($N50-$E50,""))</f>
        <v/>
      </c>
      <c r="P50" s="15" t="n"/>
      <c r="Q50" s="28" t="n"/>
      <c r="R50" s="15" t="n"/>
      <c r="S50" s="19" t="n"/>
      <c r="T50" s="20">
        <f>IF($A50="","",IF($B50="","Indicar colaborador",IF($C50="","Indicar segmento",IF($K50="","Indicar ocorrência",IF(IFERROR(VLOOKUP($K50,'Parâmetros'!$G$12:$L$31,2,FALSE),"")="","Configurar ocorrência",IF(AND(IFERROR(VLOOKUP($K50,'Parâmetros'!$G$12:$L$31,2,FALSE),"")="Trabalho",OR($F50="",$I50="")),"Indicar entrada e saída",IF(AND(IFERROR(VLOOKUP($K50,'Parâmetros'!$G$12:$L$31,5,FALSE),"")="Sim",$L50=""),"Indicar duração de ausência",IF(IFERROR(VLOOKUP($K50,'Parâmetros'!$G$12:$L$31,3,FALSE),"")="A confirmar","Confirmar regra de saldo",IF(AND(IFERROR(VLOOKUP($K50,'Parâmetros'!$G$12:$L$31,4,FALSE),"")="Sim",$P50&lt;&gt;"Sim"),"Rever justificação/documento","OK")))))))))</f>
        <v/>
      </c>
      <c r="U50" s="6">
        <f>IF(OR($A50="",$B50="",$C50=""),"",IF(COUNTIFS($A$8:$A$207,$A50,$B$8:$B$207,$B50,$C$8:$C$207,$C50)&gt;1,"Duplicado",""))</f>
        <v/>
      </c>
    </row>
    <row r="51">
      <c r="A51" s="28" t="n"/>
      <c r="B51" s="15" t="n"/>
      <c r="C51" s="15" t="n"/>
      <c r="D51" s="6">
        <f>IF(OR($A51="",$B51=""),"",IFERROR(VLOOKUP($B51,'Parâmetros'!$A$12:$E$61,2,FALSE),"Código não configurado"))</f>
        <v/>
      </c>
      <c r="E51" s="29" t="n"/>
      <c r="F51" s="30" t="n"/>
      <c r="G51" s="30" t="n"/>
      <c r="H51" s="30" t="n"/>
      <c r="I51" s="30" t="n"/>
      <c r="J51" s="31">
        <f>IF(OR($A51="",$F51="",$I51=""),"",IFERROR(MOD($I51-$F51,1)-IF(AND($G51&lt;&gt;"",$H51&lt;&gt;""),MOD($H51-$G51,1),0),""))</f>
        <v/>
      </c>
      <c r="K51" s="15" t="n"/>
      <c r="L51" s="29" t="n"/>
      <c r="M51" s="6">
        <f>IF(OR($A51="",$K51=""),"",IFERROR(VLOOKUP($K51,'Parâmetros'!$G$12:$L$31,3,FALSE),"Configurar"))</f>
        <v/>
      </c>
      <c r="N51" s="31">
        <f>IF($A51="","",IF($M51="A confirmar","",IFERROR($J51+IF($M51="Sim",$L51,0),"")))</f>
        <v/>
      </c>
      <c r="O51" s="31">
        <f>IF(OR($A51="",$E51="",$N51=""),"",IFERROR($N51-$E51,""))</f>
        <v/>
      </c>
      <c r="P51" s="15" t="n"/>
      <c r="Q51" s="28" t="n"/>
      <c r="R51" s="15" t="n"/>
      <c r="S51" s="19" t="n"/>
      <c r="T51" s="20">
        <f>IF($A51="","",IF($B51="","Indicar colaborador",IF($C51="","Indicar segmento",IF($K51="","Indicar ocorrência",IF(IFERROR(VLOOKUP($K51,'Parâmetros'!$G$12:$L$31,2,FALSE),"")="","Configurar ocorrência",IF(AND(IFERROR(VLOOKUP($K51,'Parâmetros'!$G$12:$L$31,2,FALSE),"")="Trabalho",OR($F51="",$I51="")),"Indicar entrada e saída",IF(AND(IFERROR(VLOOKUP($K51,'Parâmetros'!$G$12:$L$31,5,FALSE),"")="Sim",$L51=""),"Indicar duração de ausência",IF(IFERROR(VLOOKUP($K51,'Parâmetros'!$G$12:$L$31,3,FALSE),"")="A confirmar","Confirmar regra de saldo",IF(AND(IFERROR(VLOOKUP($K51,'Parâmetros'!$G$12:$L$31,4,FALSE),"")="Sim",$P51&lt;&gt;"Sim"),"Rever justificação/documento","OK")))))))))</f>
        <v/>
      </c>
      <c r="U51" s="6">
        <f>IF(OR($A51="",$B51="",$C51=""),"",IF(COUNTIFS($A$8:$A$207,$A51,$B$8:$B$207,$B51,$C$8:$C$207,$C51)&gt;1,"Duplicado",""))</f>
        <v/>
      </c>
    </row>
    <row r="52">
      <c r="A52" s="28" t="n"/>
      <c r="B52" s="15" t="n"/>
      <c r="C52" s="15" t="n"/>
      <c r="D52" s="6">
        <f>IF(OR($A52="",$B52=""),"",IFERROR(VLOOKUP($B52,'Parâmetros'!$A$12:$E$61,2,FALSE),"Código não configurado"))</f>
        <v/>
      </c>
      <c r="E52" s="29" t="n"/>
      <c r="F52" s="30" t="n"/>
      <c r="G52" s="30" t="n"/>
      <c r="H52" s="30" t="n"/>
      <c r="I52" s="30" t="n"/>
      <c r="J52" s="31">
        <f>IF(OR($A52="",$F52="",$I52=""),"",IFERROR(MOD($I52-$F52,1)-IF(AND($G52&lt;&gt;"",$H52&lt;&gt;""),MOD($H52-$G52,1),0),""))</f>
        <v/>
      </c>
      <c r="K52" s="15" t="n"/>
      <c r="L52" s="29" t="n"/>
      <c r="M52" s="6">
        <f>IF(OR($A52="",$K52=""),"",IFERROR(VLOOKUP($K52,'Parâmetros'!$G$12:$L$31,3,FALSE),"Configurar"))</f>
        <v/>
      </c>
      <c r="N52" s="31">
        <f>IF($A52="","",IF($M52="A confirmar","",IFERROR($J52+IF($M52="Sim",$L52,0),"")))</f>
        <v/>
      </c>
      <c r="O52" s="31">
        <f>IF(OR($A52="",$E52="",$N52=""),"",IFERROR($N52-$E52,""))</f>
        <v/>
      </c>
      <c r="P52" s="15" t="n"/>
      <c r="Q52" s="28" t="n"/>
      <c r="R52" s="15" t="n"/>
      <c r="S52" s="19" t="n"/>
      <c r="T52" s="20">
        <f>IF($A52="","",IF($B52="","Indicar colaborador",IF($C52="","Indicar segmento",IF($K52="","Indicar ocorrência",IF(IFERROR(VLOOKUP($K52,'Parâmetros'!$G$12:$L$31,2,FALSE),"")="","Configurar ocorrência",IF(AND(IFERROR(VLOOKUP($K52,'Parâmetros'!$G$12:$L$31,2,FALSE),"")="Trabalho",OR($F52="",$I52="")),"Indicar entrada e saída",IF(AND(IFERROR(VLOOKUP($K52,'Parâmetros'!$G$12:$L$31,5,FALSE),"")="Sim",$L52=""),"Indicar duração de ausência",IF(IFERROR(VLOOKUP($K52,'Parâmetros'!$G$12:$L$31,3,FALSE),"")="A confirmar","Confirmar regra de saldo",IF(AND(IFERROR(VLOOKUP($K52,'Parâmetros'!$G$12:$L$31,4,FALSE),"")="Sim",$P52&lt;&gt;"Sim"),"Rever justificação/documento","OK")))))))))</f>
        <v/>
      </c>
      <c r="U52" s="6">
        <f>IF(OR($A52="",$B52="",$C52=""),"",IF(COUNTIFS($A$8:$A$207,$A52,$B$8:$B$207,$B52,$C$8:$C$207,$C52)&gt;1,"Duplicado",""))</f>
        <v/>
      </c>
    </row>
    <row r="53">
      <c r="A53" s="28" t="n"/>
      <c r="B53" s="15" t="n"/>
      <c r="C53" s="15" t="n"/>
      <c r="D53" s="6">
        <f>IF(OR($A53="",$B53=""),"",IFERROR(VLOOKUP($B53,'Parâmetros'!$A$12:$E$61,2,FALSE),"Código não configurado"))</f>
        <v/>
      </c>
      <c r="E53" s="29" t="n"/>
      <c r="F53" s="30" t="n"/>
      <c r="G53" s="30" t="n"/>
      <c r="H53" s="30" t="n"/>
      <c r="I53" s="30" t="n"/>
      <c r="J53" s="31">
        <f>IF(OR($A53="",$F53="",$I53=""),"",IFERROR(MOD($I53-$F53,1)-IF(AND($G53&lt;&gt;"",$H53&lt;&gt;""),MOD($H53-$G53,1),0),""))</f>
        <v/>
      </c>
      <c r="K53" s="15" t="n"/>
      <c r="L53" s="29" t="n"/>
      <c r="M53" s="6">
        <f>IF(OR($A53="",$K53=""),"",IFERROR(VLOOKUP($K53,'Parâmetros'!$G$12:$L$31,3,FALSE),"Configurar"))</f>
        <v/>
      </c>
      <c r="N53" s="31">
        <f>IF($A53="","",IF($M53="A confirmar","",IFERROR($J53+IF($M53="Sim",$L53,0),"")))</f>
        <v/>
      </c>
      <c r="O53" s="31">
        <f>IF(OR($A53="",$E53="",$N53=""),"",IFERROR($N53-$E53,""))</f>
        <v/>
      </c>
      <c r="P53" s="15" t="n"/>
      <c r="Q53" s="28" t="n"/>
      <c r="R53" s="15" t="n"/>
      <c r="S53" s="19" t="n"/>
      <c r="T53" s="20">
        <f>IF($A53="","",IF($B53="","Indicar colaborador",IF($C53="","Indicar segmento",IF($K53="","Indicar ocorrência",IF(IFERROR(VLOOKUP($K53,'Parâmetros'!$G$12:$L$31,2,FALSE),"")="","Configurar ocorrência",IF(AND(IFERROR(VLOOKUP($K53,'Parâmetros'!$G$12:$L$31,2,FALSE),"")="Trabalho",OR($F53="",$I53="")),"Indicar entrada e saída",IF(AND(IFERROR(VLOOKUP($K53,'Parâmetros'!$G$12:$L$31,5,FALSE),"")="Sim",$L53=""),"Indicar duração de ausência",IF(IFERROR(VLOOKUP($K53,'Parâmetros'!$G$12:$L$31,3,FALSE),"")="A confirmar","Confirmar regra de saldo",IF(AND(IFERROR(VLOOKUP($K53,'Parâmetros'!$G$12:$L$31,4,FALSE),"")="Sim",$P53&lt;&gt;"Sim"),"Rever justificação/documento","OK")))))))))</f>
        <v/>
      </c>
      <c r="U53" s="6">
        <f>IF(OR($A53="",$B53="",$C53=""),"",IF(COUNTIFS($A$8:$A$207,$A53,$B$8:$B$207,$B53,$C$8:$C$207,$C53)&gt;1,"Duplicado",""))</f>
        <v/>
      </c>
    </row>
    <row r="54">
      <c r="A54" s="28" t="n"/>
      <c r="B54" s="15" t="n"/>
      <c r="C54" s="15" t="n"/>
      <c r="D54" s="6">
        <f>IF(OR($A54="",$B54=""),"",IFERROR(VLOOKUP($B54,'Parâmetros'!$A$12:$E$61,2,FALSE),"Código não configurado"))</f>
        <v/>
      </c>
      <c r="E54" s="29" t="n"/>
      <c r="F54" s="30" t="n"/>
      <c r="G54" s="30" t="n"/>
      <c r="H54" s="30" t="n"/>
      <c r="I54" s="30" t="n"/>
      <c r="J54" s="31">
        <f>IF(OR($A54="",$F54="",$I54=""),"",IFERROR(MOD($I54-$F54,1)-IF(AND($G54&lt;&gt;"",$H54&lt;&gt;""),MOD($H54-$G54,1),0),""))</f>
        <v/>
      </c>
      <c r="K54" s="15" t="n"/>
      <c r="L54" s="29" t="n"/>
      <c r="M54" s="6">
        <f>IF(OR($A54="",$K54=""),"",IFERROR(VLOOKUP($K54,'Parâmetros'!$G$12:$L$31,3,FALSE),"Configurar"))</f>
        <v/>
      </c>
      <c r="N54" s="31">
        <f>IF($A54="","",IF($M54="A confirmar","",IFERROR($J54+IF($M54="Sim",$L54,0),"")))</f>
        <v/>
      </c>
      <c r="O54" s="31">
        <f>IF(OR($A54="",$E54="",$N54=""),"",IFERROR($N54-$E54,""))</f>
        <v/>
      </c>
      <c r="P54" s="15" t="n"/>
      <c r="Q54" s="28" t="n"/>
      <c r="R54" s="15" t="n"/>
      <c r="S54" s="19" t="n"/>
      <c r="T54" s="20">
        <f>IF($A54="","",IF($B54="","Indicar colaborador",IF($C54="","Indicar segmento",IF($K54="","Indicar ocorrência",IF(IFERROR(VLOOKUP($K54,'Parâmetros'!$G$12:$L$31,2,FALSE),"")="","Configurar ocorrência",IF(AND(IFERROR(VLOOKUP($K54,'Parâmetros'!$G$12:$L$31,2,FALSE),"")="Trabalho",OR($F54="",$I54="")),"Indicar entrada e saída",IF(AND(IFERROR(VLOOKUP($K54,'Parâmetros'!$G$12:$L$31,5,FALSE),"")="Sim",$L54=""),"Indicar duração de ausência",IF(IFERROR(VLOOKUP($K54,'Parâmetros'!$G$12:$L$31,3,FALSE),"")="A confirmar","Confirmar regra de saldo",IF(AND(IFERROR(VLOOKUP($K54,'Parâmetros'!$G$12:$L$31,4,FALSE),"")="Sim",$P54&lt;&gt;"Sim"),"Rever justificação/documento","OK")))))))))</f>
        <v/>
      </c>
      <c r="U54" s="6">
        <f>IF(OR($A54="",$B54="",$C54=""),"",IF(COUNTIFS($A$8:$A$207,$A54,$B$8:$B$207,$B54,$C$8:$C$207,$C54)&gt;1,"Duplicado",""))</f>
        <v/>
      </c>
    </row>
    <row r="55">
      <c r="A55" s="28" t="n"/>
      <c r="B55" s="15" t="n"/>
      <c r="C55" s="15" t="n"/>
      <c r="D55" s="6">
        <f>IF(OR($A55="",$B55=""),"",IFERROR(VLOOKUP($B55,'Parâmetros'!$A$12:$E$61,2,FALSE),"Código não configurado"))</f>
        <v/>
      </c>
      <c r="E55" s="29" t="n"/>
      <c r="F55" s="30" t="n"/>
      <c r="G55" s="30" t="n"/>
      <c r="H55" s="30" t="n"/>
      <c r="I55" s="30" t="n"/>
      <c r="J55" s="31">
        <f>IF(OR($A55="",$F55="",$I55=""),"",IFERROR(MOD($I55-$F55,1)-IF(AND($G55&lt;&gt;"",$H55&lt;&gt;""),MOD($H55-$G55,1),0),""))</f>
        <v/>
      </c>
      <c r="K55" s="15" t="n"/>
      <c r="L55" s="29" t="n"/>
      <c r="M55" s="6">
        <f>IF(OR($A55="",$K55=""),"",IFERROR(VLOOKUP($K55,'Parâmetros'!$G$12:$L$31,3,FALSE),"Configurar"))</f>
        <v/>
      </c>
      <c r="N55" s="31">
        <f>IF($A55="","",IF($M55="A confirmar","",IFERROR($J55+IF($M55="Sim",$L55,0),"")))</f>
        <v/>
      </c>
      <c r="O55" s="31">
        <f>IF(OR($A55="",$E55="",$N55=""),"",IFERROR($N55-$E55,""))</f>
        <v/>
      </c>
      <c r="P55" s="15" t="n"/>
      <c r="Q55" s="28" t="n"/>
      <c r="R55" s="15" t="n"/>
      <c r="S55" s="19" t="n"/>
      <c r="T55" s="20">
        <f>IF($A55="","",IF($B55="","Indicar colaborador",IF($C55="","Indicar segmento",IF($K55="","Indicar ocorrência",IF(IFERROR(VLOOKUP($K55,'Parâmetros'!$G$12:$L$31,2,FALSE),"")="","Configurar ocorrência",IF(AND(IFERROR(VLOOKUP($K55,'Parâmetros'!$G$12:$L$31,2,FALSE),"")="Trabalho",OR($F55="",$I55="")),"Indicar entrada e saída",IF(AND(IFERROR(VLOOKUP($K55,'Parâmetros'!$G$12:$L$31,5,FALSE),"")="Sim",$L55=""),"Indicar duração de ausência",IF(IFERROR(VLOOKUP($K55,'Parâmetros'!$G$12:$L$31,3,FALSE),"")="A confirmar","Confirmar regra de saldo",IF(AND(IFERROR(VLOOKUP($K55,'Parâmetros'!$G$12:$L$31,4,FALSE),"")="Sim",$P55&lt;&gt;"Sim"),"Rever justificação/documento","OK")))))))))</f>
        <v/>
      </c>
      <c r="U55" s="6">
        <f>IF(OR($A55="",$B55="",$C55=""),"",IF(COUNTIFS($A$8:$A$207,$A55,$B$8:$B$207,$B55,$C$8:$C$207,$C55)&gt;1,"Duplicado",""))</f>
        <v/>
      </c>
    </row>
    <row r="56">
      <c r="A56" s="28" t="n"/>
      <c r="B56" s="15" t="n"/>
      <c r="C56" s="15" t="n"/>
      <c r="D56" s="6">
        <f>IF(OR($A56="",$B56=""),"",IFERROR(VLOOKUP($B56,'Parâmetros'!$A$12:$E$61,2,FALSE),"Código não configurado"))</f>
        <v/>
      </c>
      <c r="E56" s="29" t="n"/>
      <c r="F56" s="30" t="n"/>
      <c r="G56" s="30" t="n"/>
      <c r="H56" s="30" t="n"/>
      <c r="I56" s="30" t="n"/>
      <c r="J56" s="31">
        <f>IF(OR($A56="",$F56="",$I56=""),"",IFERROR(MOD($I56-$F56,1)-IF(AND($G56&lt;&gt;"",$H56&lt;&gt;""),MOD($H56-$G56,1),0),""))</f>
        <v/>
      </c>
      <c r="K56" s="15" t="n"/>
      <c r="L56" s="29" t="n"/>
      <c r="M56" s="6">
        <f>IF(OR($A56="",$K56=""),"",IFERROR(VLOOKUP($K56,'Parâmetros'!$G$12:$L$31,3,FALSE),"Configurar"))</f>
        <v/>
      </c>
      <c r="N56" s="31">
        <f>IF($A56="","",IF($M56="A confirmar","",IFERROR($J56+IF($M56="Sim",$L56,0),"")))</f>
        <v/>
      </c>
      <c r="O56" s="31">
        <f>IF(OR($A56="",$E56="",$N56=""),"",IFERROR($N56-$E56,""))</f>
        <v/>
      </c>
      <c r="P56" s="15" t="n"/>
      <c r="Q56" s="28" t="n"/>
      <c r="R56" s="15" t="n"/>
      <c r="S56" s="19" t="n"/>
      <c r="T56" s="20">
        <f>IF($A56="","",IF($B56="","Indicar colaborador",IF($C56="","Indicar segmento",IF($K56="","Indicar ocorrência",IF(IFERROR(VLOOKUP($K56,'Parâmetros'!$G$12:$L$31,2,FALSE),"")="","Configurar ocorrência",IF(AND(IFERROR(VLOOKUP($K56,'Parâmetros'!$G$12:$L$31,2,FALSE),"")="Trabalho",OR($F56="",$I56="")),"Indicar entrada e saída",IF(AND(IFERROR(VLOOKUP($K56,'Parâmetros'!$G$12:$L$31,5,FALSE),"")="Sim",$L56=""),"Indicar duração de ausência",IF(IFERROR(VLOOKUP($K56,'Parâmetros'!$G$12:$L$31,3,FALSE),"")="A confirmar","Confirmar regra de saldo",IF(AND(IFERROR(VLOOKUP($K56,'Parâmetros'!$G$12:$L$31,4,FALSE),"")="Sim",$P56&lt;&gt;"Sim"),"Rever justificação/documento","OK")))))))))</f>
        <v/>
      </c>
      <c r="U56" s="6">
        <f>IF(OR($A56="",$B56="",$C56=""),"",IF(COUNTIFS($A$8:$A$207,$A56,$B$8:$B$207,$B56,$C$8:$C$207,$C56)&gt;1,"Duplicado",""))</f>
        <v/>
      </c>
    </row>
    <row r="57">
      <c r="A57" s="28" t="n"/>
      <c r="B57" s="15" t="n"/>
      <c r="C57" s="15" t="n"/>
      <c r="D57" s="6">
        <f>IF(OR($A57="",$B57=""),"",IFERROR(VLOOKUP($B57,'Parâmetros'!$A$12:$E$61,2,FALSE),"Código não configurado"))</f>
        <v/>
      </c>
      <c r="E57" s="29" t="n"/>
      <c r="F57" s="30" t="n"/>
      <c r="G57" s="30" t="n"/>
      <c r="H57" s="30" t="n"/>
      <c r="I57" s="30" t="n"/>
      <c r="J57" s="31">
        <f>IF(OR($A57="",$F57="",$I57=""),"",IFERROR(MOD($I57-$F57,1)-IF(AND($G57&lt;&gt;"",$H57&lt;&gt;""),MOD($H57-$G57,1),0),""))</f>
        <v/>
      </c>
      <c r="K57" s="15" t="n"/>
      <c r="L57" s="29" t="n"/>
      <c r="M57" s="6">
        <f>IF(OR($A57="",$K57=""),"",IFERROR(VLOOKUP($K57,'Parâmetros'!$G$12:$L$31,3,FALSE),"Configurar"))</f>
        <v/>
      </c>
      <c r="N57" s="31">
        <f>IF($A57="","",IF($M57="A confirmar","",IFERROR($J57+IF($M57="Sim",$L57,0),"")))</f>
        <v/>
      </c>
      <c r="O57" s="31">
        <f>IF(OR($A57="",$E57="",$N57=""),"",IFERROR($N57-$E57,""))</f>
        <v/>
      </c>
      <c r="P57" s="15" t="n"/>
      <c r="Q57" s="28" t="n"/>
      <c r="R57" s="15" t="n"/>
      <c r="S57" s="19" t="n"/>
      <c r="T57" s="20">
        <f>IF($A57="","",IF($B57="","Indicar colaborador",IF($C57="","Indicar segmento",IF($K57="","Indicar ocorrência",IF(IFERROR(VLOOKUP($K57,'Parâmetros'!$G$12:$L$31,2,FALSE),"")="","Configurar ocorrência",IF(AND(IFERROR(VLOOKUP($K57,'Parâmetros'!$G$12:$L$31,2,FALSE),"")="Trabalho",OR($F57="",$I57="")),"Indicar entrada e saída",IF(AND(IFERROR(VLOOKUP($K57,'Parâmetros'!$G$12:$L$31,5,FALSE),"")="Sim",$L57=""),"Indicar duração de ausência",IF(IFERROR(VLOOKUP($K57,'Parâmetros'!$G$12:$L$31,3,FALSE),"")="A confirmar","Confirmar regra de saldo",IF(AND(IFERROR(VLOOKUP($K57,'Parâmetros'!$G$12:$L$31,4,FALSE),"")="Sim",$P57&lt;&gt;"Sim"),"Rever justificação/documento","OK")))))))))</f>
        <v/>
      </c>
      <c r="U57" s="6">
        <f>IF(OR($A57="",$B57="",$C57=""),"",IF(COUNTIFS($A$8:$A$207,$A57,$B$8:$B$207,$B57,$C$8:$C$207,$C57)&gt;1,"Duplicado",""))</f>
        <v/>
      </c>
    </row>
    <row r="58">
      <c r="A58" s="28" t="n"/>
      <c r="B58" s="15" t="n"/>
      <c r="C58" s="15" t="n"/>
      <c r="D58" s="6">
        <f>IF(OR($A58="",$B58=""),"",IFERROR(VLOOKUP($B58,'Parâmetros'!$A$12:$E$61,2,FALSE),"Código não configurado"))</f>
        <v/>
      </c>
      <c r="E58" s="29" t="n"/>
      <c r="F58" s="30" t="n"/>
      <c r="G58" s="30" t="n"/>
      <c r="H58" s="30" t="n"/>
      <c r="I58" s="30" t="n"/>
      <c r="J58" s="31">
        <f>IF(OR($A58="",$F58="",$I58=""),"",IFERROR(MOD($I58-$F58,1)-IF(AND($G58&lt;&gt;"",$H58&lt;&gt;""),MOD($H58-$G58,1),0),""))</f>
        <v/>
      </c>
      <c r="K58" s="15" t="n"/>
      <c r="L58" s="29" t="n"/>
      <c r="M58" s="6">
        <f>IF(OR($A58="",$K58=""),"",IFERROR(VLOOKUP($K58,'Parâmetros'!$G$12:$L$31,3,FALSE),"Configurar"))</f>
        <v/>
      </c>
      <c r="N58" s="31">
        <f>IF($A58="","",IF($M58="A confirmar","",IFERROR($J58+IF($M58="Sim",$L58,0),"")))</f>
        <v/>
      </c>
      <c r="O58" s="31">
        <f>IF(OR($A58="",$E58="",$N58=""),"",IFERROR($N58-$E58,""))</f>
        <v/>
      </c>
      <c r="P58" s="15" t="n"/>
      <c r="Q58" s="28" t="n"/>
      <c r="R58" s="15" t="n"/>
      <c r="S58" s="19" t="n"/>
      <c r="T58" s="20">
        <f>IF($A58="","",IF($B58="","Indicar colaborador",IF($C58="","Indicar segmento",IF($K58="","Indicar ocorrência",IF(IFERROR(VLOOKUP($K58,'Parâmetros'!$G$12:$L$31,2,FALSE),"")="","Configurar ocorrência",IF(AND(IFERROR(VLOOKUP($K58,'Parâmetros'!$G$12:$L$31,2,FALSE),"")="Trabalho",OR($F58="",$I58="")),"Indicar entrada e saída",IF(AND(IFERROR(VLOOKUP($K58,'Parâmetros'!$G$12:$L$31,5,FALSE),"")="Sim",$L58=""),"Indicar duração de ausência",IF(IFERROR(VLOOKUP($K58,'Parâmetros'!$G$12:$L$31,3,FALSE),"")="A confirmar","Confirmar regra de saldo",IF(AND(IFERROR(VLOOKUP($K58,'Parâmetros'!$G$12:$L$31,4,FALSE),"")="Sim",$P58&lt;&gt;"Sim"),"Rever justificação/documento","OK")))))))))</f>
        <v/>
      </c>
      <c r="U58" s="6">
        <f>IF(OR($A58="",$B58="",$C58=""),"",IF(COUNTIFS($A$8:$A$207,$A58,$B$8:$B$207,$B58,$C$8:$C$207,$C58)&gt;1,"Duplicado",""))</f>
        <v/>
      </c>
    </row>
    <row r="59">
      <c r="A59" s="28" t="n"/>
      <c r="B59" s="15" t="n"/>
      <c r="C59" s="15" t="n"/>
      <c r="D59" s="6">
        <f>IF(OR($A59="",$B59=""),"",IFERROR(VLOOKUP($B59,'Parâmetros'!$A$12:$E$61,2,FALSE),"Código não configurado"))</f>
        <v/>
      </c>
      <c r="E59" s="29" t="n"/>
      <c r="F59" s="30" t="n"/>
      <c r="G59" s="30" t="n"/>
      <c r="H59" s="30" t="n"/>
      <c r="I59" s="30" t="n"/>
      <c r="J59" s="31">
        <f>IF(OR($A59="",$F59="",$I59=""),"",IFERROR(MOD($I59-$F59,1)-IF(AND($G59&lt;&gt;"",$H59&lt;&gt;""),MOD($H59-$G59,1),0),""))</f>
        <v/>
      </c>
      <c r="K59" s="15" t="n"/>
      <c r="L59" s="29" t="n"/>
      <c r="M59" s="6">
        <f>IF(OR($A59="",$K59=""),"",IFERROR(VLOOKUP($K59,'Parâmetros'!$G$12:$L$31,3,FALSE),"Configurar"))</f>
        <v/>
      </c>
      <c r="N59" s="31">
        <f>IF($A59="","",IF($M59="A confirmar","",IFERROR($J59+IF($M59="Sim",$L59,0),"")))</f>
        <v/>
      </c>
      <c r="O59" s="31">
        <f>IF(OR($A59="",$E59="",$N59=""),"",IFERROR($N59-$E59,""))</f>
        <v/>
      </c>
      <c r="P59" s="15" t="n"/>
      <c r="Q59" s="28" t="n"/>
      <c r="R59" s="15" t="n"/>
      <c r="S59" s="19" t="n"/>
      <c r="T59" s="20">
        <f>IF($A59="","",IF($B59="","Indicar colaborador",IF($C59="","Indicar segmento",IF($K59="","Indicar ocorrência",IF(IFERROR(VLOOKUP($K59,'Parâmetros'!$G$12:$L$31,2,FALSE),"")="","Configurar ocorrência",IF(AND(IFERROR(VLOOKUP($K59,'Parâmetros'!$G$12:$L$31,2,FALSE),"")="Trabalho",OR($F59="",$I59="")),"Indicar entrada e saída",IF(AND(IFERROR(VLOOKUP($K59,'Parâmetros'!$G$12:$L$31,5,FALSE),"")="Sim",$L59=""),"Indicar duração de ausência",IF(IFERROR(VLOOKUP($K59,'Parâmetros'!$G$12:$L$31,3,FALSE),"")="A confirmar","Confirmar regra de saldo",IF(AND(IFERROR(VLOOKUP($K59,'Parâmetros'!$G$12:$L$31,4,FALSE),"")="Sim",$P59&lt;&gt;"Sim"),"Rever justificação/documento","OK")))))))))</f>
        <v/>
      </c>
      <c r="U59" s="6">
        <f>IF(OR($A59="",$B59="",$C59=""),"",IF(COUNTIFS($A$8:$A$207,$A59,$B$8:$B$207,$B59,$C$8:$C$207,$C59)&gt;1,"Duplicado",""))</f>
        <v/>
      </c>
    </row>
    <row r="60">
      <c r="A60" s="28" t="n"/>
      <c r="B60" s="15" t="n"/>
      <c r="C60" s="15" t="n"/>
      <c r="D60" s="6">
        <f>IF(OR($A60="",$B60=""),"",IFERROR(VLOOKUP($B60,'Parâmetros'!$A$12:$E$61,2,FALSE),"Código não configurado"))</f>
        <v/>
      </c>
      <c r="E60" s="29" t="n"/>
      <c r="F60" s="30" t="n"/>
      <c r="G60" s="30" t="n"/>
      <c r="H60" s="30" t="n"/>
      <c r="I60" s="30" t="n"/>
      <c r="J60" s="31">
        <f>IF(OR($A60="",$F60="",$I60=""),"",IFERROR(MOD($I60-$F60,1)-IF(AND($G60&lt;&gt;"",$H60&lt;&gt;""),MOD($H60-$G60,1),0),""))</f>
        <v/>
      </c>
      <c r="K60" s="15" t="n"/>
      <c r="L60" s="29" t="n"/>
      <c r="M60" s="6">
        <f>IF(OR($A60="",$K60=""),"",IFERROR(VLOOKUP($K60,'Parâmetros'!$G$12:$L$31,3,FALSE),"Configurar"))</f>
        <v/>
      </c>
      <c r="N60" s="31">
        <f>IF($A60="","",IF($M60="A confirmar","",IFERROR($J60+IF($M60="Sim",$L60,0),"")))</f>
        <v/>
      </c>
      <c r="O60" s="31">
        <f>IF(OR($A60="",$E60="",$N60=""),"",IFERROR($N60-$E60,""))</f>
        <v/>
      </c>
      <c r="P60" s="15" t="n"/>
      <c r="Q60" s="28" t="n"/>
      <c r="R60" s="15" t="n"/>
      <c r="S60" s="19" t="n"/>
      <c r="T60" s="20">
        <f>IF($A60="","",IF($B60="","Indicar colaborador",IF($C60="","Indicar segmento",IF($K60="","Indicar ocorrência",IF(IFERROR(VLOOKUP($K60,'Parâmetros'!$G$12:$L$31,2,FALSE),"")="","Configurar ocorrência",IF(AND(IFERROR(VLOOKUP($K60,'Parâmetros'!$G$12:$L$31,2,FALSE),"")="Trabalho",OR($F60="",$I60="")),"Indicar entrada e saída",IF(AND(IFERROR(VLOOKUP($K60,'Parâmetros'!$G$12:$L$31,5,FALSE),"")="Sim",$L60=""),"Indicar duração de ausência",IF(IFERROR(VLOOKUP($K60,'Parâmetros'!$G$12:$L$31,3,FALSE),"")="A confirmar","Confirmar regra de saldo",IF(AND(IFERROR(VLOOKUP($K60,'Parâmetros'!$G$12:$L$31,4,FALSE),"")="Sim",$P60&lt;&gt;"Sim"),"Rever justificação/documento","OK")))))))))</f>
        <v/>
      </c>
      <c r="U60" s="6">
        <f>IF(OR($A60="",$B60="",$C60=""),"",IF(COUNTIFS($A$8:$A$207,$A60,$B$8:$B$207,$B60,$C$8:$C$207,$C60)&gt;1,"Duplicado",""))</f>
        <v/>
      </c>
    </row>
    <row r="61">
      <c r="A61" s="28" t="n"/>
      <c r="B61" s="15" t="n"/>
      <c r="C61" s="15" t="n"/>
      <c r="D61" s="6">
        <f>IF(OR($A61="",$B61=""),"",IFERROR(VLOOKUP($B61,'Parâmetros'!$A$12:$E$61,2,FALSE),"Código não configurado"))</f>
        <v/>
      </c>
      <c r="E61" s="29" t="n"/>
      <c r="F61" s="30" t="n"/>
      <c r="G61" s="30" t="n"/>
      <c r="H61" s="30" t="n"/>
      <c r="I61" s="30" t="n"/>
      <c r="J61" s="31">
        <f>IF(OR($A61="",$F61="",$I61=""),"",IFERROR(MOD($I61-$F61,1)-IF(AND($G61&lt;&gt;"",$H61&lt;&gt;""),MOD($H61-$G61,1),0),""))</f>
        <v/>
      </c>
      <c r="K61" s="15" t="n"/>
      <c r="L61" s="29" t="n"/>
      <c r="M61" s="6">
        <f>IF(OR($A61="",$K61=""),"",IFERROR(VLOOKUP($K61,'Parâmetros'!$G$12:$L$31,3,FALSE),"Configurar"))</f>
        <v/>
      </c>
      <c r="N61" s="31">
        <f>IF($A61="","",IF($M61="A confirmar","",IFERROR($J61+IF($M61="Sim",$L61,0),"")))</f>
        <v/>
      </c>
      <c r="O61" s="31">
        <f>IF(OR($A61="",$E61="",$N61=""),"",IFERROR($N61-$E61,""))</f>
        <v/>
      </c>
      <c r="P61" s="15" t="n"/>
      <c r="Q61" s="28" t="n"/>
      <c r="R61" s="15" t="n"/>
      <c r="S61" s="19" t="n"/>
      <c r="T61" s="20">
        <f>IF($A61="","",IF($B61="","Indicar colaborador",IF($C61="","Indicar segmento",IF($K61="","Indicar ocorrência",IF(IFERROR(VLOOKUP($K61,'Parâmetros'!$G$12:$L$31,2,FALSE),"")="","Configurar ocorrência",IF(AND(IFERROR(VLOOKUP($K61,'Parâmetros'!$G$12:$L$31,2,FALSE),"")="Trabalho",OR($F61="",$I61="")),"Indicar entrada e saída",IF(AND(IFERROR(VLOOKUP($K61,'Parâmetros'!$G$12:$L$31,5,FALSE),"")="Sim",$L61=""),"Indicar duração de ausência",IF(IFERROR(VLOOKUP($K61,'Parâmetros'!$G$12:$L$31,3,FALSE),"")="A confirmar","Confirmar regra de saldo",IF(AND(IFERROR(VLOOKUP($K61,'Parâmetros'!$G$12:$L$31,4,FALSE),"")="Sim",$P61&lt;&gt;"Sim"),"Rever justificação/documento","OK")))))))))</f>
        <v/>
      </c>
      <c r="U61" s="6">
        <f>IF(OR($A61="",$B61="",$C61=""),"",IF(COUNTIFS($A$8:$A$207,$A61,$B$8:$B$207,$B61,$C$8:$C$207,$C61)&gt;1,"Duplicado",""))</f>
        <v/>
      </c>
    </row>
    <row r="62">
      <c r="A62" s="28" t="n"/>
      <c r="B62" s="15" t="n"/>
      <c r="C62" s="15" t="n"/>
      <c r="D62" s="6">
        <f>IF(OR($A62="",$B62=""),"",IFERROR(VLOOKUP($B62,'Parâmetros'!$A$12:$E$61,2,FALSE),"Código não configurado"))</f>
        <v/>
      </c>
      <c r="E62" s="29" t="n"/>
      <c r="F62" s="30" t="n"/>
      <c r="G62" s="30" t="n"/>
      <c r="H62" s="30" t="n"/>
      <c r="I62" s="30" t="n"/>
      <c r="J62" s="31">
        <f>IF(OR($A62="",$F62="",$I62=""),"",IFERROR(MOD($I62-$F62,1)-IF(AND($G62&lt;&gt;"",$H62&lt;&gt;""),MOD($H62-$G62,1),0),""))</f>
        <v/>
      </c>
      <c r="K62" s="15" t="n"/>
      <c r="L62" s="29" t="n"/>
      <c r="M62" s="6">
        <f>IF(OR($A62="",$K62=""),"",IFERROR(VLOOKUP($K62,'Parâmetros'!$G$12:$L$31,3,FALSE),"Configurar"))</f>
        <v/>
      </c>
      <c r="N62" s="31">
        <f>IF($A62="","",IF($M62="A confirmar","",IFERROR($J62+IF($M62="Sim",$L62,0),"")))</f>
        <v/>
      </c>
      <c r="O62" s="31">
        <f>IF(OR($A62="",$E62="",$N62=""),"",IFERROR($N62-$E62,""))</f>
        <v/>
      </c>
      <c r="P62" s="15" t="n"/>
      <c r="Q62" s="28" t="n"/>
      <c r="R62" s="15" t="n"/>
      <c r="S62" s="19" t="n"/>
      <c r="T62" s="20">
        <f>IF($A62="","",IF($B62="","Indicar colaborador",IF($C62="","Indicar segmento",IF($K62="","Indicar ocorrência",IF(IFERROR(VLOOKUP($K62,'Parâmetros'!$G$12:$L$31,2,FALSE),"")="","Configurar ocorrência",IF(AND(IFERROR(VLOOKUP($K62,'Parâmetros'!$G$12:$L$31,2,FALSE),"")="Trabalho",OR($F62="",$I62="")),"Indicar entrada e saída",IF(AND(IFERROR(VLOOKUP($K62,'Parâmetros'!$G$12:$L$31,5,FALSE),"")="Sim",$L62=""),"Indicar duração de ausência",IF(IFERROR(VLOOKUP($K62,'Parâmetros'!$G$12:$L$31,3,FALSE),"")="A confirmar","Confirmar regra de saldo",IF(AND(IFERROR(VLOOKUP($K62,'Parâmetros'!$G$12:$L$31,4,FALSE),"")="Sim",$P62&lt;&gt;"Sim"),"Rever justificação/documento","OK")))))))))</f>
        <v/>
      </c>
      <c r="U62" s="6">
        <f>IF(OR($A62="",$B62="",$C62=""),"",IF(COUNTIFS($A$8:$A$207,$A62,$B$8:$B$207,$B62,$C$8:$C$207,$C62)&gt;1,"Duplicado",""))</f>
        <v/>
      </c>
    </row>
    <row r="63">
      <c r="A63" s="28" t="n"/>
      <c r="B63" s="15" t="n"/>
      <c r="C63" s="15" t="n"/>
      <c r="D63" s="6">
        <f>IF(OR($A63="",$B63=""),"",IFERROR(VLOOKUP($B63,'Parâmetros'!$A$12:$E$61,2,FALSE),"Código não configurado"))</f>
        <v/>
      </c>
      <c r="E63" s="29" t="n"/>
      <c r="F63" s="30" t="n"/>
      <c r="G63" s="30" t="n"/>
      <c r="H63" s="30" t="n"/>
      <c r="I63" s="30" t="n"/>
      <c r="J63" s="31">
        <f>IF(OR($A63="",$F63="",$I63=""),"",IFERROR(MOD($I63-$F63,1)-IF(AND($G63&lt;&gt;"",$H63&lt;&gt;""),MOD($H63-$G63,1),0),""))</f>
        <v/>
      </c>
      <c r="K63" s="15" t="n"/>
      <c r="L63" s="29" t="n"/>
      <c r="M63" s="6">
        <f>IF(OR($A63="",$K63=""),"",IFERROR(VLOOKUP($K63,'Parâmetros'!$G$12:$L$31,3,FALSE),"Configurar"))</f>
        <v/>
      </c>
      <c r="N63" s="31">
        <f>IF($A63="","",IF($M63="A confirmar","",IFERROR($J63+IF($M63="Sim",$L63,0),"")))</f>
        <v/>
      </c>
      <c r="O63" s="31">
        <f>IF(OR($A63="",$E63="",$N63=""),"",IFERROR($N63-$E63,""))</f>
        <v/>
      </c>
      <c r="P63" s="15" t="n"/>
      <c r="Q63" s="28" t="n"/>
      <c r="R63" s="15" t="n"/>
      <c r="S63" s="19" t="n"/>
      <c r="T63" s="20">
        <f>IF($A63="","",IF($B63="","Indicar colaborador",IF($C63="","Indicar segmento",IF($K63="","Indicar ocorrência",IF(IFERROR(VLOOKUP($K63,'Parâmetros'!$G$12:$L$31,2,FALSE),"")="","Configurar ocorrência",IF(AND(IFERROR(VLOOKUP($K63,'Parâmetros'!$G$12:$L$31,2,FALSE),"")="Trabalho",OR($F63="",$I63="")),"Indicar entrada e saída",IF(AND(IFERROR(VLOOKUP($K63,'Parâmetros'!$G$12:$L$31,5,FALSE),"")="Sim",$L63=""),"Indicar duração de ausência",IF(IFERROR(VLOOKUP($K63,'Parâmetros'!$G$12:$L$31,3,FALSE),"")="A confirmar","Confirmar regra de saldo",IF(AND(IFERROR(VLOOKUP($K63,'Parâmetros'!$G$12:$L$31,4,FALSE),"")="Sim",$P63&lt;&gt;"Sim"),"Rever justificação/documento","OK")))))))))</f>
        <v/>
      </c>
      <c r="U63" s="6">
        <f>IF(OR($A63="",$B63="",$C63=""),"",IF(COUNTIFS($A$8:$A$207,$A63,$B$8:$B$207,$B63,$C$8:$C$207,$C63)&gt;1,"Duplicado",""))</f>
        <v/>
      </c>
    </row>
    <row r="64">
      <c r="A64" s="28" t="n"/>
      <c r="B64" s="15" t="n"/>
      <c r="C64" s="15" t="n"/>
      <c r="D64" s="6">
        <f>IF(OR($A64="",$B64=""),"",IFERROR(VLOOKUP($B64,'Parâmetros'!$A$12:$E$61,2,FALSE),"Código não configurado"))</f>
        <v/>
      </c>
      <c r="E64" s="29" t="n"/>
      <c r="F64" s="30" t="n"/>
      <c r="G64" s="30" t="n"/>
      <c r="H64" s="30" t="n"/>
      <c r="I64" s="30" t="n"/>
      <c r="J64" s="31">
        <f>IF(OR($A64="",$F64="",$I64=""),"",IFERROR(MOD($I64-$F64,1)-IF(AND($G64&lt;&gt;"",$H64&lt;&gt;""),MOD($H64-$G64,1),0),""))</f>
        <v/>
      </c>
      <c r="K64" s="15" t="n"/>
      <c r="L64" s="29" t="n"/>
      <c r="M64" s="6">
        <f>IF(OR($A64="",$K64=""),"",IFERROR(VLOOKUP($K64,'Parâmetros'!$G$12:$L$31,3,FALSE),"Configurar"))</f>
        <v/>
      </c>
      <c r="N64" s="31">
        <f>IF($A64="","",IF($M64="A confirmar","",IFERROR($J64+IF($M64="Sim",$L64,0),"")))</f>
        <v/>
      </c>
      <c r="O64" s="31">
        <f>IF(OR($A64="",$E64="",$N64=""),"",IFERROR($N64-$E64,""))</f>
        <v/>
      </c>
      <c r="P64" s="15" t="n"/>
      <c r="Q64" s="28" t="n"/>
      <c r="R64" s="15" t="n"/>
      <c r="S64" s="19" t="n"/>
      <c r="T64" s="20">
        <f>IF($A64="","",IF($B64="","Indicar colaborador",IF($C64="","Indicar segmento",IF($K64="","Indicar ocorrência",IF(IFERROR(VLOOKUP($K64,'Parâmetros'!$G$12:$L$31,2,FALSE),"")="","Configurar ocorrência",IF(AND(IFERROR(VLOOKUP($K64,'Parâmetros'!$G$12:$L$31,2,FALSE),"")="Trabalho",OR($F64="",$I64="")),"Indicar entrada e saída",IF(AND(IFERROR(VLOOKUP($K64,'Parâmetros'!$G$12:$L$31,5,FALSE),"")="Sim",$L64=""),"Indicar duração de ausência",IF(IFERROR(VLOOKUP($K64,'Parâmetros'!$G$12:$L$31,3,FALSE),"")="A confirmar","Confirmar regra de saldo",IF(AND(IFERROR(VLOOKUP($K64,'Parâmetros'!$G$12:$L$31,4,FALSE),"")="Sim",$P64&lt;&gt;"Sim"),"Rever justificação/documento","OK")))))))))</f>
        <v/>
      </c>
      <c r="U64" s="6">
        <f>IF(OR($A64="",$B64="",$C64=""),"",IF(COUNTIFS($A$8:$A$207,$A64,$B$8:$B$207,$B64,$C$8:$C$207,$C64)&gt;1,"Duplicado",""))</f>
        <v/>
      </c>
    </row>
    <row r="65">
      <c r="A65" s="28" t="n"/>
      <c r="B65" s="15" t="n"/>
      <c r="C65" s="15" t="n"/>
      <c r="D65" s="6">
        <f>IF(OR($A65="",$B65=""),"",IFERROR(VLOOKUP($B65,'Parâmetros'!$A$12:$E$61,2,FALSE),"Código não configurado"))</f>
        <v/>
      </c>
      <c r="E65" s="29" t="n"/>
      <c r="F65" s="30" t="n"/>
      <c r="G65" s="30" t="n"/>
      <c r="H65" s="30" t="n"/>
      <c r="I65" s="30" t="n"/>
      <c r="J65" s="31">
        <f>IF(OR($A65="",$F65="",$I65=""),"",IFERROR(MOD($I65-$F65,1)-IF(AND($G65&lt;&gt;"",$H65&lt;&gt;""),MOD($H65-$G65,1),0),""))</f>
        <v/>
      </c>
      <c r="K65" s="15" t="n"/>
      <c r="L65" s="29" t="n"/>
      <c r="M65" s="6">
        <f>IF(OR($A65="",$K65=""),"",IFERROR(VLOOKUP($K65,'Parâmetros'!$G$12:$L$31,3,FALSE),"Configurar"))</f>
        <v/>
      </c>
      <c r="N65" s="31">
        <f>IF($A65="","",IF($M65="A confirmar","",IFERROR($J65+IF($M65="Sim",$L65,0),"")))</f>
        <v/>
      </c>
      <c r="O65" s="31">
        <f>IF(OR($A65="",$E65="",$N65=""),"",IFERROR($N65-$E65,""))</f>
        <v/>
      </c>
      <c r="P65" s="15" t="n"/>
      <c r="Q65" s="28" t="n"/>
      <c r="R65" s="15" t="n"/>
      <c r="S65" s="19" t="n"/>
      <c r="T65" s="20">
        <f>IF($A65="","",IF($B65="","Indicar colaborador",IF($C65="","Indicar segmento",IF($K65="","Indicar ocorrência",IF(IFERROR(VLOOKUP($K65,'Parâmetros'!$G$12:$L$31,2,FALSE),"")="","Configurar ocorrência",IF(AND(IFERROR(VLOOKUP($K65,'Parâmetros'!$G$12:$L$31,2,FALSE),"")="Trabalho",OR($F65="",$I65="")),"Indicar entrada e saída",IF(AND(IFERROR(VLOOKUP($K65,'Parâmetros'!$G$12:$L$31,5,FALSE),"")="Sim",$L65=""),"Indicar duração de ausência",IF(IFERROR(VLOOKUP($K65,'Parâmetros'!$G$12:$L$31,3,FALSE),"")="A confirmar","Confirmar regra de saldo",IF(AND(IFERROR(VLOOKUP($K65,'Parâmetros'!$G$12:$L$31,4,FALSE),"")="Sim",$P65&lt;&gt;"Sim"),"Rever justificação/documento","OK")))))))))</f>
        <v/>
      </c>
      <c r="U65" s="6">
        <f>IF(OR($A65="",$B65="",$C65=""),"",IF(COUNTIFS($A$8:$A$207,$A65,$B$8:$B$207,$B65,$C$8:$C$207,$C65)&gt;1,"Duplicado",""))</f>
        <v/>
      </c>
    </row>
    <row r="66">
      <c r="A66" s="28" t="n"/>
      <c r="B66" s="15" t="n"/>
      <c r="C66" s="15" t="n"/>
      <c r="D66" s="6">
        <f>IF(OR($A66="",$B66=""),"",IFERROR(VLOOKUP($B66,'Parâmetros'!$A$12:$E$61,2,FALSE),"Código não configurado"))</f>
        <v/>
      </c>
      <c r="E66" s="29" t="n"/>
      <c r="F66" s="30" t="n"/>
      <c r="G66" s="30" t="n"/>
      <c r="H66" s="30" t="n"/>
      <c r="I66" s="30" t="n"/>
      <c r="J66" s="31">
        <f>IF(OR($A66="",$F66="",$I66=""),"",IFERROR(MOD($I66-$F66,1)-IF(AND($G66&lt;&gt;"",$H66&lt;&gt;""),MOD($H66-$G66,1),0),""))</f>
        <v/>
      </c>
      <c r="K66" s="15" t="n"/>
      <c r="L66" s="29" t="n"/>
      <c r="M66" s="6">
        <f>IF(OR($A66="",$K66=""),"",IFERROR(VLOOKUP($K66,'Parâmetros'!$G$12:$L$31,3,FALSE),"Configurar"))</f>
        <v/>
      </c>
      <c r="N66" s="31">
        <f>IF($A66="","",IF($M66="A confirmar","",IFERROR($J66+IF($M66="Sim",$L66,0),"")))</f>
        <v/>
      </c>
      <c r="O66" s="31">
        <f>IF(OR($A66="",$E66="",$N66=""),"",IFERROR($N66-$E66,""))</f>
        <v/>
      </c>
      <c r="P66" s="15" t="n"/>
      <c r="Q66" s="28" t="n"/>
      <c r="R66" s="15" t="n"/>
      <c r="S66" s="19" t="n"/>
      <c r="T66" s="20">
        <f>IF($A66="","",IF($B66="","Indicar colaborador",IF($C66="","Indicar segmento",IF($K66="","Indicar ocorrência",IF(IFERROR(VLOOKUP($K66,'Parâmetros'!$G$12:$L$31,2,FALSE),"")="","Configurar ocorrência",IF(AND(IFERROR(VLOOKUP($K66,'Parâmetros'!$G$12:$L$31,2,FALSE),"")="Trabalho",OR($F66="",$I66="")),"Indicar entrada e saída",IF(AND(IFERROR(VLOOKUP($K66,'Parâmetros'!$G$12:$L$31,5,FALSE),"")="Sim",$L66=""),"Indicar duração de ausência",IF(IFERROR(VLOOKUP($K66,'Parâmetros'!$G$12:$L$31,3,FALSE),"")="A confirmar","Confirmar regra de saldo",IF(AND(IFERROR(VLOOKUP($K66,'Parâmetros'!$G$12:$L$31,4,FALSE),"")="Sim",$P66&lt;&gt;"Sim"),"Rever justificação/documento","OK")))))))))</f>
        <v/>
      </c>
      <c r="U66" s="6">
        <f>IF(OR($A66="",$B66="",$C66=""),"",IF(COUNTIFS($A$8:$A$207,$A66,$B$8:$B$207,$B66,$C$8:$C$207,$C66)&gt;1,"Duplicado",""))</f>
        <v/>
      </c>
    </row>
    <row r="67">
      <c r="A67" s="28" t="n"/>
      <c r="B67" s="15" t="n"/>
      <c r="C67" s="15" t="n"/>
      <c r="D67" s="6">
        <f>IF(OR($A67="",$B67=""),"",IFERROR(VLOOKUP($B67,'Parâmetros'!$A$12:$E$61,2,FALSE),"Código não configurado"))</f>
        <v/>
      </c>
      <c r="E67" s="29" t="n"/>
      <c r="F67" s="30" t="n"/>
      <c r="G67" s="30" t="n"/>
      <c r="H67" s="30" t="n"/>
      <c r="I67" s="30" t="n"/>
      <c r="J67" s="31">
        <f>IF(OR($A67="",$F67="",$I67=""),"",IFERROR(MOD($I67-$F67,1)-IF(AND($G67&lt;&gt;"",$H67&lt;&gt;""),MOD($H67-$G67,1),0),""))</f>
        <v/>
      </c>
      <c r="K67" s="15" t="n"/>
      <c r="L67" s="29" t="n"/>
      <c r="M67" s="6">
        <f>IF(OR($A67="",$K67=""),"",IFERROR(VLOOKUP($K67,'Parâmetros'!$G$12:$L$31,3,FALSE),"Configurar"))</f>
        <v/>
      </c>
      <c r="N67" s="31">
        <f>IF($A67="","",IF($M67="A confirmar","",IFERROR($J67+IF($M67="Sim",$L67,0),"")))</f>
        <v/>
      </c>
      <c r="O67" s="31">
        <f>IF(OR($A67="",$E67="",$N67=""),"",IFERROR($N67-$E67,""))</f>
        <v/>
      </c>
      <c r="P67" s="15" t="n"/>
      <c r="Q67" s="28" t="n"/>
      <c r="R67" s="15" t="n"/>
      <c r="S67" s="19" t="n"/>
      <c r="T67" s="20">
        <f>IF($A67="","",IF($B67="","Indicar colaborador",IF($C67="","Indicar segmento",IF($K67="","Indicar ocorrência",IF(IFERROR(VLOOKUP($K67,'Parâmetros'!$G$12:$L$31,2,FALSE),"")="","Configurar ocorrência",IF(AND(IFERROR(VLOOKUP($K67,'Parâmetros'!$G$12:$L$31,2,FALSE),"")="Trabalho",OR($F67="",$I67="")),"Indicar entrada e saída",IF(AND(IFERROR(VLOOKUP($K67,'Parâmetros'!$G$12:$L$31,5,FALSE),"")="Sim",$L67=""),"Indicar duração de ausência",IF(IFERROR(VLOOKUP($K67,'Parâmetros'!$G$12:$L$31,3,FALSE),"")="A confirmar","Confirmar regra de saldo",IF(AND(IFERROR(VLOOKUP($K67,'Parâmetros'!$G$12:$L$31,4,FALSE),"")="Sim",$P67&lt;&gt;"Sim"),"Rever justificação/documento","OK")))))))))</f>
        <v/>
      </c>
      <c r="U67" s="6">
        <f>IF(OR($A67="",$B67="",$C67=""),"",IF(COUNTIFS($A$8:$A$207,$A67,$B$8:$B$207,$B67,$C$8:$C$207,$C67)&gt;1,"Duplicado",""))</f>
        <v/>
      </c>
    </row>
    <row r="68">
      <c r="A68" s="28" t="n"/>
      <c r="B68" s="15" t="n"/>
      <c r="C68" s="15" t="n"/>
      <c r="D68" s="6">
        <f>IF(OR($A68="",$B68=""),"",IFERROR(VLOOKUP($B68,'Parâmetros'!$A$12:$E$61,2,FALSE),"Código não configurado"))</f>
        <v/>
      </c>
      <c r="E68" s="29" t="n"/>
      <c r="F68" s="30" t="n"/>
      <c r="G68" s="30" t="n"/>
      <c r="H68" s="30" t="n"/>
      <c r="I68" s="30" t="n"/>
      <c r="J68" s="31">
        <f>IF(OR($A68="",$F68="",$I68=""),"",IFERROR(MOD($I68-$F68,1)-IF(AND($G68&lt;&gt;"",$H68&lt;&gt;""),MOD($H68-$G68,1),0),""))</f>
        <v/>
      </c>
      <c r="K68" s="15" t="n"/>
      <c r="L68" s="29" t="n"/>
      <c r="M68" s="6">
        <f>IF(OR($A68="",$K68=""),"",IFERROR(VLOOKUP($K68,'Parâmetros'!$G$12:$L$31,3,FALSE),"Configurar"))</f>
        <v/>
      </c>
      <c r="N68" s="31">
        <f>IF($A68="","",IF($M68="A confirmar","",IFERROR($J68+IF($M68="Sim",$L68,0),"")))</f>
        <v/>
      </c>
      <c r="O68" s="31">
        <f>IF(OR($A68="",$E68="",$N68=""),"",IFERROR($N68-$E68,""))</f>
        <v/>
      </c>
      <c r="P68" s="15" t="n"/>
      <c r="Q68" s="28" t="n"/>
      <c r="R68" s="15" t="n"/>
      <c r="S68" s="19" t="n"/>
      <c r="T68" s="20">
        <f>IF($A68="","",IF($B68="","Indicar colaborador",IF($C68="","Indicar segmento",IF($K68="","Indicar ocorrência",IF(IFERROR(VLOOKUP($K68,'Parâmetros'!$G$12:$L$31,2,FALSE),"")="","Configurar ocorrência",IF(AND(IFERROR(VLOOKUP($K68,'Parâmetros'!$G$12:$L$31,2,FALSE),"")="Trabalho",OR($F68="",$I68="")),"Indicar entrada e saída",IF(AND(IFERROR(VLOOKUP($K68,'Parâmetros'!$G$12:$L$31,5,FALSE),"")="Sim",$L68=""),"Indicar duração de ausência",IF(IFERROR(VLOOKUP($K68,'Parâmetros'!$G$12:$L$31,3,FALSE),"")="A confirmar","Confirmar regra de saldo",IF(AND(IFERROR(VLOOKUP($K68,'Parâmetros'!$G$12:$L$31,4,FALSE),"")="Sim",$P68&lt;&gt;"Sim"),"Rever justificação/documento","OK")))))))))</f>
        <v/>
      </c>
      <c r="U68" s="6">
        <f>IF(OR($A68="",$B68="",$C68=""),"",IF(COUNTIFS($A$8:$A$207,$A68,$B$8:$B$207,$B68,$C$8:$C$207,$C68)&gt;1,"Duplicado",""))</f>
        <v/>
      </c>
    </row>
    <row r="69">
      <c r="A69" s="28" t="n"/>
      <c r="B69" s="15" t="n"/>
      <c r="C69" s="15" t="n"/>
      <c r="D69" s="6">
        <f>IF(OR($A69="",$B69=""),"",IFERROR(VLOOKUP($B69,'Parâmetros'!$A$12:$E$61,2,FALSE),"Código não configurado"))</f>
        <v/>
      </c>
      <c r="E69" s="29" t="n"/>
      <c r="F69" s="30" t="n"/>
      <c r="G69" s="30" t="n"/>
      <c r="H69" s="30" t="n"/>
      <c r="I69" s="30" t="n"/>
      <c r="J69" s="31">
        <f>IF(OR($A69="",$F69="",$I69=""),"",IFERROR(MOD($I69-$F69,1)-IF(AND($G69&lt;&gt;"",$H69&lt;&gt;""),MOD($H69-$G69,1),0),""))</f>
        <v/>
      </c>
      <c r="K69" s="15" t="n"/>
      <c r="L69" s="29" t="n"/>
      <c r="M69" s="6">
        <f>IF(OR($A69="",$K69=""),"",IFERROR(VLOOKUP($K69,'Parâmetros'!$G$12:$L$31,3,FALSE),"Configurar"))</f>
        <v/>
      </c>
      <c r="N69" s="31">
        <f>IF($A69="","",IF($M69="A confirmar","",IFERROR($J69+IF($M69="Sim",$L69,0),"")))</f>
        <v/>
      </c>
      <c r="O69" s="31">
        <f>IF(OR($A69="",$E69="",$N69=""),"",IFERROR($N69-$E69,""))</f>
        <v/>
      </c>
      <c r="P69" s="15" t="n"/>
      <c r="Q69" s="28" t="n"/>
      <c r="R69" s="15" t="n"/>
      <c r="S69" s="19" t="n"/>
      <c r="T69" s="20">
        <f>IF($A69="","",IF($B69="","Indicar colaborador",IF($C69="","Indicar segmento",IF($K69="","Indicar ocorrência",IF(IFERROR(VLOOKUP($K69,'Parâmetros'!$G$12:$L$31,2,FALSE),"")="","Configurar ocorrência",IF(AND(IFERROR(VLOOKUP($K69,'Parâmetros'!$G$12:$L$31,2,FALSE),"")="Trabalho",OR($F69="",$I69="")),"Indicar entrada e saída",IF(AND(IFERROR(VLOOKUP($K69,'Parâmetros'!$G$12:$L$31,5,FALSE),"")="Sim",$L69=""),"Indicar duração de ausência",IF(IFERROR(VLOOKUP($K69,'Parâmetros'!$G$12:$L$31,3,FALSE),"")="A confirmar","Confirmar regra de saldo",IF(AND(IFERROR(VLOOKUP($K69,'Parâmetros'!$G$12:$L$31,4,FALSE),"")="Sim",$P69&lt;&gt;"Sim"),"Rever justificação/documento","OK")))))))))</f>
        <v/>
      </c>
      <c r="U69" s="6">
        <f>IF(OR($A69="",$B69="",$C69=""),"",IF(COUNTIFS($A$8:$A$207,$A69,$B$8:$B$207,$B69,$C$8:$C$207,$C69)&gt;1,"Duplicado",""))</f>
        <v/>
      </c>
    </row>
    <row r="70">
      <c r="A70" s="28" t="n"/>
      <c r="B70" s="15" t="n"/>
      <c r="C70" s="15" t="n"/>
      <c r="D70" s="6">
        <f>IF(OR($A70="",$B70=""),"",IFERROR(VLOOKUP($B70,'Parâmetros'!$A$12:$E$61,2,FALSE),"Código não configurado"))</f>
        <v/>
      </c>
      <c r="E70" s="29" t="n"/>
      <c r="F70" s="30" t="n"/>
      <c r="G70" s="30" t="n"/>
      <c r="H70" s="30" t="n"/>
      <c r="I70" s="30" t="n"/>
      <c r="J70" s="31">
        <f>IF(OR($A70="",$F70="",$I70=""),"",IFERROR(MOD($I70-$F70,1)-IF(AND($G70&lt;&gt;"",$H70&lt;&gt;""),MOD($H70-$G70,1),0),""))</f>
        <v/>
      </c>
      <c r="K70" s="15" t="n"/>
      <c r="L70" s="29" t="n"/>
      <c r="M70" s="6">
        <f>IF(OR($A70="",$K70=""),"",IFERROR(VLOOKUP($K70,'Parâmetros'!$G$12:$L$31,3,FALSE),"Configurar"))</f>
        <v/>
      </c>
      <c r="N70" s="31">
        <f>IF($A70="","",IF($M70="A confirmar","",IFERROR($J70+IF($M70="Sim",$L70,0),"")))</f>
        <v/>
      </c>
      <c r="O70" s="31">
        <f>IF(OR($A70="",$E70="",$N70=""),"",IFERROR($N70-$E70,""))</f>
        <v/>
      </c>
      <c r="P70" s="15" t="n"/>
      <c r="Q70" s="28" t="n"/>
      <c r="R70" s="15" t="n"/>
      <c r="S70" s="19" t="n"/>
      <c r="T70" s="20">
        <f>IF($A70="","",IF($B70="","Indicar colaborador",IF($C70="","Indicar segmento",IF($K70="","Indicar ocorrência",IF(IFERROR(VLOOKUP($K70,'Parâmetros'!$G$12:$L$31,2,FALSE),"")="","Configurar ocorrência",IF(AND(IFERROR(VLOOKUP($K70,'Parâmetros'!$G$12:$L$31,2,FALSE),"")="Trabalho",OR($F70="",$I70="")),"Indicar entrada e saída",IF(AND(IFERROR(VLOOKUP($K70,'Parâmetros'!$G$12:$L$31,5,FALSE),"")="Sim",$L70=""),"Indicar duração de ausência",IF(IFERROR(VLOOKUP($K70,'Parâmetros'!$G$12:$L$31,3,FALSE),"")="A confirmar","Confirmar regra de saldo",IF(AND(IFERROR(VLOOKUP($K70,'Parâmetros'!$G$12:$L$31,4,FALSE),"")="Sim",$P70&lt;&gt;"Sim"),"Rever justificação/documento","OK")))))))))</f>
        <v/>
      </c>
      <c r="U70" s="6">
        <f>IF(OR($A70="",$B70="",$C70=""),"",IF(COUNTIFS($A$8:$A$207,$A70,$B$8:$B$207,$B70,$C$8:$C$207,$C70)&gt;1,"Duplicado",""))</f>
        <v/>
      </c>
    </row>
    <row r="71">
      <c r="A71" s="28" t="n"/>
      <c r="B71" s="15" t="n"/>
      <c r="C71" s="15" t="n"/>
      <c r="D71" s="6">
        <f>IF(OR($A71="",$B71=""),"",IFERROR(VLOOKUP($B71,'Parâmetros'!$A$12:$E$61,2,FALSE),"Código não configurado"))</f>
        <v/>
      </c>
      <c r="E71" s="29" t="n"/>
      <c r="F71" s="30" t="n"/>
      <c r="G71" s="30" t="n"/>
      <c r="H71" s="30" t="n"/>
      <c r="I71" s="30" t="n"/>
      <c r="J71" s="31">
        <f>IF(OR($A71="",$F71="",$I71=""),"",IFERROR(MOD($I71-$F71,1)-IF(AND($G71&lt;&gt;"",$H71&lt;&gt;""),MOD($H71-$G71,1),0),""))</f>
        <v/>
      </c>
      <c r="K71" s="15" t="n"/>
      <c r="L71" s="29" t="n"/>
      <c r="M71" s="6">
        <f>IF(OR($A71="",$K71=""),"",IFERROR(VLOOKUP($K71,'Parâmetros'!$G$12:$L$31,3,FALSE),"Configurar"))</f>
        <v/>
      </c>
      <c r="N71" s="31">
        <f>IF($A71="","",IF($M71="A confirmar","",IFERROR($J71+IF($M71="Sim",$L71,0),"")))</f>
        <v/>
      </c>
      <c r="O71" s="31">
        <f>IF(OR($A71="",$E71="",$N71=""),"",IFERROR($N71-$E71,""))</f>
        <v/>
      </c>
      <c r="P71" s="15" t="n"/>
      <c r="Q71" s="28" t="n"/>
      <c r="R71" s="15" t="n"/>
      <c r="S71" s="19" t="n"/>
      <c r="T71" s="20">
        <f>IF($A71="","",IF($B71="","Indicar colaborador",IF($C71="","Indicar segmento",IF($K71="","Indicar ocorrência",IF(IFERROR(VLOOKUP($K71,'Parâmetros'!$G$12:$L$31,2,FALSE),"")="","Configurar ocorrência",IF(AND(IFERROR(VLOOKUP($K71,'Parâmetros'!$G$12:$L$31,2,FALSE),"")="Trabalho",OR($F71="",$I71="")),"Indicar entrada e saída",IF(AND(IFERROR(VLOOKUP($K71,'Parâmetros'!$G$12:$L$31,5,FALSE),"")="Sim",$L71=""),"Indicar duração de ausência",IF(IFERROR(VLOOKUP($K71,'Parâmetros'!$G$12:$L$31,3,FALSE),"")="A confirmar","Confirmar regra de saldo",IF(AND(IFERROR(VLOOKUP($K71,'Parâmetros'!$G$12:$L$31,4,FALSE),"")="Sim",$P71&lt;&gt;"Sim"),"Rever justificação/documento","OK")))))))))</f>
        <v/>
      </c>
      <c r="U71" s="6">
        <f>IF(OR($A71="",$B71="",$C71=""),"",IF(COUNTIFS($A$8:$A$207,$A71,$B$8:$B$207,$B71,$C$8:$C$207,$C71)&gt;1,"Duplicado",""))</f>
        <v/>
      </c>
    </row>
    <row r="72">
      <c r="A72" s="28" t="n"/>
      <c r="B72" s="15" t="n"/>
      <c r="C72" s="15" t="n"/>
      <c r="D72" s="6">
        <f>IF(OR($A72="",$B72=""),"",IFERROR(VLOOKUP($B72,'Parâmetros'!$A$12:$E$61,2,FALSE),"Código não configurado"))</f>
        <v/>
      </c>
      <c r="E72" s="29" t="n"/>
      <c r="F72" s="30" t="n"/>
      <c r="G72" s="30" t="n"/>
      <c r="H72" s="30" t="n"/>
      <c r="I72" s="30" t="n"/>
      <c r="J72" s="31">
        <f>IF(OR($A72="",$F72="",$I72=""),"",IFERROR(MOD($I72-$F72,1)-IF(AND($G72&lt;&gt;"",$H72&lt;&gt;""),MOD($H72-$G72,1),0),""))</f>
        <v/>
      </c>
      <c r="K72" s="15" t="n"/>
      <c r="L72" s="29" t="n"/>
      <c r="M72" s="6">
        <f>IF(OR($A72="",$K72=""),"",IFERROR(VLOOKUP($K72,'Parâmetros'!$G$12:$L$31,3,FALSE),"Configurar"))</f>
        <v/>
      </c>
      <c r="N72" s="31">
        <f>IF($A72="","",IF($M72="A confirmar","",IFERROR($J72+IF($M72="Sim",$L72,0),"")))</f>
        <v/>
      </c>
      <c r="O72" s="31">
        <f>IF(OR($A72="",$E72="",$N72=""),"",IFERROR($N72-$E72,""))</f>
        <v/>
      </c>
      <c r="P72" s="15" t="n"/>
      <c r="Q72" s="28" t="n"/>
      <c r="R72" s="15" t="n"/>
      <c r="S72" s="19" t="n"/>
      <c r="T72" s="20">
        <f>IF($A72="","",IF($B72="","Indicar colaborador",IF($C72="","Indicar segmento",IF($K72="","Indicar ocorrência",IF(IFERROR(VLOOKUP($K72,'Parâmetros'!$G$12:$L$31,2,FALSE),"")="","Configurar ocorrência",IF(AND(IFERROR(VLOOKUP($K72,'Parâmetros'!$G$12:$L$31,2,FALSE),"")="Trabalho",OR($F72="",$I72="")),"Indicar entrada e saída",IF(AND(IFERROR(VLOOKUP($K72,'Parâmetros'!$G$12:$L$31,5,FALSE),"")="Sim",$L72=""),"Indicar duração de ausência",IF(IFERROR(VLOOKUP($K72,'Parâmetros'!$G$12:$L$31,3,FALSE),"")="A confirmar","Confirmar regra de saldo",IF(AND(IFERROR(VLOOKUP($K72,'Parâmetros'!$G$12:$L$31,4,FALSE),"")="Sim",$P72&lt;&gt;"Sim"),"Rever justificação/documento","OK")))))))))</f>
        <v/>
      </c>
      <c r="U72" s="6">
        <f>IF(OR($A72="",$B72="",$C72=""),"",IF(COUNTIFS($A$8:$A$207,$A72,$B$8:$B$207,$B72,$C$8:$C$207,$C72)&gt;1,"Duplicado",""))</f>
        <v/>
      </c>
    </row>
    <row r="73">
      <c r="A73" s="28" t="n"/>
      <c r="B73" s="15" t="n"/>
      <c r="C73" s="15" t="n"/>
      <c r="D73" s="6">
        <f>IF(OR($A73="",$B73=""),"",IFERROR(VLOOKUP($B73,'Parâmetros'!$A$12:$E$61,2,FALSE),"Código não configurado"))</f>
        <v/>
      </c>
      <c r="E73" s="29" t="n"/>
      <c r="F73" s="30" t="n"/>
      <c r="G73" s="30" t="n"/>
      <c r="H73" s="30" t="n"/>
      <c r="I73" s="30" t="n"/>
      <c r="J73" s="31">
        <f>IF(OR($A73="",$F73="",$I73=""),"",IFERROR(MOD($I73-$F73,1)-IF(AND($G73&lt;&gt;"",$H73&lt;&gt;""),MOD($H73-$G73,1),0),""))</f>
        <v/>
      </c>
      <c r="K73" s="15" t="n"/>
      <c r="L73" s="29" t="n"/>
      <c r="M73" s="6">
        <f>IF(OR($A73="",$K73=""),"",IFERROR(VLOOKUP($K73,'Parâmetros'!$G$12:$L$31,3,FALSE),"Configurar"))</f>
        <v/>
      </c>
      <c r="N73" s="31">
        <f>IF($A73="","",IF($M73="A confirmar","",IFERROR($J73+IF($M73="Sim",$L73,0),"")))</f>
        <v/>
      </c>
      <c r="O73" s="31">
        <f>IF(OR($A73="",$E73="",$N73=""),"",IFERROR($N73-$E73,""))</f>
        <v/>
      </c>
      <c r="P73" s="15" t="n"/>
      <c r="Q73" s="28" t="n"/>
      <c r="R73" s="15" t="n"/>
      <c r="S73" s="19" t="n"/>
      <c r="T73" s="20">
        <f>IF($A73="","",IF($B73="","Indicar colaborador",IF($C73="","Indicar segmento",IF($K73="","Indicar ocorrência",IF(IFERROR(VLOOKUP($K73,'Parâmetros'!$G$12:$L$31,2,FALSE),"")="","Configurar ocorrência",IF(AND(IFERROR(VLOOKUP($K73,'Parâmetros'!$G$12:$L$31,2,FALSE),"")="Trabalho",OR($F73="",$I73="")),"Indicar entrada e saída",IF(AND(IFERROR(VLOOKUP($K73,'Parâmetros'!$G$12:$L$31,5,FALSE),"")="Sim",$L73=""),"Indicar duração de ausência",IF(IFERROR(VLOOKUP($K73,'Parâmetros'!$G$12:$L$31,3,FALSE),"")="A confirmar","Confirmar regra de saldo",IF(AND(IFERROR(VLOOKUP($K73,'Parâmetros'!$G$12:$L$31,4,FALSE),"")="Sim",$P73&lt;&gt;"Sim"),"Rever justificação/documento","OK")))))))))</f>
        <v/>
      </c>
      <c r="U73" s="6">
        <f>IF(OR($A73="",$B73="",$C73=""),"",IF(COUNTIFS($A$8:$A$207,$A73,$B$8:$B$207,$B73,$C$8:$C$207,$C73)&gt;1,"Duplicado",""))</f>
        <v/>
      </c>
    </row>
    <row r="74">
      <c r="A74" s="28" t="n"/>
      <c r="B74" s="15" t="n"/>
      <c r="C74" s="15" t="n"/>
      <c r="D74" s="6">
        <f>IF(OR($A74="",$B74=""),"",IFERROR(VLOOKUP($B74,'Parâmetros'!$A$12:$E$61,2,FALSE),"Código não configurado"))</f>
        <v/>
      </c>
      <c r="E74" s="29" t="n"/>
      <c r="F74" s="30" t="n"/>
      <c r="G74" s="30" t="n"/>
      <c r="H74" s="30" t="n"/>
      <c r="I74" s="30" t="n"/>
      <c r="J74" s="31">
        <f>IF(OR($A74="",$F74="",$I74=""),"",IFERROR(MOD($I74-$F74,1)-IF(AND($G74&lt;&gt;"",$H74&lt;&gt;""),MOD($H74-$G74,1),0),""))</f>
        <v/>
      </c>
      <c r="K74" s="15" t="n"/>
      <c r="L74" s="29" t="n"/>
      <c r="M74" s="6">
        <f>IF(OR($A74="",$K74=""),"",IFERROR(VLOOKUP($K74,'Parâmetros'!$G$12:$L$31,3,FALSE),"Configurar"))</f>
        <v/>
      </c>
      <c r="N74" s="31">
        <f>IF($A74="","",IF($M74="A confirmar","",IFERROR($J74+IF($M74="Sim",$L74,0),"")))</f>
        <v/>
      </c>
      <c r="O74" s="31">
        <f>IF(OR($A74="",$E74="",$N74=""),"",IFERROR($N74-$E74,""))</f>
        <v/>
      </c>
      <c r="P74" s="15" t="n"/>
      <c r="Q74" s="28" t="n"/>
      <c r="R74" s="15" t="n"/>
      <c r="S74" s="19" t="n"/>
      <c r="T74" s="20">
        <f>IF($A74="","",IF($B74="","Indicar colaborador",IF($C74="","Indicar segmento",IF($K74="","Indicar ocorrência",IF(IFERROR(VLOOKUP($K74,'Parâmetros'!$G$12:$L$31,2,FALSE),"")="","Configurar ocorrência",IF(AND(IFERROR(VLOOKUP($K74,'Parâmetros'!$G$12:$L$31,2,FALSE),"")="Trabalho",OR($F74="",$I74="")),"Indicar entrada e saída",IF(AND(IFERROR(VLOOKUP($K74,'Parâmetros'!$G$12:$L$31,5,FALSE),"")="Sim",$L74=""),"Indicar duração de ausência",IF(IFERROR(VLOOKUP($K74,'Parâmetros'!$G$12:$L$31,3,FALSE),"")="A confirmar","Confirmar regra de saldo",IF(AND(IFERROR(VLOOKUP($K74,'Parâmetros'!$G$12:$L$31,4,FALSE),"")="Sim",$P74&lt;&gt;"Sim"),"Rever justificação/documento","OK")))))))))</f>
        <v/>
      </c>
      <c r="U74" s="6">
        <f>IF(OR($A74="",$B74="",$C74=""),"",IF(COUNTIFS($A$8:$A$207,$A74,$B$8:$B$207,$B74,$C$8:$C$207,$C74)&gt;1,"Duplicado",""))</f>
        <v/>
      </c>
    </row>
    <row r="75">
      <c r="A75" s="28" t="n"/>
      <c r="B75" s="15" t="n"/>
      <c r="C75" s="15" t="n"/>
      <c r="D75" s="6">
        <f>IF(OR($A75="",$B75=""),"",IFERROR(VLOOKUP($B75,'Parâmetros'!$A$12:$E$61,2,FALSE),"Código não configurado"))</f>
        <v/>
      </c>
      <c r="E75" s="29" t="n"/>
      <c r="F75" s="30" t="n"/>
      <c r="G75" s="30" t="n"/>
      <c r="H75" s="30" t="n"/>
      <c r="I75" s="30" t="n"/>
      <c r="J75" s="31">
        <f>IF(OR($A75="",$F75="",$I75=""),"",IFERROR(MOD($I75-$F75,1)-IF(AND($G75&lt;&gt;"",$H75&lt;&gt;""),MOD($H75-$G75,1),0),""))</f>
        <v/>
      </c>
      <c r="K75" s="15" t="n"/>
      <c r="L75" s="29" t="n"/>
      <c r="M75" s="6">
        <f>IF(OR($A75="",$K75=""),"",IFERROR(VLOOKUP($K75,'Parâmetros'!$G$12:$L$31,3,FALSE),"Configurar"))</f>
        <v/>
      </c>
      <c r="N75" s="31">
        <f>IF($A75="","",IF($M75="A confirmar","",IFERROR($J75+IF($M75="Sim",$L75,0),"")))</f>
        <v/>
      </c>
      <c r="O75" s="31">
        <f>IF(OR($A75="",$E75="",$N75=""),"",IFERROR($N75-$E75,""))</f>
        <v/>
      </c>
      <c r="P75" s="15" t="n"/>
      <c r="Q75" s="28" t="n"/>
      <c r="R75" s="15" t="n"/>
      <c r="S75" s="19" t="n"/>
      <c r="T75" s="20">
        <f>IF($A75="","",IF($B75="","Indicar colaborador",IF($C75="","Indicar segmento",IF($K75="","Indicar ocorrência",IF(IFERROR(VLOOKUP($K75,'Parâmetros'!$G$12:$L$31,2,FALSE),"")="","Configurar ocorrência",IF(AND(IFERROR(VLOOKUP($K75,'Parâmetros'!$G$12:$L$31,2,FALSE),"")="Trabalho",OR($F75="",$I75="")),"Indicar entrada e saída",IF(AND(IFERROR(VLOOKUP($K75,'Parâmetros'!$G$12:$L$31,5,FALSE),"")="Sim",$L75=""),"Indicar duração de ausência",IF(IFERROR(VLOOKUP($K75,'Parâmetros'!$G$12:$L$31,3,FALSE),"")="A confirmar","Confirmar regra de saldo",IF(AND(IFERROR(VLOOKUP($K75,'Parâmetros'!$G$12:$L$31,4,FALSE),"")="Sim",$P75&lt;&gt;"Sim"),"Rever justificação/documento","OK")))))))))</f>
        <v/>
      </c>
      <c r="U75" s="6">
        <f>IF(OR($A75="",$B75="",$C75=""),"",IF(COUNTIFS($A$8:$A$207,$A75,$B$8:$B$207,$B75,$C$8:$C$207,$C75)&gt;1,"Duplicado",""))</f>
        <v/>
      </c>
    </row>
    <row r="76">
      <c r="A76" s="28" t="n"/>
      <c r="B76" s="15" t="n"/>
      <c r="C76" s="15" t="n"/>
      <c r="D76" s="6">
        <f>IF(OR($A76="",$B76=""),"",IFERROR(VLOOKUP($B76,'Parâmetros'!$A$12:$E$61,2,FALSE),"Código não configurado"))</f>
        <v/>
      </c>
      <c r="E76" s="29" t="n"/>
      <c r="F76" s="30" t="n"/>
      <c r="G76" s="30" t="n"/>
      <c r="H76" s="30" t="n"/>
      <c r="I76" s="30" t="n"/>
      <c r="J76" s="31">
        <f>IF(OR($A76="",$F76="",$I76=""),"",IFERROR(MOD($I76-$F76,1)-IF(AND($G76&lt;&gt;"",$H76&lt;&gt;""),MOD($H76-$G76,1),0),""))</f>
        <v/>
      </c>
      <c r="K76" s="15" t="n"/>
      <c r="L76" s="29" t="n"/>
      <c r="M76" s="6">
        <f>IF(OR($A76="",$K76=""),"",IFERROR(VLOOKUP($K76,'Parâmetros'!$G$12:$L$31,3,FALSE),"Configurar"))</f>
        <v/>
      </c>
      <c r="N76" s="31">
        <f>IF($A76="","",IF($M76="A confirmar","",IFERROR($J76+IF($M76="Sim",$L76,0),"")))</f>
        <v/>
      </c>
      <c r="O76" s="31">
        <f>IF(OR($A76="",$E76="",$N76=""),"",IFERROR($N76-$E76,""))</f>
        <v/>
      </c>
      <c r="P76" s="15" t="n"/>
      <c r="Q76" s="28" t="n"/>
      <c r="R76" s="15" t="n"/>
      <c r="S76" s="19" t="n"/>
      <c r="T76" s="20">
        <f>IF($A76="","",IF($B76="","Indicar colaborador",IF($C76="","Indicar segmento",IF($K76="","Indicar ocorrência",IF(IFERROR(VLOOKUP($K76,'Parâmetros'!$G$12:$L$31,2,FALSE),"")="","Configurar ocorrência",IF(AND(IFERROR(VLOOKUP($K76,'Parâmetros'!$G$12:$L$31,2,FALSE),"")="Trabalho",OR($F76="",$I76="")),"Indicar entrada e saída",IF(AND(IFERROR(VLOOKUP($K76,'Parâmetros'!$G$12:$L$31,5,FALSE),"")="Sim",$L76=""),"Indicar duração de ausência",IF(IFERROR(VLOOKUP($K76,'Parâmetros'!$G$12:$L$31,3,FALSE),"")="A confirmar","Confirmar regra de saldo",IF(AND(IFERROR(VLOOKUP($K76,'Parâmetros'!$G$12:$L$31,4,FALSE),"")="Sim",$P76&lt;&gt;"Sim"),"Rever justificação/documento","OK")))))))))</f>
        <v/>
      </c>
      <c r="U76" s="6">
        <f>IF(OR($A76="",$B76="",$C76=""),"",IF(COUNTIFS($A$8:$A$207,$A76,$B$8:$B$207,$B76,$C$8:$C$207,$C76)&gt;1,"Duplicado",""))</f>
        <v/>
      </c>
    </row>
    <row r="77">
      <c r="A77" s="28" t="n"/>
      <c r="B77" s="15" t="n"/>
      <c r="C77" s="15" t="n"/>
      <c r="D77" s="6">
        <f>IF(OR($A77="",$B77=""),"",IFERROR(VLOOKUP($B77,'Parâmetros'!$A$12:$E$61,2,FALSE),"Código não configurado"))</f>
        <v/>
      </c>
      <c r="E77" s="29" t="n"/>
      <c r="F77" s="30" t="n"/>
      <c r="G77" s="30" t="n"/>
      <c r="H77" s="30" t="n"/>
      <c r="I77" s="30" t="n"/>
      <c r="J77" s="31">
        <f>IF(OR($A77="",$F77="",$I77=""),"",IFERROR(MOD($I77-$F77,1)-IF(AND($G77&lt;&gt;"",$H77&lt;&gt;""),MOD($H77-$G77,1),0),""))</f>
        <v/>
      </c>
      <c r="K77" s="15" t="n"/>
      <c r="L77" s="29" t="n"/>
      <c r="M77" s="6">
        <f>IF(OR($A77="",$K77=""),"",IFERROR(VLOOKUP($K77,'Parâmetros'!$G$12:$L$31,3,FALSE),"Configurar"))</f>
        <v/>
      </c>
      <c r="N77" s="31">
        <f>IF($A77="","",IF($M77="A confirmar","",IFERROR($J77+IF($M77="Sim",$L77,0),"")))</f>
        <v/>
      </c>
      <c r="O77" s="31">
        <f>IF(OR($A77="",$E77="",$N77=""),"",IFERROR($N77-$E77,""))</f>
        <v/>
      </c>
      <c r="P77" s="15" t="n"/>
      <c r="Q77" s="28" t="n"/>
      <c r="R77" s="15" t="n"/>
      <c r="S77" s="19" t="n"/>
      <c r="T77" s="20">
        <f>IF($A77="","",IF($B77="","Indicar colaborador",IF($C77="","Indicar segmento",IF($K77="","Indicar ocorrência",IF(IFERROR(VLOOKUP($K77,'Parâmetros'!$G$12:$L$31,2,FALSE),"")="","Configurar ocorrência",IF(AND(IFERROR(VLOOKUP($K77,'Parâmetros'!$G$12:$L$31,2,FALSE),"")="Trabalho",OR($F77="",$I77="")),"Indicar entrada e saída",IF(AND(IFERROR(VLOOKUP($K77,'Parâmetros'!$G$12:$L$31,5,FALSE),"")="Sim",$L77=""),"Indicar duração de ausência",IF(IFERROR(VLOOKUP($K77,'Parâmetros'!$G$12:$L$31,3,FALSE),"")="A confirmar","Confirmar regra de saldo",IF(AND(IFERROR(VLOOKUP($K77,'Parâmetros'!$G$12:$L$31,4,FALSE),"")="Sim",$P77&lt;&gt;"Sim"),"Rever justificação/documento","OK")))))))))</f>
        <v/>
      </c>
      <c r="U77" s="6">
        <f>IF(OR($A77="",$B77="",$C77=""),"",IF(COUNTIFS($A$8:$A$207,$A77,$B$8:$B$207,$B77,$C$8:$C$207,$C77)&gt;1,"Duplicado",""))</f>
        <v/>
      </c>
    </row>
    <row r="78">
      <c r="A78" s="28" t="n"/>
      <c r="B78" s="15" t="n"/>
      <c r="C78" s="15" t="n"/>
      <c r="D78" s="6">
        <f>IF(OR($A78="",$B78=""),"",IFERROR(VLOOKUP($B78,'Parâmetros'!$A$12:$E$61,2,FALSE),"Código não configurado"))</f>
        <v/>
      </c>
      <c r="E78" s="29" t="n"/>
      <c r="F78" s="30" t="n"/>
      <c r="G78" s="30" t="n"/>
      <c r="H78" s="30" t="n"/>
      <c r="I78" s="30" t="n"/>
      <c r="J78" s="31">
        <f>IF(OR($A78="",$F78="",$I78=""),"",IFERROR(MOD($I78-$F78,1)-IF(AND($G78&lt;&gt;"",$H78&lt;&gt;""),MOD($H78-$G78,1),0),""))</f>
        <v/>
      </c>
      <c r="K78" s="15" t="n"/>
      <c r="L78" s="29" t="n"/>
      <c r="M78" s="6">
        <f>IF(OR($A78="",$K78=""),"",IFERROR(VLOOKUP($K78,'Parâmetros'!$G$12:$L$31,3,FALSE),"Configurar"))</f>
        <v/>
      </c>
      <c r="N78" s="31">
        <f>IF($A78="","",IF($M78="A confirmar","",IFERROR($J78+IF($M78="Sim",$L78,0),"")))</f>
        <v/>
      </c>
      <c r="O78" s="31">
        <f>IF(OR($A78="",$E78="",$N78=""),"",IFERROR($N78-$E78,""))</f>
        <v/>
      </c>
      <c r="P78" s="15" t="n"/>
      <c r="Q78" s="28" t="n"/>
      <c r="R78" s="15" t="n"/>
      <c r="S78" s="19" t="n"/>
      <c r="T78" s="20">
        <f>IF($A78="","",IF($B78="","Indicar colaborador",IF($C78="","Indicar segmento",IF($K78="","Indicar ocorrência",IF(IFERROR(VLOOKUP($K78,'Parâmetros'!$G$12:$L$31,2,FALSE),"")="","Configurar ocorrência",IF(AND(IFERROR(VLOOKUP($K78,'Parâmetros'!$G$12:$L$31,2,FALSE),"")="Trabalho",OR($F78="",$I78="")),"Indicar entrada e saída",IF(AND(IFERROR(VLOOKUP($K78,'Parâmetros'!$G$12:$L$31,5,FALSE),"")="Sim",$L78=""),"Indicar duração de ausência",IF(IFERROR(VLOOKUP($K78,'Parâmetros'!$G$12:$L$31,3,FALSE),"")="A confirmar","Confirmar regra de saldo",IF(AND(IFERROR(VLOOKUP($K78,'Parâmetros'!$G$12:$L$31,4,FALSE),"")="Sim",$P78&lt;&gt;"Sim"),"Rever justificação/documento","OK")))))))))</f>
        <v/>
      </c>
      <c r="U78" s="6">
        <f>IF(OR($A78="",$B78="",$C78=""),"",IF(COUNTIFS($A$8:$A$207,$A78,$B$8:$B$207,$B78,$C$8:$C$207,$C78)&gt;1,"Duplicado",""))</f>
        <v/>
      </c>
    </row>
    <row r="79">
      <c r="A79" s="28" t="n"/>
      <c r="B79" s="15" t="n"/>
      <c r="C79" s="15" t="n"/>
      <c r="D79" s="6">
        <f>IF(OR($A79="",$B79=""),"",IFERROR(VLOOKUP($B79,'Parâmetros'!$A$12:$E$61,2,FALSE),"Código não configurado"))</f>
        <v/>
      </c>
      <c r="E79" s="29" t="n"/>
      <c r="F79" s="30" t="n"/>
      <c r="G79" s="30" t="n"/>
      <c r="H79" s="30" t="n"/>
      <c r="I79" s="30" t="n"/>
      <c r="J79" s="31">
        <f>IF(OR($A79="",$F79="",$I79=""),"",IFERROR(MOD($I79-$F79,1)-IF(AND($G79&lt;&gt;"",$H79&lt;&gt;""),MOD($H79-$G79,1),0),""))</f>
        <v/>
      </c>
      <c r="K79" s="15" t="n"/>
      <c r="L79" s="29" t="n"/>
      <c r="M79" s="6">
        <f>IF(OR($A79="",$K79=""),"",IFERROR(VLOOKUP($K79,'Parâmetros'!$G$12:$L$31,3,FALSE),"Configurar"))</f>
        <v/>
      </c>
      <c r="N79" s="31">
        <f>IF($A79="","",IF($M79="A confirmar","",IFERROR($J79+IF($M79="Sim",$L79,0),"")))</f>
        <v/>
      </c>
      <c r="O79" s="31">
        <f>IF(OR($A79="",$E79="",$N79=""),"",IFERROR($N79-$E79,""))</f>
        <v/>
      </c>
      <c r="P79" s="15" t="n"/>
      <c r="Q79" s="28" t="n"/>
      <c r="R79" s="15" t="n"/>
      <c r="S79" s="19" t="n"/>
      <c r="T79" s="20">
        <f>IF($A79="","",IF($B79="","Indicar colaborador",IF($C79="","Indicar segmento",IF($K79="","Indicar ocorrência",IF(IFERROR(VLOOKUP($K79,'Parâmetros'!$G$12:$L$31,2,FALSE),"")="","Configurar ocorrência",IF(AND(IFERROR(VLOOKUP($K79,'Parâmetros'!$G$12:$L$31,2,FALSE),"")="Trabalho",OR($F79="",$I79="")),"Indicar entrada e saída",IF(AND(IFERROR(VLOOKUP($K79,'Parâmetros'!$G$12:$L$31,5,FALSE),"")="Sim",$L79=""),"Indicar duração de ausência",IF(IFERROR(VLOOKUP($K79,'Parâmetros'!$G$12:$L$31,3,FALSE),"")="A confirmar","Confirmar regra de saldo",IF(AND(IFERROR(VLOOKUP($K79,'Parâmetros'!$G$12:$L$31,4,FALSE),"")="Sim",$P79&lt;&gt;"Sim"),"Rever justificação/documento","OK")))))))))</f>
        <v/>
      </c>
      <c r="U79" s="6">
        <f>IF(OR($A79="",$B79="",$C79=""),"",IF(COUNTIFS($A$8:$A$207,$A79,$B$8:$B$207,$B79,$C$8:$C$207,$C79)&gt;1,"Duplicado",""))</f>
        <v/>
      </c>
    </row>
    <row r="80">
      <c r="A80" s="28" t="n"/>
      <c r="B80" s="15" t="n"/>
      <c r="C80" s="15" t="n"/>
      <c r="D80" s="6">
        <f>IF(OR($A80="",$B80=""),"",IFERROR(VLOOKUP($B80,'Parâmetros'!$A$12:$E$61,2,FALSE),"Código não configurado"))</f>
        <v/>
      </c>
      <c r="E80" s="29" t="n"/>
      <c r="F80" s="30" t="n"/>
      <c r="G80" s="30" t="n"/>
      <c r="H80" s="30" t="n"/>
      <c r="I80" s="30" t="n"/>
      <c r="J80" s="31">
        <f>IF(OR($A80="",$F80="",$I80=""),"",IFERROR(MOD($I80-$F80,1)-IF(AND($G80&lt;&gt;"",$H80&lt;&gt;""),MOD($H80-$G80,1),0),""))</f>
        <v/>
      </c>
      <c r="K80" s="15" t="n"/>
      <c r="L80" s="29" t="n"/>
      <c r="M80" s="6">
        <f>IF(OR($A80="",$K80=""),"",IFERROR(VLOOKUP($K80,'Parâmetros'!$G$12:$L$31,3,FALSE),"Configurar"))</f>
        <v/>
      </c>
      <c r="N80" s="31">
        <f>IF($A80="","",IF($M80="A confirmar","",IFERROR($J80+IF($M80="Sim",$L80,0),"")))</f>
        <v/>
      </c>
      <c r="O80" s="31">
        <f>IF(OR($A80="",$E80="",$N80=""),"",IFERROR($N80-$E80,""))</f>
        <v/>
      </c>
      <c r="P80" s="15" t="n"/>
      <c r="Q80" s="28" t="n"/>
      <c r="R80" s="15" t="n"/>
      <c r="S80" s="19" t="n"/>
      <c r="T80" s="20">
        <f>IF($A80="","",IF($B80="","Indicar colaborador",IF($C80="","Indicar segmento",IF($K80="","Indicar ocorrência",IF(IFERROR(VLOOKUP($K80,'Parâmetros'!$G$12:$L$31,2,FALSE),"")="","Configurar ocorrência",IF(AND(IFERROR(VLOOKUP($K80,'Parâmetros'!$G$12:$L$31,2,FALSE),"")="Trabalho",OR($F80="",$I80="")),"Indicar entrada e saída",IF(AND(IFERROR(VLOOKUP($K80,'Parâmetros'!$G$12:$L$31,5,FALSE),"")="Sim",$L80=""),"Indicar duração de ausência",IF(IFERROR(VLOOKUP($K80,'Parâmetros'!$G$12:$L$31,3,FALSE),"")="A confirmar","Confirmar regra de saldo",IF(AND(IFERROR(VLOOKUP($K80,'Parâmetros'!$G$12:$L$31,4,FALSE),"")="Sim",$P80&lt;&gt;"Sim"),"Rever justificação/documento","OK")))))))))</f>
        <v/>
      </c>
      <c r="U80" s="6">
        <f>IF(OR($A80="",$B80="",$C80=""),"",IF(COUNTIFS($A$8:$A$207,$A80,$B$8:$B$207,$B80,$C$8:$C$207,$C80)&gt;1,"Duplicado",""))</f>
        <v/>
      </c>
    </row>
    <row r="81">
      <c r="A81" s="28" t="n"/>
      <c r="B81" s="15" t="n"/>
      <c r="C81" s="15" t="n"/>
      <c r="D81" s="6">
        <f>IF(OR($A81="",$B81=""),"",IFERROR(VLOOKUP($B81,'Parâmetros'!$A$12:$E$61,2,FALSE),"Código não configurado"))</f>
        <v/>
      </c>
      <c r="E81" s="29" t="n"/>
      <c r="F81" s="30" t="n"/>
      <c r="G81" s="30" t="n"/>
      <c r="H81" s="30" t="n"/>
      <c r="I81" s="30" t="n"/>
      <c r="J81" s="31">
        <f>IF(OR($A81="",$F81="",$I81=""),"",IFERROR(MOD($I81-$F81,1)-IF(AND($G81&lt;&gt;"",$H81&lt;&gt;""),MOD($H81-$G81,1),0),""))</f>
        <v/>
      </c>
      <c r="K81" s="15" t="n"/>
      <c r="L81" s="29" t="n"/>
      <c r="M81" s="6">
        <f>IF(OR($A81="",$K81=""),"",IFERROR(VLOOKUP($K81,'Parâmetros'!$G$12:$L$31,3,FALSE),"Configurar"))</f>
        <v/>
      </c>
      <c r="N81" s="31">
        <f>IF($A81="","",IF($M81="A confirmar","",IFERROR($J81+IF($M81="Sim",$L81,0),"")))</f>
        <v/>
      </c>
      <c r="O81" s="31">
        <f>IF(OR($A81="",$E81="",$N81=""),"",IFERROR($N81-$E81,""))</f>
        <v/>
      </c>
      <c r="P81" s="15" t="n"/>
      <c r="Q81" s="28" t="n"/>
      <c r="R81" s="15" t="n"/>
      <c r="S81" s="19" t="n"/>
      <c r="T81" s="20">
        <f>IF($A81="","",IF($B81="","Indicar colaborador",IF($C81="","Indicar segmento",IF($K81="","Indicar ocorrência",IF(IFERROR(VLOOKUP($K81,'Parâmetros'!$G$12:$L$31,2,FALSE),"")="","Configurar ocorrência",IF(AND(IFERROR(VLOOKUP($K81,'Parâmetros'!$G$12:$L$31,2,FALSE),"")="Trabalho",OR($F81="",$I81="")),"Indicar entrada e saída",IF(AND(IFERROR(VLOOKUP($K81,'Parâmetros'!$G$12:$L$31,5,FALSE),"")="Sim",$L81=""),"Indicar duração de ausência",IF(IFERROR(VLOOKUP($K81,'Parâmetros'!$G$12:$L$31,3,FALSE),"")="A confirmar","Confirmar regra de saldo",IF(AND(IFERROR(VLOOKUP($K81,'Parâmetros'!$G$12:$L$31,4,FALSE),"")="Sim",$P81&lt;&gt;"Sim"),"Rever justificação/documento","OK")))))))))</f>
        <v/>
      </c>
      <c r="U81" s="6">
        <f>IF(OR($A81="",$B81="",$C81=""),"",IF(COUNTIFS($A$8:$A$207,$A81,$B$8:$B$207,$B81,$C$8:$C$207,$C81)&gt;1,"Duplicado",""))</f>
        <v/>
      </c>
    </row>
    <row r="82">
      <c r="A82" s="28" t="n"/>
      <c r="B82" s="15" t="n"/>
      <c r="C82" s="15" t="n"/>
      <c r="D82" s="6">
        <f>IF(OR($A82="",$B82=""),"",IFERROR(VLOOKUP($B82,'Parâmetros'!$A$12:$E$61,2,FALSE),"Código não configurado"))</f>
        <v/>
      </c>
      <c r="E82" s="29" t="n"/>
      <c r="F82" s="30" t="n"/>
      <c r="G82" s="30" t="n"/>
      <c r="H82" s="30" t="n"/>
      <c r="I82" s="30" t="n"/>
      <c r="J82" s="31">
        <f>IF(OR($A82="",$F82="",$I82=""),"",IFERROR(MOD($I82-$F82,1)-IF(AND($G82&lt;&gt;"",$H82&lt;&gt;""),MOD($H82-$G82,1),0),""))</f>
        <v/>
      </c>
      <c r="K82" s="15" t="n"/>
      <c r="L82" s="29" t="n"/>
      <c r="M82" s="6">
        <f>IF(OR($A82="",$K82=""),"",IFERROR(VLOOKUP($K82,'Parâmetros'!$G$12:$L$31,3,FALSE),"Configurar"))</f>
        <v/>
      </c>
      <c r="N82" s="31">
        <f>IF($A82="","",IF($M82="A confirmar","",IFERROR($J82+IF($M82="Sim",$L82,0),"")))</f>
        <v/>
      </c>
      <c r="O82" s="31">
        <f>IF(OR($A82="",$E82="",$N82=""),"",IFERROR($N82-$E82,""))</f>
        <v/>
      </c>
      <c r="P82" s="15" t="n"/>
      <c r="Q82" s="28" t="n"/>
      <c r="R82" s="15" t="n"/>
      <c r="S82" s="19" t="n"/>
      <c r="T82" s="20">
        <f>IF($A82="","",IF($B82="","Indicar colaborador",IF($C82="","Indicar segmento",IF($K82="","Indicar ocorrência",IF(IFERROR(VLOOKUP($K82,'Parâmetros'!$G$12:$L$31,2,FALSE),"")="","Configurar ocorrência",IF(AND(IFERROR(VLOOKUP($K82,'Parâmetros'!$G$12:$L$31,2,FALSE),"")="Trabalho",OR($F82="",$I82="")),"Indicar entrada e saída",IF(AND(IFERROR(VLOOKUP($K82,'Parâmetros'!$G$12:$L$31,5,FALSE),"")="Sim",$L82=""),"Indicar duração de ausência",IF(IFERROR(VLOOKUP($K82,'Parâmetros'!$G$12:$L$31,3,FALSE),"")="A confirmar","Confirmar regra de saldo",IF(AND(IFERROR(VLOOKUP($K82,'Parâmetros'!$G$12:$L$31,4,FALSE),"")="Sim",$P82&lt;&gt;"Sim"),"Rever justificação/documento","OK")))))))))</f>
        <v/>
      </c>
      <c r="U82" s="6">
        <f>IF(OR($A82="",$B82="",$C82=""),"",IF(COUNTIFS($A$8:$A$207,$A82,$B$8:$B$207,$B82,$C$8:$C$207,$C82)&gt;1,"Duplicado",""))</f>
        <v/>
      </c>
    </row>
    <row r="83">
      <c r="A83" s="28" t="n"/>
      <c r="B83" s="15" t="n"/>
      <c r="C83" s="15" t="n"/>
      <c r="D83" s="6">
        <f>IF(OR($A83="",$B83=""),"",IFERROR(VLOOKUP($B83,'Parâmetros'!$A$12:$E$61,2,FALSE),"Código não configurado"))</f>
        <v/>
      </c>
      <c r="E83" s="29" t="n"/>
      <c r="F83" s="30" t="n"/>
      <c r="G83" s="30" t="n"/>
      <c r="H83" s="30" t="n"/>
      <c r="I83" s="30" t="n"/>
      <c r="J83" s="31">
        <f>IF(OR($A83="",$F83="",$I83=""),"",IFERROR(MOD($I83-$F83,1)-IF(AND($G83&lt;&gt;"",$H83&lt;&gt;""),MOD($H83-$G83,1),0),""))</f>
        <v/>
      </c>
      <c r="K83" s="15" t="n"/>
      <c r="L83" s="29" t="n"/>
      <c r="M83" s="6">
        <f>IF(OR($A83="",$K83=""),"",IFERROR(VLOOKUP($K83,'Parâmetros'!$G$12:$L$31,3,FALSE),"Configurar"))</f>
        <v/>
      </c>
      <c r="N83" s="31">
        <f>IF($A83="","",IF($M83="A confirmar","",IFERROR($J83+IF($M83="Sim",$L83,0),"")))</f>
        <v/>
      </c>
      <c r="O83" s="31">
        <f>IF(OR($A83="",$E83="",$N83=""),"",IFERROR($N83-$E83,""))</f>
        <v/>
      </c>
      <c r="P83" s="15" t="n"/>
      <c r="Q83" s="28" t="n"/>
      <c r="R83" s="15" t="n"/>
      <c r="S83" s="19" t="n"/>
      <c r="T83" s="20">
        <f>IF($A83="","",IF($B83="","Indicar colaborador",IF($C83="","Indicar segmento",IF($K83="","Indicar ocorrência",IF(IFERROR(VLOOKUP($K83,'Parâmetros'!$G$12:$L$31,2,FALSE),"")="","Configurar ocorrência",IF(AND(IFERROR(VLOOKUP($K83,'Parâmetros'!$G$12:$L$31,2,FALSE),"")="Trabalho",OR($F83="",$I83="")),"Indicar entrada e saída",IF(AND(IFERROR(VLOOKUP($K83,'Parâmetros'!$G$12:$L$31,5,FALSE),"")="Sim",$L83=""),"Indicar duração de ausência",IF(IFERROR(VLOOKUP($K83,'Parâmetros'!$G$12:$L$31,3,FALSE),"")="A confirmar","Confirmar regra de saldo",IF(AND(IFERROR(VLOOKUP($K83,'Parâmetros'!$G$12:$L$31,4,FALSE),"")="Sim",$P83&lt;&gt;"Sim"),"Rever justificação/documento","OK")))))))))</f>
        <v/>
      </c>
      <c r="U83" s="6">
        <f>IF(OR($A83="",$B83="",$C83=""),"",IF(COUNTIFS($A$8:$A$207,$A83,$B$8:$B$207,$B83,$C$8:$C$207,$C83)&gt;1,"Duplicado",""))</f>
        <v/>
      </c>
    </row>
    <row r="84">
      <c r="A84" s="28" t="n"/>
      <c r="B84" s="15" t="n"/>
      <c r="C84" s="15" t="n"/>
      <c r="D84" s="6">
        <f>IF(OR($A84="",$B84=""),"",IFERROR(VLOOKUP($B84,'Parâmetros'!$A$12:$E$61,2,FALSE),"Código não configurado"))</f>
        <v/>
      </c>
      <c r="E84" s="29" t="n"/>
      <c r="F84" s="30" t="n"/>
      <c r="G84" s="30" t="n"/>
      <c r="H84" s="30" t="n"/>
      <c r="I84" s="30" t="n"/>
      <c r="J84" s="31">
        <f>IF(OR($A84="",$F84="",$I84=""),"",IFERROR(MOD($I84-$F84,1)-IF(AND($G84&lt;&gt;"",$H84&lt;&gt;""),MOD($H84-$G84,1),0),""))</f>
        <v/>
      </c>
      <c r="K84" s="15" t="n"/>
      <c r="L84" s="29" t="n"/>
      <c r="M84" s="6">
        <f>IF(OR($A84="",$K84=""),"",IFERROR(VLOOKUP($K84,'Parâmetros'!$G$12:$L$31,3,FALSE),"Configurar"))</f>
        <v/>
      </c>
      <c r="N84" s="31">
        <f>IF($A84="","",IF($M84="A confirmar","",IFERROR($J84+IF($M84="Sim",$L84,0),"")))</f>
        <v/>
      </c>
      <c r="O84" s="31">
        <f>IF(OR($A84="",$E84="",$N84=""),"",IFERROR($N84-$E84,""))</f>
        <v/>
      </c>
      <c r="P84" s="15" t="n"/>
      <c r="Q84" s="28" t="n"/>
      <c r="R84" s="15" t="n"/>
      <c r="S84" s="19" t="n"/>
      <c r="T84" s="20">
        <f>IF($A84="","",IF($B84="","Indicar colaborador",IF($C84="","Indicar segmento",IF($K84="","Indicar ocorrência",IF(IFERROR(VLOOKUP($K84,'Parâmetros'!$G$12:$L$31,2,FALSE),"")="","Configurar ocorrência",IF(AND(IFERROR(VLOOKUP($K84,'Parâmetros'!$G$12:$L$31,2,FALSE),"")="Trabalho",OR($F84="",$I84="")),"Indicar entrada e saída",IF(AND(IFERROR(VLOOKUP($K84,'Parâmetros'!$G$12:$L$31,5,FALSE),"")="Sim",$L84=""),"Indicar duração de ausência",IF(IFERROR(VLOOKUP($K84,'Parâmetros'!$G$12:$L$31,3,FALSE),"")="A confirmar","Confirmar regra de saldo",IF(AND(IFERROR(VLOOKUP($K84,'Parâmetros'!$G$12:$L$31,4,FALSE),"")="Sim",$P84&lt;&gt;"Sim"),"Rever justificação/documento","OK")))))))))</f>
        <v/>
      </c>
      <c r="U84" s="6">
        <f>IF(OR($A84="",$B84="",$C84=""),"",IF(COUNTIFS($A$8:$A$207,$A84,$B$8:$B$207,$B84,$C$8:$C$207,$C84)&gt;1,"Duplicado",""))</f>
        <v/>
      </c>
    </row>
    <row r="85">
      <c r="A85" s="28" t="n"/>
      <c r="B85" s="15" t="n"/>
      <c r="C85" s="15" t="n"/>
      <c r="D85" s="6">
        <f>IF(OR($A85="",$B85=""),"",IFERROR(VLOOKUP($B85,'Parâmetros'!$A$12:$E$61,2,FALSE),"Código não configurado"))</f>
        <v/>
      </c>
      <c r="E85" s="29" t="n"/>
      <c r="F85" s="30" t="n"/>
      <c r="G85" s="30" t="n"/>
      <c r="H85" s="30" t="n"/>
      <c r="I85" s="30" t="n"/>
      <c r="J85" s="31">
        <f>IF(OR($A85="",$F85="",$I85=""),"",IFERROR(MOD($I85-$F85,1)-IF(AND($G85&lt;&gt;"",$H85&lt;&gt;""),MOD($H85-$G85,1),0),""))</f>
        <v/>
      </c>
      <c r="K85" s="15" t="n"/>
      <c r="L85" s="29" t="n"/>
      <c r="M85" s="6">
        <f>IF(OR($A85="",$K85=""),"",IFERROR(VLOOKUP($K85,'Parâmetros'!$G$12:$L$31,3,FALSE),"Configurar"))</f>
        <v/>
      </c>
      <c r="N85" s="31">
        <f>IF($A85="","",IF($M85="A confirmar","",IFERROR($J85+IF($M85="Sim",$L85,0),"")))</f>
        <v/>
      </c>
      <c r="O85" s="31">
        <f>IF(OR($A85="",$E85="",$N85=""),"",IFERROR($N85-$E85,""))</f>
        <v/>
      </c>
      <c r="P85" s="15" t="n"/>
      <c r="Q85" s="28" t="n"/>
      <c r="R85" s="15" t="n"/>
      <c r="S85" s="19" t="n"/>
      <c r="T85" s="20">
        <f>IF($A85="","",IF($B85="","Indicar colaborador",IF($C85="","Indicar segmento",IF($K85="","Indicar ocorrência",IF(IFERROR(VLOOKUP($K85,'Parâmetros'!$G$12:$L$31,2,FALSE),"")="","Configurar ocorrência",IF(AND(IFERROR(VLOOKUP($K85,'Parâmetros'!$G$12:$L$31,2,FALSE),"")="Trabalho",OR($F85="",$I85="")),"Indicar entrada e saída",IF(AND(IFERROR(VLOOKUP($K85,'Parâmetros'!$G$12:$L$31,5,FALSE),"")="Sim",$L85=""),"Indicar duração de ausência",IF(IFERROR(VLOOKUP($K85,'Parâmetros'!$G$12:$L$31,3,FALSE),"")="A confirmar","Confirmar regra de saldo",IF(AND(IFERROR(VLOOKUP($K85,'Parâmetros'!$G$12:$L$31,4,FALSE),"")="Sim",$P85&lt;&gt;"Sim"),"Rever justificação/documento","OK")))))))))</f>
        <v/>
      </c>
      <c r="U85" s="6">
        <f>IF(OR($A85="",$B85="",$C85=""),"",IF(COUNTIFS($A$8:$A$207,$A85,$B$8:$B$207,$B85,$C$8:$C$207,$C85)&gt;1,"Duplicado",""))</f>
        <v/>
      </c>
    </row>
    <row r="86">
      <c r="A86" s="28" t="n"/>
      <c r="B86" s="15" t="n"/>
      <c r="C86" s="15" t="n"/>
      <c r="D86" s="6">
        <f>IF(OR($A86="",$B86=""),"",IFERROR(VLOOKUP($B86,'Parâmetros'!$A$12:$E$61,2,FALSE),"Código não configurado"))</f>
        <v/>
      </c>
      <c r="E86" s="29" t="n"/>
      <c r="F86" s="30" t="n"/>
      <c r="G86" s="30" t="n"/>
      <c r="H86" s="30" t="n"/>
      <c r="I86" s="30" t="n"/>
      <c r="J86" s="31">
        <f>IF(OR($A86="",$F86="",$I86=""),"",IFERROR(MOD($I86-$F86,1)-IF(AND($G86&lt;&gt;"",$H86&lt;&gt;""),MOD($H86-$G86,1),0),""))</f>
        <v/>
      </c>
      <c r="K86" s="15" t="n"/>
      <c r="L86" s="29" t="n"/>
      <c r="M86" s="6">
        <f>IF(OR($A86="",$K86=""),"",IFERROR(VLOOKUP($K86,'Parâmetros'!$G$12:$L$31,3,FALSE),"Configurar"))</f>
        <v/>
      </c>
      <c r="N86" s="31">
        <f>IF($A86="","",IF($M86="A confirmar","",IFERROR($J86+IF($M86="Sim",$L86,0),"")))</f>
        <v/>
      </c>
      <c r="O86" s="31">
        <f>IF(OR($A86="",$E86="",$N86=""),"",IFERROR($N86-$E86,""))</f>
        <v/>
      </c>
      <c r="P86" s="15" t="n"/>
      <c r="Q86" s="28" t="n"/>
      <c r="R86" s="15" t="n"/>
      <c r="S86" s="19" t="n"/>
      <c r="T86" s="20">
        <f>IF($A86="","",IF($B86="","Indicar colaborador",IF($C86="","Indicar segmento",IF($K86="","Indicar ocorrência",IF(IFERROR(VLOOKUP($K86,'Parâmetros'!$G$12:$L$31,2,FALSE),"")="","Configurar ocorrência",IF(AND(IFERROR(VLOOKUP($K86,'Parâmetros'!$G$12:$L$31,2,FALSE),"")="Trabalho",OR($F86="",$I86="")),"Indicar entrada e saída",IF(AND(IFERROR(VLOOKUP($K86,'Parâmetros'!$G$12:$L$31,5,FALSE),"")="Sim",$L86=""),"Indicar duração de ausência",IF(IFERROR(VLOOKUP($K86,'Parâmetros'!$G$12:$L$31,3,FALSE),"")="A confirmar","Confirmar regra de saldo",IF(AND(IFERROR(VLOOKUP($K86,'Parâmetros'!$G$12:$L$31,4,FALSE),"")="Sim",$P86&lt;&gt;"Sim"),"Rever justificação/documento","OK")))))))))</f>
        <v/>
      </c>
      <c r="U86" s="6">
        <f>IF(OR($A86="",$B86="",$C86=""),"",IF(COUNTIFS($A$8:$A$207,$A86,$B$8:$B$207,$B86,$C$8:$C$207,$C86)&gt;1,"Duplicado",""))</f>
        <v/>
      </c>
    </row>
    <row r="87">
      <c r="A87" s="28" t="n"/>
      <c r="B87" s="15" t="n"/>
      <c r="C87" s="15" t="n"/>
      <c r="D87" s="6">
        <f>IF(OR($A87="",$B87=""),"",IFERROR(VLOOKUP($B87,'Parâmetros'!$A$12:$E$61,2,FALSE),"Código não configurado"))</f>
        <v/>
      </c>
      <c r="E87" s="29" t="n"/>
      <c r="F87" s="30" t="n"/>
      <c r="G87" s="30" t="n"/>
      <c r="H87" s="30" t="n"/>
      <c r="I87" s="30" t="n"/>
      <c r="J87" s="31">
        <f>IF(OR($A87="",$F87="",$I87=""),"",IFERROR(MOD($I87-$F87,1)-IF(AND($G87&lt;&gt;"",$H87&lt;&gt;""),MOD($H87-$G87,1),0),""))</f>
        <v/>
      </c>
      <c r="K87" s="15" t="n"/>
      <c r="L87" s="29" t="n"/>
      <c r="M87" s="6">
        <f>IF(OR($A87="",$K87=""),"",IFERROR(VLOOKUP($K87,'Parâmetros'!$G$12:$L$31,3,FALSE),"Configurar"))</f>
        <v/>
      </c>
      <c r="N87" s="31">
        <f>IF($A87="","",IF($M87="A confirmar","",IFERROR($J87+IF($M87="Sim",$L87,0),"")))</f>
        <v/>
      </c>
      <c r="O87" s="31">
        <f>IF(OR($A87="",$E87="",$N87=""),"",IFERROR($N87-$E87,""))</f>
        <v/>
      </c>
      <c r="P87" s="15" t="n"/>
      <c r="Q87" s="28" t="n"/>
      <c r="R87" s="15" t="n"/>
      <c r="S87" s="19" t="n"/>
      <c r="T87" s="20">
        <f>IF($A87="","",IF($B87="","Indicar colaborador",IF($C87="","Indicar segmento",IF($K87="","Indicar ocorrência",IF(IFERROR(VLOOKUP($K87,'Parâmetros'!$G$12:$L$31,2,FALSE),"")="","Configurar ocorrência",IF(AND(IFERROR(VLOOKUP($K87,'Parâmetros'!$G$12:$L$31,2,FALSE),"")="Trabalho",OR($F87="",$I87="")),"Indicar entrada e saída",IF(AND(IFERROR(VLOOKUP($K87,'Parâmetros'!$G$12:$L$31,5,FALSE),"")="Sim",$L87=""),"Indicar duração de ausência",IF(IFERROR(VLOOKUP($K87,'Parâmetros'!$G$12:$L$31,3,FALSE),"")="A confirmar","Confirmar regra de saldo",IF(AND(IFERROR(VLOOKUP($K87,'Parâmetros'!$G$12:$L$31,4,FALSE),"")="Sim",$P87&lt;&gt;"Sim"),"Rever justificação/documento","OK")))))))))</f>
        <v/>
      </c>
      <c r="U87" s="6">
        <f>IF(OR($A87="",$B87="",$C87=""),"",IF(COUNTIFS($A$8:$A$207,$A87,$B$8:$B$207,$B87,$C$8:$C$207,$C87)&gt;1,"Duplicado",""))</f>
        <v/>
      </c>
    </row>
    <row r="88">
      <c r="A88" s="28" t="n"/>
      <c r="B88" s="15" t="n"/>
      <c r="C88" s="15" t="n"/>
      <c r="D88" s="6">
        <f>IF(OR($A88="",$B88=""),"",IFERROR(VLOOKUP($B88,'Parâmetros'!$A$12:$E$61,2,FALSE),"Código não configurado"))</f>
        <v/>
      </c>
      <c r="E88" s="29" t="n"/>
      <c r="F88" s="30" t="n"/>
      <c r="G88" s="30" t="n"/>
      <c r="H88" s="30" t="n"/>
      <c r="I88" s="30" t="n"/>
      <c r="J88" s="31">
        <f>IF(OR($A88="",$F88="",$I88=""),"",IFERROR(MOD($I88-$F88,1)-IF(AND($G88&lt;&gt;"",$H88&lt;&gt;""),MOD($H88-$G88,1),0),""))</f>
        <v/>
      </c>
      <c r="K88" s="15" t="n"/>
      <c r="L88" s="29" t="n"/>
      <c r="M88" s="6">
        <f>IF(OR($A88="",$K88=""),"",IFERROR(VLOOKUP($K88,'Parâmetros'!$G$12:$L$31,3,FALSE),"Configurar"))</f>
        <v/>
      </c>
      <c r="N88" s="31">
        <f>IF($A88="","",IF($M88="A confirmar","",IFERROR($J88+IF($M88="Sim",$L88,0),"")))</f>
        <v/>
      </c>
      <c r="O88" s="31">
        <f>IF(OR($A88="",$E88="",$N88=""),"",IFERROR($N88-$E88,""))</f>
        <v/>
      </c>
      <c r="P88" s="15" t="n"/>
      <c r="Q88" s="28" t="n"/>
      <c r="R88" s="15" t="n"/>
      <c r="S88" s="19" t="n"/>
      <c r="T88" s="20">
        <f>IF($A88="","",IF($B88="","Indicar colaborador",IF($C88="","Indicar segmento",IF($K88="","Indicar ocorrência",IF(IFERROR(VLOOKUP($K88,'Parâmetros'!$G$12:$L$31,2,FALSE),"")="","Configurar ocorrência",IF(AND(IFERROR(VLOOKUP($K88,'Parâmetros'!$G$12:$L$31,2,FALSE),"")="Trabalho",OR($F88="",$I88="")),"Indicar entrada e saída",IF(AND(IFERROR(VLOOKUP($K88,'Parâmetros'!$G$12:$L$31,5,FALSE),"")="Sim",$L88=""),"Indicar duração de ausência",IF(IFERROR(VLOOKUP($K88,'Parâmetros'!$G$12:$L$31,3,FALSE),"")="A confirmar","Confirmar regra de saldo",IF(AND(IFERROR(VLOOKUP($K88,'Parâmetros'!$G$12:$L$31,4,FALSE),"")="Sim",$P88&lt;&gt;"Sim"),"Rever justificação/documento","OK")))))))))</f>
        <v/>
      </c>
      <c r="U88" s="6">
        <f>IF(OR($A88="",$B88="",$C88=""),"",IF(COUNTIFS($A$8:$A$207,$A88,$B$8:$B$207,$B88,$C$8:$C$207,$C88)&gt;1,"Duplicado",""))</f>
        <v/>
      </c>
    </row>
    <row r="89">
      <c r="A89" s="28" t="n"/>
      <c r="B89" s="15" t="n"/>
      <c r="C89" s="15" t="n"/>
      <c r="D89" s="6">
        <f>IF(OR($A89="",$B89=""),"",IFERROR(VLOOKUP($B89,'Parâmetros'!$A$12:$E$61,2,FALSE),"Código não configurado"))</f>
        <v/>
      </c>
      <c r="E89" s="29" t="n"/>
      <c r="F89" s="30" t="n"/>
      <c r="G89" s="30" t="n"/>
      <c r="H89" s="30" t="n"/>
      <c r="I89" s="30" t="n"/>
      <c r="J89" s="31">
        <f>IF(OR($A89="",$F89="",$I89=""),"",IFERROR(MOD($I89-$F89,1)-IF(AND($G89&lt;&gt;"",$H89&lt;&gt;""),MOD($H89-$G89,1),0),""))</f>
        <v/>
      </c>
      <c r="K89" s="15" t="n"/>
      <c r="L89" s="29" t="n"/>
      <c r="M89" s="6">
        <f>IF(OR($A89="",$K89=""),"",IFERROR(VLOOKUP($K89,'Parâmetros'!$G$12:$L$31,3,FALSE),"Configurar"))</f>
        <v/>
      </c>
      <c r="N89" s="31">
        <f>IF($A89="","",IF($M89="A confirmar","",IFERROR($J89+IF($M89="Sim",$L89,0),"")))</f>
        <v/>
      </c>
      <c r="O89" s="31">
        <f>IF(OR($A89="",$E89="",$N89=""),"",IFERROR($N89-$E89,""))</f>
        <v/>
      </c>
      <c r="P89" s="15" t="n"/>
      <c r="Q89" s="28" t="n"/>
      <c r="R89" s="15" t="n"/>
      <c r="S89" s="19" t="n"/>
      <c r="T89" s="20">
        <f>IF($A89="","",IF($B89="","Indicar colaborador",IF($C89="","Indicar segmento",IF($K89="","Indicar ocorrência",IF(IFERROR(VLOOKUP($K89,'Parâmetros'!$G$12:$L$31,2,FALSE),"")="","Configurar ocorrência",IF(AND(IFERROR(VLOOKUP($K89,'Parâmetros'!$G$12:$L$31,2,FALSE),"")="Trabalho",OR($F89="",$I89="")),"Indicar entrada e saída",IF(AND(IFERROR(VLOOKUP($K89,'Parâmetros'!$G$12:$L$31,5,FALSE),"")="Sim",$L89=""),"Indicar duração de ausência",IF(IFERROR(VLOOKUP($K89,'Parâmetros'!$G$12:$L$31,3,FALSE),"")="A confirmar","Confirmar regra de saldo",IF(AND(IFERROR(VLOOKUP($K89,'Parâmetros'!$G$12:$L$31,4,FALSE),"")="Sim",$P89&lt;&gt;"Sim"),"Rever justificação/documento","OK")))))))))</f>
        <v/>
      </c>
      <c r="U89" s="6">
        <f>IF(OR($A89="",$B89="",$C89=""),"",IF(COUNTIFS($A$8:$A$207,$A89,$B$8:$B$207,$B89,$C$8:$C$207,$C89)&gt;1,"Duplicado",""))</f>
        <v/>
      </c>
    </row>
    <row r="90">
      <c r="A90" s="28" t="n"/>
      <c r="B90" s="15" t="n"/>
      <c r="C90" s="15" t="n"/>
      <c r="D90" s="6">
        <f>IF(OR($A90="",$B90=""),"",IFERROR(VLOOKUP($B90,'Parâmetros'!$A$12:$E$61,2,FALSE),"Código não configurado"))</f>
        <v/>
      </c>
      <c r="E90" s="29" t="n"/>
      <c r="F90" s="30" t="n"/>
      <c r="G90" s="30" t="n"/>
      <c r="H90" s="30" t="n"/>
      <c r="I90" s="30" t="n"/>
      <c r="J90" s="31">
        <f>IF(OR($A90="",$F90="",$I90=""),"",IFERROR(MOD($I90-$F90,1)-IF(AND($G90&lt;&gt;"",$H90&lt;&gt;""),MOD($H90-$G90,1),0),""))</f>
        <v/>
      </c>
      <c r="K90" s="15" t="n"/>
      <c r="L90" s="29" t="n"/>
      <c r="M90" s="6">
        <f>IF(OR($A90="",$K90=""),"",IFERROR(VLOOKUP($K90,'Parâmetros'!$G$12:$L$31,3,FALSE),"Configurar"))</f>
        <v/>
      </c>
      <c r="N90" s="31">
        <f>IF($A90="","",IF($M90="A confirmar","",IFERROR($J90+IF($M90="Sim",$L90,0),"")))</f>
        <v/>
      </c>
      <c r="O90" s="31">
        <f>IF(OR($A90="",$E90="",$N90=""),"",IFERROR($N90-$E90,""))</f>
        <v/>
      </c>
      <c r="P90" s="15" t="n"/>
      <c r="Q90" s="28" t="n"/>
      <c r="R90" s="15" t="n"/>
      <c r="S90" s="19" t="n"/>
      <c r="T90" s="20">
        <f>IF($A90="","",IF($B90="","Indicar colaborador",IF($C90="","Indicar segmento",IF($K90="","Indicar ocorrência",IF(IFERROR(VLOOKUP($K90,'Parâmetros'!$G$12:$L$31,2,FALSE),"")="","Configurar ocorrência",IF(AND(IFERROR(VLOOKUP($K90,'Parâmetros'!$G$12:$L$31,2,FALSE),"")="Trabalho",OR($F90="",$I90="")),"Indicar entrada e saída",IF(AND(IFERROR(VLOOKUP($K90,'Parâmetros'!$G$12:$L$31,5,FALSE),"")="Sim",$L90=""),"Indicar duração de ausência",IF(IFERROR(VLOOKUP($K90,'Parâmetros'!$G$12:$L$31,3,FALSE),"")="A confirmar","Confirmar regra de saldo",IF(AND(IFERROR(VLOOKUP($K90,'Parâmetros'!$G$12:$L$31,4,FALSE),"")="Sim",$P90&lt;&gt;"Sim"),"Rever justificação/documento","OK")))))))))</f>
        <v/>
      </c>
      <c r="U90" s="6">
        <f>IF(OR($A90="",$B90="",$C90=""),"",IF(COUNTIFS($A$8:$A$207,$A90,$B$8:$B$207,$B90,$C$8:$C$207,$C90)&gt;1,"Duplicado",""))</f>
        <v/>
      </c>
    </row>
    <row r="91">
      <c r="A91" s="28" t="n"/>
      <c r="B91" s="15" t="n"/>
      <c r="C91" s="15" t="n"/>
      <c r="D91" s="6">
        <f>IF(OR($A91="",$B91=""),"",IFERROR(VLOOKUP($B91,'Parâmetros'!$A$12:$E$61,2,FALSE),"Código não configurado"))</f>
        <v/>
      </c>
      <c r="E91" s="29" t="n"/>
      <c r="F91" s="30" t="n"/>
      <c r="G91" s="30" t="n"/>
      <c r="H91" s="30" t="n"/>
      <c r="I91" s="30" t="n"/>
      <c r="J91" s="31">
        <f>IF(OR($A91="",$F91="",$I91=""),"",IFERROR(MOD($I91-$F91,1)-IF(AND($G91&lt;&gt;"",$H91&lt;&gt;""),MOD($H91-$G91,1),0),""))</f>
        <v/>
      </c>
      <c r="K91" s="15" t="n"/>
      <c r="L91" s="29" t="n"/>
      <c r="M91" s="6">
        <f>IF(OR($A91="",$K91=""),"",IFERROR(VLOOKUP($K91,'Parâmetros'!$G$12:$L$31,3,FALSE),"Configurar"))</f>
        <v/>
      </c>
      <c r="N91" s="31">
        <f>IF($A91="","",IF($M91="A confirmar","",IFERROR($J91+IF($M91="Sim",$L91,0),"")))</f>
        <v/>
      </c>
      <c r="O91" s="31">
        <f>IF(OR($A91="",$E91="",$N91=""),"",IFERROR($N91-$E91,""))</f>
        <v/>
      </c>
      <c r="P91" s="15" t="n"/>
      <c r="Q91" s="28" t="n"/>
      <c r="R91" s="15" t="n"/>
      <c r="S91" s="19" t="n"/>
      <c r="T91" s="20">
        <f>IF($A91="","",IF($B91="","Indicar colaborador",IF($C91="","Indicar segmento",IF($K91="","Indicar ocorrência",IF(IFERROR(VLOOKUP($K91,'Parâmetros'!$G$12:$L$31,2,FALSE),"")="","Configurar ocorrência",IF(AND(IFERROR(VLOOKUP($K91,'Parâmetros'!$G$12:$L$31,2,FALSE),"")="Trabalho",OR($F91="",$I91="")),"Indicar entrada e saída",IF(AND(IFERROR(VLOOKUP($K91,'Parâmetros'!$G$12:$L$31,5,FALSE),"")="Sim",$L91=""),"Indicar duração de ausência",IF(IFERROR(VLOOKUP($K91,'Parâmetros'!$G$12:$L$31,3,FALSE),"")="A confirmar","Confirmar regra de saldo",IF(AND(IFERROR(VLOOKUP($K91,'Parâmetros'!$G$12:$L$31,4,FALSE),"")="Sim",$P91&lt;&gt;"Sim"),"Rever justificação/documento","OK")))))))))</f>
        <v/>
      </c>
      <c r="U91" s="6">
        <f>IF(OR($A91="",$B91="",$C91=""),"",IF(COUNTIFS($A$8:$A$207,$A91,$B$8:$B$207,$B91,$C$8:$C$207,$C91)&gt;1,"Duplicado",""))</f>
        <v/>
      </c>
    </row>
    <row r="92">
      <c r="A92" s="28" t="n"/>
      <c r="B92" s="15" t="n"/>
      <c r="C92" s="15" t="n"/>
      <c r="D92" s="6">
        <f>IF(OR($A92="",$B92=""),"",IFERROR(VLOOKUP($B92,'Parâmetros'!$A$12:$E$61,2,FALSE),"Código não configurado"))</f>
        <v/>
      </c>
      <c r="E92" s="29" t="n"/>
      <c r="F92" s="30" t="n"/>
      <c r="G92" s="30" t="n"/>
      <c r="H92" s="30" t="n"/>
      <c r="I92" s="30" t="n"/>
      <c r="J92" s="31">
        <f>IF(OR($A92="",$F92="",$I92=""),"",IFERROR(MOD($I92-$F92,1)-IF(AND($G92&lt;&gt;"",$H92&lt;&gt;""),MOD($H92-$G92,1),0),""))</f>
        <v/>
      </c>
      <c r="K92" s="15" t="n"/>
      <c r="L92" s="29" t="n"/>
      <c r="M92" s="6">
        <f>IF(OR($A92="",$K92=""),"",IFERROR(VLOOKUP($K92,'Parâmetros'!$G$12:$L$31,3,FALSE),"Configurar"))</f>
        <v/>
      </c>
      <c r="N92" s="31">
        <f>IF($A92="","",IF($M92="A confirmar","",IFERROR($J92+IF($M92="Sim",$L92,0),"")))</f>
        <v/>
      </c>
      <c r="O92" s="31">
        <f>IF(OR($A92="",$E92="",$N92=""),"",IFERROR($N92-$E92,""))</f>
        <v/>
      </c>
      <c r="P92" s="15" t="n"/>
      <c r="Q92" s="28" t="n"/>
      <c r="R92" s="15" t="n"/>
      <c r="S92" s="19" t="n"/>
      <c r="T92" s="20">
        <f>IF($A92="","",IF($B92="","Indicar colaborador",IF($C92="","Indicar segmento",IF($K92="","Indicar ocorrência",IF(IFERROR(VLOOKUP($K92,'Parâmetros'!$G$12:$L$31,2,FALSE),"")="","Configurar ocorrência",IF(AND(IFERROR(VLOOKUP($K92,'Parâmetros'!$G$12:$L$31,2,FALSE),"")="Trabalho",OR($F92="",$I92="")),"Indicar entrada e saída",IF(AND(IFERROR(VLOOKUP($K92,'Parâmetros'!$G$12:$L$31,5,FALSE),"")="Sim",$L92=""),"Indicar duração de ausência",IF(IFERROR(VLOOKUP($K92,'Parâmetros'!$G$12:$L$31,3,FALSE),"")="A confirmar","Confirmar regra de saldo",IF(AND(IFERROR(VLOOKUP($K92,'Parâmetros'!$G$12:$L$31,4,FALSE),"")="Sim",$P92&lt;&gt;"Sim"),"Rever justificação/documento","OK")))))))))</f>
        <v/>
      </c>
      <c r="U92" s="6">
        <f>IF(OR($A92="",$B92="",$C92=""),"",IF(COUNTIFS($A$8:$A$207,$A92,$B$8:$B$207,$B92,$C$8:$C$207,$C92)&gt;1,"Duplicado",""))</f>
        <v/>
      </c>
    </row>
    <row r="93">
      <c r="A93" s="28" t="n"/>
      <c r="B93" s="15" t="n"/>
      <c r="C93" s="15" t="n"/>
      <c r="D93" s="6">
        <f>IF(OR($A93="",$B93=""),"",IFERROR(VLOOKUP($B93,'Parâmetros'!$A$12:$E$61,2,FALSE),"Código não configurado"))</f>
        <v/>
      </c>
      <c r="E93" s="29" t="n"/>
      <c r="F93" s="30" t="n"/>
      <c r="G93" s="30" t="n"/>
      <c r="H93" s="30" t="n"/>
      <c r="I93" s="30" t="n"/>
      <c r="J93" s="31">
        <f>IF(OR($A93="",$F93="",$I93=""),"",IFERROR(MOD($I93-$F93,1)-IF(AND($G93&lt;&gt;"",$H93&lt;&gt;""),MOD($H93-$G93,1),0),""))</f>
        <v/>
      </c>
      <c r="K93" s="15" t="n"/>
      <c r="L93" s="29" t="n"/>
      <c r="M93" s="6">
        <f>IF(OR($A93="",$K93=""),"",IFERROR(VLOOKUP($K93,'Parâmetros'!$G$12:$L$31,3,FALSE),"Configurar"))</f>
        <v/>
      </c>
      <c r="N93" s="31">
        <f>IF($A93="","",IF($M93="A confirmar","",IFERROR($J93+IF($M93="Sim",$L93,0),"")))</f>
        <v/>
      </c>
      <c r="O93" s="31">
        <f>IF(OR($A93="",$E93="",$N93=""),"",IFERROR($N93-$E93,""))</f>
        <v/>
      </c>
      <c r="P93" s="15" t="n"/>
      <c r="Q93" s="28" t="n"/>
      <c r="R93" s="15" t="n"/>
      <c r="S93" s="19" t="n"/>
      <c r="T93" s="20">
        <f>IF($A93="","",IF($B93="","Indicar colaborador",IF($C93="","Indicar segmento",IF($K93="","Indicar ocorrência",IF(IFERROR(VLOOKUP($K93,'Parâmetros'!$G$12:$L$31,2,FALSE),"")="","Configurar ocorrência",IF(AND(IFERROR(VLOOKUP($K93,'Parâmetros'!$G$12:$L$31,2,FALSE),"")="Trabalho",OR($F93="",$I93="")),"Indicar entrada e saída",IF(AND(IFERROR(VLOOKUP($K93,'Parâmetros'!$G$12:$L$31,5,FALSE),"")="Sim",$L93=""),"Indicar duração de ausência",IF(IFERROR(VLOOKUP($K93,'Parâmetros'!$G$12:$L$31,3,FALSE),"")="A confirmar","Confirmar regra de saldo",IF(AND(IFERROR(VLOOKUP($K93,'Parâmetros'!$G$12:$L$31,4,FALSE),"")="Sim",$P93&lt;&gt;"Sim"),"Rever justificação/documento","OK")))))))))</f>
        <v/>
      </c>
      <c r="U93" s="6">
        <f>IF(OR($A93="",$B93="",$C93=""),"",IF(COUNTIFS($A$8:$A$207,$A93,$B$8:$B$207,$B93,$C$8:$C$207,$C93)&gt;1,"Duplicado",""))</f>
        <v/>
      </c>
    </row>
    <row r="94">
      <c r="A94" s="28" t="n"/>
      <c r="B94" s="15" t="n"/>
      <c r="C94" s="15" t="n"/>
      <c r="D94" s="6">
        <f>IF(OR($A94="",$B94=""),"",IFERROR(VLOOKUP($B94,'Parâmetros'!$A$12:$E$61,2,FALSE),"Código não configurado"))</f>
        <v/>
      </c>
      <c r="E94" s="29" t="n"/>
      <c r="F94" s="30" t="n"/>
      <c r="G94" s="30" t="n"/>
      <c r="H94" s="30" t="n"/>
      <c r="I94" s="30" t="n"/>
      <c r="J94" s="31">
        <f>IF(OR($A94="",$F94="",$I94=""),"",IFERROR(MOD($I94-$F94,1)-IF(AND($G94&lt;&gt;"",$H94&lt;&gt;""),MOD($H94-$G94,1),0),""))</f>
        <v/>
      </c>
      <c r="K94" s="15" t="n"/>
      <c r="L94" s="29" t="n"/>
      <c r="M94" s="6">
        <f>IF(OR($A94="",$K94=""),"",IFERROR(VLOOKUP($K94,'Parâmetros'!$G$12:$L$31,3,FALSE),"Configurar"))</f>
        <v/>
      </c>
      <c r="N94" s="31">
        <f>IF($A94="","",IF($M94="A confirmar","",IFERROR($J94+IF($M94="Sim",$L94,0),"")))</f>
        <v/>
      </c>
      <c r="O94" s="31">
        <f>IF(OR($A94="",$E94="",$N94=""),"",IFERROR($N94-$E94,""))</f>
        <v/>
      </c>
      <c r="P94" s="15" t="n"/>
      <c r="Q94" s="28" t="n"/>
      <c r="R94" s="15" t="n"/>
      <c r="S94" s="19" t="n"/>
      <c r="T94" s="20">
        <f>IF($A94="","",IF($B94="","Indicar colaborador",IF($C94="","Indicar segmento",IF($K94="","Indicar ocorrência",IF(IFERROR(VLOOKUP($K94,'Parâmetros'!$G$12:$L$31,2,FALSE),"")="","Configurar ocorrência",IF(AND(IFERROR(VLOOKUP($K94,'Parâmetros'!$G$12:$L$31,2,FALSE),"")="Trabalho",OR($F94="",$I94="")),"Indicar entrada e saída",IF(AND(IFERROR(VLOOKUP($K94,'Parâmetros'!$G$12:$L$31,5,FALSE),"")="Sim",$L94=""),"Indicar duração de ausência",IF(IFERROR(VLOOKUP($K94,'Parâmetros'!$G$12:$L$31,3,FALSE),"")="A confirmar","Confirmar regra de saldo",IF(AND(IFERROR(VLOOKUP($K94,'Parâmetros'!$G$12:$L$31,4,FALSE),"")="Sim",$P94&lt;&gt;"Sim"),"Rever justificação/documento","OK")))))))))</f>
        <v/>
      </c>
      <c r="U94" s="6">
        <f>IF(OR($A94="",$B94="",$C94=""),"",IF(COUNTIFS($A$8:$A$207,$A94,$B$8:$B$207,$B94,$C$8:$C$207,$C94)&gt;1,"Duplicado",""))</f>
        <v/>
      </c>
    </row>
    <row r="95">
      <c r="A95" s="28" t="n"/>
      <c r="B95" s="15" t="n"/>
      <c r="C95" s="15" t="n"/>
      <c r="D95" s="6">
        <f>IF(OR($A95="",$B95=""),"",IFERROR(VLOOKUP($B95,'Parâmetros'!$A$12:$E$61,2,FALSE),"Código não configurado"))</f>
        <v/>
      </c>
      <c r="E95" s="29" t="n"/>
      <c r="F95" s="30" t="n"/>
      <c r="G95" s="30" t="n"/>
      <c r="H95" s="30" t="n"/>
      <c r="I95" s="30" t="n"/>
      <c r="J95" s="31">
        <f>IF(OR($A95="",$F95="",$I95=""),"",IFERROR(MOD($I95-$F95,1)-IF(AND($G95&lt;&gt;"",$H95&lt;&gt;""),MOD($H95-$G95,1),0),""))</f>
        <v/>
      </c>
      <c r="K95" s="15" t="n"/>
      <c r="L95" s="29" t="n"/>
      <c r="M95" s="6">
        <f>IF(OR($A95="",$K95=""),"",IFERROR(VLOOKUP($K95,'Parâmetros'!$G$12:$L$31,3,FALSE),"Configurar"))</f>
        <v/>
      </c>
      <c r="N95" s="31">
        <f>IF($A95="","",IF($M95="A confirmar","",IFERROR($J95+IF($M95="Sim",$L95,0),"")))</f>
        <v/>
      </c>
      <c r="O95" s="31">
        <f>IF(OR($A95="",$E95="",$N95=""),"",IFERROR($N95-$E95,""))</f>
        <v/>
      </c>
      <c r="P95" s="15" t="n"/>
      <c r="Q95" s="28" t="n"/>
      <c r="R95" s="15" t="n"/>
      <c r="S95" s="19" t="n"/>
      <c r="T95" s="20">
        <f>IF($A95="","",IF($B95="","Indicar colaborador",IF($C95="","Indicar segmento",IF($K95="","Indicar ocorrência",IF(IFERROR(VLOOKUP($K95,'Parâmetros'!$G$12:$L$31,2,FALSE),"")="","Configurar ocorrência",IF(AND(IFERROR(VLOOKUP($K95,'Parâmetros'!$G$12:$L$31,2,FALSE),"")="Trabalho",OR($F95="",$I95="")),"Indicar entrada e saída",IF(AND(IFERROR(VLOOKUP($K95,'Parâmetros'!$G$12:$L$31,5,FALSE),"")="Sim",$L95=""),"Indicar duração de ausência",IF(IFERROR(VLOOKUP($K95,'Parâmetros'!$G$12:$L$31,3,FALSE),"")="A confirmar","Confirmar regra de saldo",IF(AND(IFERROR(VLOOKUP($K95,'Parâmetros'!$G$12:$L$31,4,FALSE),"")="Sim",$P95&lt;&gt;"Sim"),"Rever justificação/documento","OK")))))))))</f>
        <v/>
      </c>
      <c r="U95" s="6">
        <f>IF(OR($A95="",$B95="",$C95=""),"",IF(COUNTIFS($A$8:$A$207,$A95,$B$8:$B$207,$B95,$C$8:$C$207,$C95)&gt;1,"Duplicado",""))</f>
        <v/>
      </c>
    </row>
    <row r="96">
      <c r="A96" s="28" t="n"/>
      <c r="B96" s="15" t="n"/>
      <c r="C96" s="15" t="n"/>
      <c r="D96" s="6">
        <f>IF(OR($A96="",$B96=""),"",IFERROR(VLOOKUP($B96,'Parâmetros'!$A$12:$E$61,2,FALSE),"Código não configurado"))</f>
        <v/>
      </c>
      <c r="E96" s="29" t="n"/>
      <c r="F96" s="30" t="n"/>
      <c r="G96" s="30" t="n"/>
      <c r="H96" s="30" t="n"/>
      <c r="I96" s="30" t="n"/>
      <c r="J96" s="31">
        <f>IF(OR($A96="",$F96="",$I96=""),"",IFERROR(MOD($I96-$F96,1)-IF(AND($G96&lt;&gt;"",$H96&lt;&gt;""),MOD($H96-$G96,1),0),""))</f>
        <v/>
      </c>
      <c r="K96" s="15" t="n"/>
      <c r="L96" s="29" t="n"/>
      <c r="M96" s="6">
        <f>IF(OR($A96="",$K96=""),"",IFERROR(VLOOKUP($K96,'Parâmetros'!$G$12:$L$31,3,FALSE),"Configurar"))</f>
        <v/>
      </c>
      <c r="N96" s="31">
        <f>IF($A96="","",IF($M96="A confirmar","",IFERROR($J96+IF($M96="Sim",$L96,0),"")))</f>
        <v/>
      </c>
      <c r="O96" s="31">
        <f>IF(OR($A96="",$E96="",$N96=""),"",IFERROR($N96-$E96,""))</f>
        <v/>
      </c>
      <c r="P96" s="15" t="n"/>
      <c r="Q96" s="28" t="n"/>
      <c r="R96" s="15" t="n"/>
      <c r="S96" s="19" t="n"/>
      <c r="T96" s="20">
        <f>IF($A96="","",IF($B96="","Indicar colaborador",IF($C96="","Indicar segmento",IF($K96="","Indicar ocorrência",IF(IFERROR(VLOOKUP($K96,'Parâmetros'!$G$12:$L$31,2,FALSE),"")="","Configurar ocorrência",IF(AND(IFERROR(VLOOKUP($K96,'Parâmetros'!$G$12:$L$31,2,FALSE),"")="Trabalho",OR($F96="",$I96="")),"Indicar entrada e saída",IF(AND(IFERROR(VLOOKUP($K96,'Parâmetros'!$G$12:$L$31,5,FALSE),"")="Sim",$L96=""),"Indicar duração de ausência",IF(IFERROR(VLOOKUP($K96,'Parâmetros'!$G$12:$L$31,3,FALSE),"")="A confirmar","Confirmar regra de saldo",IF(AND(IFERROR(VLOOKUP($K96,'Parâmetros'!$G$12:$L$31,4,FALSE),"")="Sim",$P96&lt;&gt;"Sim"),"Rever justificação/documento","OK")))))))))</f>
        <v/>
      </c>
      <c r="U96" s="6">
        <f>IF(OR($A96="",$B96="",$C96=""),"",IF(COUNTIFS($A$8:$A$207,$A96,$B$8:$B$207,$B96,$C$8:$C$207,$C96)&gt;1,"Duplicado",""))</f>
        <v/>
      </c>
    </row>
    <row r="97">
      <c r="A97" s="28" t="n"/>
      <c r="B97" s="15" t="n"/>
      <c r="C97" s="15" t="n"/>
      <c r="D97" s="6">
        <f>IF(OR($A97="",$B97=""),"",IFERROR(VLOOKUP($B97,'Parâmetros'!$A$12:$E$61,2,FALSE),"Código não configurado"))</f>
        <v/>
      </c>
      <c r="E97" s="29" t="n"/>
      <c r="F97" s="30" t="n"/>
      <c r="G97" s="30" t="n"/>
      <c r="H97" s="30" t="n"/>
      <c r="I97" s="30" t="n"/>
      <c r="J97" s="31">
        <f>IF(OR($A97="",$F97="",$I97=""),"",IFERROR(MOD($I97-$F97,1)-IF(AND($G97&lt;&gt;"",$H97&lt;&gt;""),MOD($H97-$G97,1),0),""))</f>
        <v/>
      </c>
      <c r="K97" s="15" t="n"/>
      <c r="L97" s="29" t="n"/>
      <c r="M97" s="6">
        <f>IF(OR($A97="",$K97=""),"",IFERROR(VLOOKUP($K97,'Parâmetros'!$G$12:$L$31,3,FALSE),"Configurar"))</f>
        <v/>
      </c>
      <c r="N97" s="31">
        <f>IF($A97="","",IF($M97="A confirmar","",IFERROR($J97+IF($M97="Sim",$L97,0),"")))</f>
        <v/>
      </c>
      <c r="O97" s="31">
        <f>IF(OR($A97="",$E97="",$N97=""),"",IFERROR($N97-$E97,""))</f>
        <v/>
      </c>
      <c r="P97" s="15" t="n"/>
      <c r="Q97" s="28" t="n"/>
      <c r="R97" s="15" t="n"/>
      <c r="S97" s="19" t="n"/>
      <c r="T97" s="20">
        <f>IF($A97="","",IF($B97="","Indicar colaborador",IF($C97="","Indicar segmento",IF($K97="","Indicar ocorrência",IF(IFERROR(VLOOKUP($K97,'Parâmetros'!$G$12:$L$31,2,FALSE),"")="","Configurar ocorrência",IF(AND(IFERROR(VLOOKUP($K97,'Parâmetros'!$G$12:$L$31,2,FALSE),"")="Trabalho",OR($F97="",$I97="")),"Indicar entrada e saída",IF(AND(IFERROR(VLOOKUP($K97,'Parâmetros'!$G$12:$L$31,5,FALSE),"")="Sim",$L97=""),"Indicar duração de ausência",IF(IFERROR(VLOOKUP($K97,'Parâmetros'!$G$12:$L$31,3,FALSE),"")="A confirmar","Confirmar regra de saldo",IF(AND(IFERROR(VLOOKUP($K97,'Parâmetros'!$G$12:$L$31,4,FALSE),"")="Sim",$P97&lt;&gt;"Sim"),"Rever justificação/documento","OK")))))))))</f>
        <v/>
      </c>
      <c r="U97" s="6">
        <f>IF(OR($A97="",$B97="",$C97=""),"",IF(COUNTIFS($A$8:$A$207,$A97,$B$8:$B$207,$B97,$C$8:$C$207,$C97)&gt;1,"Duplicado",""))</f>
        <v/>
      </c>
    </row>
    <row r="98">
      <c r="A98" s="28" t="n"/>
      <c r="B98" s="15" t="n"/>
      <c r="C98" s="15" t="n"/>
      <c r="D98" s="6">
        <f>IF(OR($A98="",$B98=""),"",IFERROR(VLOOKUP($B98,'Parâmetros'!$A$12:$E$61,2,FALSE),"Código não configurado"))</f>
        <v/>
      </c>
      <c r="E98" s="29" t="n"/>
      <c r="F98" s="30" t="n"/>
      <c r="G98" s="30" t="n"/>
      <c r="H98" s="30" t="n"/>
      <c r="I98" s="30" t="n"/>
      <c r="J98" s="31">
        <f>IF(OR($A98="",$F98="",$I98=""),"",IFERROR(MOD($I98-$F98,1)-IF(AND($G98&lt;&gt;"",$H98&lt;&gt;""),MOD($H98-$G98,1),0),""))</f>
        <v/>
      </c>
      <c r="K98" s="15" t="n"/>
      <c r="L98" s="29" t="n"/>
      <c r="M98" s="6">
        <f>IF(OR($A98="",$K98=""),"",IFERROR(VLOOKUP($K98,'Parâmetros'!$G$12:$L$31,3,FALSE),"Configurar"))</f>
        <v/>
      </c>
      <c r="N98" s="31">
        <f>IF($A98="","",IF($M98="A confirmar","",IFERROR($J98+IF($M98="Sim",$L98,0),"")))</f>
        <v/>
      </c>
      <c r="O98" s="31">
        <f>IF(OR($A98="",$E98="",$N98=""),"",IFERROR($N98-$E98,""))</f>
        <v/>
      </c>
      <c r="P98" s="15" t="n"/>
      <c r="Q98" s="28" t="n"/>
      <c r="R98" s="15" t="n"/>
      <c r="S98" s="19" t="n"/>
      <c r="T98" s="20">
        <f>IF($A98="","",IF($B98="","Indicar colaborador",IF($C98="","Indicar segmento",IF($K98="","Indicar ocorrência",IF(IFERROR(VLOOKUP($K98,'Parâmetros'!$G$12:$L$31,2,FALSE),"")="","Configurar ocorrência",IF(AND(IFERROR(VLOOKUP($K98,'Parâmetros'!$G$12:$L$31,2,FALSE),"")="Trabalho",OR($F98="",$I98="")),"Indicar entrada e saída",IF(AND(IFERROR(VLOOKUP($K98,'Parâmetros'!$G$12:$L$31,5,FALSE),"")="Sim",$L98=""),"Indicar duração de ausência",IF(IFERROR(VLOOKUP($K98,'Parâmetros'!$G$12:$L$31,3,FALSE),"")="A confirmar","Confirmar regra de saldo",IF(AND(IFERROR(VLOOKUP($K98,'Parâmetros'!$G$12:$L$31,4,FALSE),"")="Sim",$P98&lt;&gt;"Sim"),"Rever justificação/documento","OK")))))))))</f>
        <v/>
      </c>
      <c r="U98" s="6">
        <f>IF(OR($A98="",$B98="",$C98=""),"",IF(COUNTIFS($A$8:$A$207,$A98,$B$8:$B$207,$B98,$C$8:$C$207,$C98)&gt;1,"Duplicado",""))</f>
        <v/>
      </c>
    </row>
    <row r="99">
      <c r="A99" s="28" t="n"/>
      <c r="B99" s="15" t="n"/>
      <c r="C99" s="15" t="n"/>
      <c r="D99" s="6">
        <f>IF(OR($A99="",$B99=""),"",IFERROR(VLOOKUP($B99,'Parâmetros'!$A$12:$E$61,2,FALSE),"Código não configurado"))</f>
        <v/>
      </c>
      <c r="E99" s="29" t="n"/>
      <c r="F99" s="30" t="n"/>
      <c r="G99" s="30" t="n"/>
      <c r="H99" s="30" t="n"/>
      <c r="I99" s="30" t="n"/>
      <c r="J99" s="31">
        <f>IF(OR($A99="",$F99="",$I99=""),"",IFERROR(MOD($I99-$F99,1)-IF(AND($G99&lt;&gt;"",$H99&lt;&gt;""),MOD($H99-$G99,1),0),""))</f>
        <v/>
      </c>
      <c r="K99" s="15" t="n"/>
      <c r="L99" s="29" t="n"/>
      <c r="M99" s="6">
        <f>IF(OR($A99="",$K99=""),"",IFERROR(VLOOKUP($K99,'Parâmetros'!$G$12:$L$31,3,FALSE),"Configurar"))</f>
        <v/>
      </c>
      <c r="N99" s="31">
        <f>IF($A99="","",IF($M99="A confirmar","",IFERROR($J99+IF($M99="Sim",$L99,0),"")))</f>
        <v/>
      </c>
      <c r="O99" s="31">
        <f>IF(OR($A99="",$E99="",$N99=""),"",IFERROR($N99-$E99,""))</f>
        <v/>
      </c>
      <c r="P99" s="15" t="n"/>
      <c r="Q99" s="28" t="n"/>
      <c r="R99" s="15" t="n"/>
      <c r="S99" s="19" t="n"/>
      <c r="T99" s="20">
        <f>IF($A99="","",IF($B99="","Indicar colaborador",IF($C99="","Indicar segmento",IF($K99="","Indicar ocorrência",IF(IFERROR(VLOOKUP($K99,'Parâmetros'!$G$12:$L$31,2,FALSE),"")="","Configurar ocorrência",IF(AND(IFERROR(VLOOKUP($K99,'Parâmetros'!$G$12:$L$31,2,FALSE),"")="Trabalho",OR($F99="",$I99="")),"Indicar entrada e saída",IF(AND(IFERROR(VLOOKUP($K99,'Parâmetros'!$G$12:$L$31,5,FALSE),"")="Sim",$L99=""),"Indicar duração de ausência",IF(IFERROR(VLOOKUP($K99,'Parâmetros'!$G$12:$L$31,3,FALSE),"")="A confirmar","Confirmar regra de saldo",IF(AND(IFERROR(VLOOKUP($K99,'Parâmetros'!$G$12:$L$31,4,FALSE),"")="Sim",$P99&lt;&gt;"Sim"),"Rever justificação/documento","OK")))))))))</f>
        <v/>
      </c>
      <c r="U99" s="6">
        <f>IF(OR($A99="",$B99="",$C99=""),"",IF(COUNTIFS($A$8:$A$207,$A99,$B$8:$B$207,$B99,$C$8:$C$207,$C99)&gt;1,"Duplicado",""))</f>
        <v/>
      </c>
    </row>
    <row r="100">
      <c r="A100" s="28" t="n"/>
      <c r="B100" s="15" t="n"/>
      <c r="C100" s="15" t="n"/>
      <c r="D100" s="6">
        <f>IF(OR($A100="",$B100=""),"",IFERROR(VLOOKUP($B100,'Parâmetros'!$A$12:$E$61,2,FALSE),"Código não configurado"))</f>
        <v/>
      </c>
      <c r="E100" s="29" t="n"/>
      <c r="F100" s="30" t="n"/>
      <c r="G100" s="30" t="n"/>
      <c r="H100" s="30" t="n"/>
      <c r="I100" s="30" t="n"/>
      <c r="J100" s="31">
        <f>IF(OR($A100="",$F100="",$I100=""),"",IFERROR(MOD($I100-$F100,1)-IF(AND($G100&lt;&gt;"",$H100&lt;&gt;""),MOD($H100-$G100,1),0),""))</f>
        <v/>
      </c>
      <c r="K100" s="15" t="n"/>
      <c r="L100" s="29" t="n"/>
      <c r="M100" s="6">
        <f>IF(OR($A100="",$K100=""),"",IFERROR(VLOOKUP($K100,'Parâmetros'!$G$12:$L$31,3,FALSE),"Configurar"))</f>
        <v/>
      </c>
      <c r="N100" s="31">
        <f>IF($A100="","",IF($M100="A confirmar","",IFERROR($J100+IF($M100="Sim",$L100,0),"")))</f>
        <v/>
      </c>
      <c r="O100" s="31">
        <f>IF(OR($A100="",$E100="",$N100=""),"",IFERROR($N100-$E100,""))</f>
        <v/>
      </c>
      <c r="P100" s="15" t="n"/>
      <c r="Q100" s="28" t="n"/>
      <c r="R100" s="15" t="n"/>
      <c r="S100" s="19" t="n"/>
      <c r="T100" s="20">
        <f>IF($A100="","",IF($B100="","Indicar colaborador",IF($C100="","Indicar segmento",IF($K100="","Indicar ocorrência",IF(IFERROR(VLOOKUP($K100,'Parâmetros'!$G$12:$L$31,2,FALSE),"")="","Configurar ocorrência",IF(AND(IFERROR(VLOOKUP($K100,'Parâmetros'!$G$12:$L$31,2,FALSE),"")="Trabalho",OR($F100="",$I100="")),"Indicar entrada e saída",IF(AND(IFERROR(VLOOKUP($K100,'Parâmetros'!$G$12:$L$31,5,FALSE),"")="Sim",$L100=""),"Indicar duração de ausência",IF(IFERROR(VLOOKUP($K100,'Parâmetros'!$G$12:$L$31,3,FALSE),"")="A confirmar","Confirmar regra de saldo",IF(AND(IFERROR(VLOOKUP($K100,'Parâmetros'!$G$12:$L$31,4,FALSE),"")="Sim",$P100&lt;&gt;"Sim"),"Rever justificação/documento","OK")))))))))</f>
        <v/>
      </c>
      <c r="U100" s="6">
        <f>IF(OR($A100="",$B100="",$C100=""),"",IF(COUNTIFS($A$8:$A$207,$A100,$B$8:$B$207,$B100,$C$8:$C$207,$C100)&gt;1,"Duplicado",""))</f>
        <v/>
      </c>
    </row>
    <row r="101">
      <c r="A101" s="28" t="n"/>
      <c r="B101" s="15" t="n"/>
      <c r="C101" s="15" t="n"/>
      <c r="D101" s="6">
        <f>IF(OR($A101="",$B101=""),"",IFERROR(VLOOKUP($B101,'Parâmetros'!$A$12:$E$61,2,FALSE),"Código não configurado"))</f>
        <v/>
      </c>
      <c r="E101" s="29" t="n"/>
      <c r="F101" s="30" t="n"/>
      <c r="G101" s="30" t="n"/>
      <c r="H101" s="30" t="n"/>
      <c r="I101" s="30" t="n"/>
      <c r="J101" s="31">
        <f>IF(OR($A101="",$F101="",$I101=""),"",IFERROR(MOD($I101-$F101,1)-IF(AND($G101&lt;&gt;"",$H101&lt;&gt;""),MOD($H101-$G101,1),0),""))</f>
        <v/>
      </c>
      <c r="K101" s="15" t="n"/>
      <c r="L101" s="29" t="n"/>
      <c r="M101" s="6">
        <f>IF(OR($A101="",$K101=""),"",IFERROR(VLOOKUP($K101,'Parâmetros'!$G$12:$L$31,3,FALSE),"Configurar"))</f>
        <v/>
      </c>
      <c r="N101" s="31">
        <f>IF($A101="","",IF($M101="A confirmar","",IFERROR($J101+IF($M101="Sim",$L101,0),"")))</f>
        <v/>
      </c>
      <c r="O101" s="31">
        <f>IF(OR($A101="",$E101="",$N101=""),"",IFERROR($N101-$E101,""))</f>
        <v/>
      </c>
      <c r="P101" s="15" t="n"/>
      <c r="Q101" s="28" t="n"/>
      <c r="R101" s="15" t="n"/>
      <c r="S101" s="19" t="n"/>
      <c r="T101" s="20">
        <f>IF($A101="","",IF($B101="","Indicar colaborador",IF($C101="","Indicar segmento",IF($K101="","Indicar ocorrência",IF(IFERROR(VLOOKUP($K101,'Parâmetros'!$G$12:$L$31,2,FALSE),"")="","Configurar ocorrência",IF(AND(IFERROR(VLOOKUP($K101,'Parâmetros'!$G$12:$L$31,2,FALSE),"")="Trabalho",OR($F101="",$I101="")),"Indicar entrada e saída",IF(AND(IFERROR(VLOOKUP($K101,'Parâmetros'!$G$12:$L$31,5,FALSE),"")="Sim",$L101=""),"Indicar duração de ausência",IF(IFERROR(VLOOKUP($K101,'Parâmetros'!$G$12:$L$31,3,FALSE),"")="A confirmar","Confirmar regra de saldo",IF(AND(IFERROR(VLOOKUP($K101,'Parâmetros'!$G$12:$L$31,4,FALSE),"")="Sim",$P101&lt;&gt;"Sim"),"Rever justificação/documento","OK")))))))))</f>
        <v/>
      </c>
      <c r="U101" s="6">
        <f>IF(OR($A101="",$B101="",$C101=""),"",IF(COUNTIFS($A$8:$A$207,$A101,$B$8:$B$207,$B101,$C$8:$C$207,$C101)&gt;1,"Duplicado",""))</f>
        <v/>
      </c>
    </row>
    <row r="102">
      <c r="A102" s="28" t="n"/>
      <c r="B102" s="15" t="n"/>
      <c r="C102" s="15" t="n"/>
      <c r="D102" s="6">
        <f>IF(OR($A102="",$B102=""),"",IFERROR(VLOOKUP($B102,'Parâmetros'!$A$12:$E$61,2,FALSE),"Código não configurado"))</f>
        <v/>
      </c>
      <c r="E102" s="29" t="n"/>
      <c r="F102" s="30" t="n"/>
      <c r="G102" s="30" t="n"/>
      <c r="H102" s="30" t="n"/>
      <c r="I102" s="30" t="n"/>
      <c r="J102" s="31">
        <f>IF(OR($A102="",$F102="",$I102=""),"",IFERROR(MOD($I102-$F102,1)-IF(AND($G102&lt;&gt;"",$H102&lt;&gt;""),MOD($H102-$G102,1),0),""))</f>
        <v/>
      </c>
      <c r="K102" s="15" t="n"/>
      <c r="L102" s="29" t="n"/>
      <c r="M102" s="6">
        <f>IF(OR($A102="",$K102=""),"",IFERROR(VLOOKUP($K102,'Parâmetros'!$G$12:$L$31,3,FALSE),"Configurar"))</f>
        <v/>
      </c>
      <c r="N102" s="31">
        <f>IF($A102="","",IF($M102="A confirmar","",IFERROR($J102+IF($M102="Sim",$L102,0),"")))</f>
        <v/>
      </c>
      <c r="O102" s="31">
        <f>IF(OR($A102="",$E102="",$N102=""),"",IFERROR($N102-$E102,""))</f>
        <v/>
      </c>
      <c r="P102" s="15" t="n"/>
      <c r="Q102" s="28" t="n"/>
      <c r="R102" s="15" t="n"/>
      <c r="S102" s="19" t="n"/>
      <c r="T102" s="20">
        <f>IF($A102="","",IF($B102="","Indicar colaborador",IF($C102="","Indicar segmento",IF($K102="","Indicar ocorrência",IF(IFERROR(VLOOKUP($K102,'Parâmetros'!$G$12:$L$31,2,FALSE),"")="","Configurar ocorrência",IF(AND(IFERROR(VLOOKUP($K102,'Parâmetros'!$G$12:$L$31,2,FALSE),"")="Trabalho",OR($F102="",$I102="")),"Indicar entrada e saída",IF(AND(IFERROR(VLOOKUP($K102,'Parâmetros'!$G$12:$L$31,5,FALSE),"")="Sim",$L102=""),"Indicar duração de ausência",IF(IFERROR(VLOOKUP($K102,'Parâmetros'!$G$12:$L$31,3,FALSE),"")="A confirmar","Confirmar regra de saldo",IF(AND(IFERROR(VLOOKUP($K102,'Parâmetros'!$G$12:$L$31,4,FALSE),"")="Sim",$P102&lt;&gt;"Sim"),"Rever justificação/documento","OK")))))))))</f>
        <v/>
      </c>
      <c r="U102" s="6">
        <f>IF(OR($A102="",$B102="",$C102=""),"",IF(COUNTIFS($A$8:$A$207,$A102,$B$8:$B$207,$B102,$C$8:$C$207,$C102)&gt;1,"Duplicado",""))</f>
        <v/>
      </c>
    </row>
    <row r="103">
      <c r="A103" s="28" t="n"/>
      <c r="B103" s="15" t="n"/>
      <c r="C103" s="15" t="n"/>
      <c r="D103" s="6">
        <f>IF(OR($A103="",$B103=""),"",IFERROR(VLOOKUP($B103,'Parâmetros'!$A$12:$E$61,2,FALSE),"Código não configurado"))</f>
        <v/>
      </c>
      <c r="E103" s="29" t="n"/>
      <c r="F103" s="30" t="n"/>
      <c r="G103" s="30" t="n"/>
      <c r="H103" s="30" t="n"/>
      <c r="I103" s="30" t="n"/>
      <c r="J103" s="31">
        <f>IF(OR($A103="",$F103="",$I103=""),"",IFERROR(MOD($I103-$F103,1)-IF(AND($G103&lt;&gt;"",$H103&lt;&gt;""),MOD($H103-$G103,1),0),""))</f>
        <v/>
      </c>
      <c r="K103" s="15" t="n"/>
      <c r="L103" s="29" t="n"/>
      <c r="M103" s="6">
        <f>IF(OR($A103="",$K103=""),"",IFERROR(VLOOKUP($K103,'Parâmetros'!$G$12:$L$31,3,FALSE),"Configurar"))</f>
        <v/>
      </c>
      <c r="N103" s="31">
        <f>IF($A103="","",IF($M103="A confirmar","",IFERROR($J103+IF($M103="Sim",$L103,0),"")))</f>
        <v/>
      </c>
      <c r="O103" s="31">
        <f>IF(OR($A103="",$E103="",$N103=""),"",IFERROR($N103-$E103,""))</f>
        <v/>
      </c>
      <c r="P103" s="15" t="n"/>
      <c r="Q103" s="28" t="n"/>
      <c r="R103" s="15" t="n"/>
      <c r="S103" s="19" t="n"/>
      <c r="T103" s="20">
        <f>IF($A103="","",IF($B103="","Indicar colaborador",IF($C103="","Indicar segmento",IF($K103="","Indicar ocorrência",IF(IFERROR(VLOOKUP($K103,'Parâmetros'!$G$12:$L$31,2,FALSE),"")="","Configurar ocorrência",IF(AND(IFERROR(VLOOKUP($K103,'Parâmetros'!$G$12:$L$31,2,FALSE),"")="Trabalho",OR($F103="",$I103="")),"Indicar entrada e saída",IF(AND(IFERROR(VLOOKUP($K103,'Parâmetros'!$G$12:$L$31,5,FALSE),"")="Sim",$L103=""),"Indicar duração de ausência",IF(IFERROR(VLOOKUP($K103,'Parâmetros'!$G$12:$L$31,3,FALSE),"")="A confirmar","Confirmar regra de saldo",IF(AND(IFERROR(VLOOKUP($K103,'Parâmetros'!$G$12:$L$31,4,FALSE),"")="Sim",$P103&lt;&gt;"Sim"),"Rever justificação/documento","OK")))))))))</f>
        <v/>
      </c>
      <c r="U103" s="6">
        <f>IF(OR($A103="",$B103="",$C103=""),"",IF(COUNTIFS($A$8:$A$207,$A103,$B$8:$B$207,$B103,$C$8:$C$207,$C103)&gt;1,"Duplicado",""))</f>
        <v/>
      </c>
    </row>
    <row r="104">
      <c r="A104" s="28" t="n"/>
      <c r="B104" s="15" t="n"/>
      <c r="C104" s="15" t="n"/>
      <c r="D104" s="6">
        <f>IF(OR($A104="",$B104=""),"",IFERROR(VLOOKUP($B104,'Parâmetros'!$A$12:$E$61,2,FALSE),"Código não configurado"))</f>
        <v/>
      </c>
      <c r="E104" s="29" t="n"/>
      <c r="F104" s="30" t="n"/>
      <c r="G104" s="30" t="n"/>
      <c r="H104" s="30" t="n"/>
      <c r="I104" s="30" t="n"/>
      <c r="J104" s="31">
        <f>IF(OR($A104="",$F104="",$I104=""),"",IFERROR(MOD($I104-$F104,1)-IF(AND($G104&lt;&gt;"",$H104&lt;&gt;""),MOD($H104-$G104,1),0),""))</f>
        <v/>
      </c>
      <c r="K104" s="15" t="n"/>
      <c r="L104" s="29" t="n"/>
      <c r="M104" s="6">
        <f>IF(OR($A104="",$K104=""),"",IFERROR(VLOOKUP($K104,'Parâmetros'!$G$12:$L$31,3,FALSE),"Configurar"))</f>
        <v/>
      </c>
      <c r="N104" s="31">
        <f>IF($A104="","",IF($M104="A confirmar","",IFERROR($J104+IF($M104="Sim",$L104,0),"")))</f>
        <v/>
      </c>
      <c r="O104" s="31">
        <f>IF(OR($A104="",$E104="",$N104=""),"",IFERROR($N104-$E104,""))</f>
        <v/>
      </c>
      <c r="P104" s="15" t="n"/>
      <c r="Q104" s="28" t="n"/>
      <c r="R104" s="15" t="n"/>
      <c r="S104" s="19" t="n"/>
      <c r="T104" s="20">
        <f>IF($A104="","",IF($B104="","Indicar colaborador",IF($C104="","Indicar segmento",IF($K104="","Indicar ocorrência",IF(IFERROR(VLOOKUP($K104,'Parâmetros'!$G$12:$L$31,2,FALSE),"")="","Configurar ocorrência",IF(AND(IFERROR(VLOOKUP($K104,'Parâmetros'!$G$12:$L$31,2,FALSE),"")="Trabalho",OR($F104="",$I104="")),"Indicar entrada e saída",IF(AND(IFERROR(VLOOKUP($K104,'Parâmetros'!$G$12:$L$31,5,FALSE),"")="Sim",$L104=""),"Indicar duração de ausência",IF(IFERROR(VLOOKUP($K104,'Parâmetros'!$G$12:$L$31,3,FALSE),"")="A confirmar","Confirmar regra de saldo",IF(AND(IFERROR(VLOOKUP($K104,'Parâmetros'!$G$12:$L$31,4,FALSE),"")="Sim",$P104&lt;&gt;"Sim"),"Rever justificação/documento","OK")))))))))</f>
        <v/>
      </c>
      <c r="U104" s="6">
        <f>IF(OR($A104="",$B104="",$C104=""),"",IF(COUNTIFS($A$8:$A$207,$A104,$B$8:$B$207,$B104,$C$8:$C$207,$C104)&gt;1,"Duplicado",""))</f>
        <v/>
      </c>
    </row>
    <row r="105">
      <c r="A105" s="28" t="n"/>
      <c r="B105" s="15" t="n"/>
      <c r="C105" s="15" t="n"/>
      <c r="D105" s="6">
        <f>IF(OR($A105="",$B105=""),"",IFERROR(VLOOKUP($B105,'Parâmetros'!$A$12:$E$61,2,FALSE),"Código não configurado"))</f>
        <v/>
      </c>
      <c r="E105" s="29" t="n"/>
      <c r="F105" s="30" t="n"/>
      <c r="G105" s="30" t="n"/>
      <c r="H105" s="30" t="n"/>
      <c r="I105" s="30" t="n"/>
      <c r="J105" s="31">
        <f>IF(OR($A105="",$F105="",$I105=""),"",IFERROR(MOD($I105-$F105,1)-IF(AND($G105&lt;&gt;"",$H105&lt;&gt;""),MOD($H105-$G105,1),0),""))</f>
        <v/>
      </c>
      <c r="K105" s="15" t="n"/>
      <c r="L105" s="29" t="n"/>
      <c r="M105" s="6">
        <f>IF(OR($A105="",$K105=""),"",IFERROR(VLOOKUP($K105,'Parâmetros'!$G$12:$L$31,3,FALSE),"Configurar"))</f>
        <v/>
      </c>
      <c r="N105" s="31">
        <f>IF($A105="","",IF($M105="A confirmar","",IFERROR($J105+IF($M105="Sim",$L105,0),"")))</f>
        <v/>
      </c>
      <c r="O105" s="31">
        <f>IF(OR($A105="",$E105="",$N105=""),"",IFERROR($N105-$E105,""))</f>
        <v/>
      </c>
      <c r="P105" s="15" t="n"/>
      <c r="Q105" s="28" t="n"/>
      <c r="R105" s="15" t="n"/>
      <c r="S105" s="19" t="n"/>
      <c r="T105" s="20">
        <f>IF($A105="","",IF($B105="","Indicar colaborador",IF($C105="","Indicar segmento",IF($K105="","Indicar ocorrência",IF(IFERROR(VLOOKUP($K105,'Parâmetros'!$G$12:$L$31,2,FALSE),"")="","Configurar ocorrência",IF(AND(IFERROR(VLOOKUP($K105,'Parâmetros'!$G$12:$L$31,2,FALSE),"")="Trabalho",OR($F105="",$I105="")),"Indicar entrada e saída",IF(AND(IFERROR(VLOOKUP($K105,'Parâmetros'!$G$12:$L$31,5,FALSE),"")="Sim",$L105=""),"Indicar duração de ausência",IF(IFERROR(VLOOKUP($K105,'Parâmetros'!$G$12:$L$31,3,FALSE),"")="A confirmar","Confirmar regra de saldo",IF(AND(IFERROR(VLOOKUP($K105,'Parâmetros'!$G$12:$L$31,4,FALSE),"")="Sim",$P105&lt;&gt;"Sim"),"Rever justificação/documento","OK")))))))))</f>
        <v/>
      </c>
      <c r="U105" s="6">
        <f>IF(OR($A105="",$B105="",$C105=""),"",IF(COUNTIFS($A$8:$A$207,$A105,$B$8:$B$207,$B105,$C$8:$C$207,$C105)&gt;1,"Duplicado",""))</f>
        <v/>
      </c>
    </row>
    <row r="106">
      <c r="A106" s="28" t="n"/>
      <c r="B106" s="15" t="n"/>
      <c r="C106" s="15" t="n"/>
      <c r="D106" s="6">
        <f>IF(OR($A106="",$B106=""),"",IFERROR(VLOOKUP($B106,'Parâmetros'!$A$12:$E$61,2,FALSE),"Código não configurado"))</f>
        <v/>
      </c>
      <c r="E106" s="29" t="n"/>
      <c r="F106" s="30" t="n"/>
      <c r="G106" s="30" t="n"/>
      <c r="H106" s="30" t="n"/>
      <c r="I106" s="30" t="n"/>
      <c r="J106" s="31">
        <f>IF(OR($A106="",$F106="",$I106=""),"",IFERROR(MOD($I106-$F106,1)-IF(AND($G106&lt;&gt;"",$H106&lt;&gt;""),MOD($H106-$G106,1),0),""))</f>
        <v/>
      </c>
      <c r="K106" s="15" t="n"/>
      <c r="L106" s="29" t="n"/>
      <c r="M106" s="6">
        <f>IF(OR($A106="",$K106=""),"",IFERROR(VLOOKUP($K106,'Parâmetros'!$G$12:$L$31,3,FALSE),"Configurar"))</f>
        <v/>
      </c>
      <c r="N106" s="31">
        <f>IF($A106="","",IF($M106="A confirmar","",IFERROR($J106+IF($M106="Sim",$L106,0),"")))</f>
        <v/>
      </c>
      <c r="O106" s="31">
        <f>IF(OR($A106="",$E106="",$N106=""),"",IFERROR($N106-$E106,""))</f>
        <v/>
      </c>
      <c r="P106" s="15" t="n"/>
      <c r="Q106" s="28" t="n"/>
      <c r="R106" s="15" t="n"/>
      <c r="S106" s="19" t="n"/>
      <c r="T106" s="20">
        <f>IF($A106="","",IF($B106="","Indicar colaborador",IF($C106="","Indicar segmento",IF($K106="","Indicar ocorrência",IF(IFERROR(VLOOKUP($K106,'Parâmetros'!$G$12:$L$31,2,FALSE),"")="","Configurar ocorrência",IF(AND(IFERROR(VLOOKUP($K106,'Parâmetros'!$G$12:$L$31,2,FALSE),"")="Trabalho",OR($F106="",$I106="")),"Indicar entrada e saída",IF(AND(IFERROR(VLOOKUP($K106,'Parâmetros'!$G$12:$L$31,5,FALSE),"")="Sim",$L106=""),"Indicar duração de ausência",IF(IFERROR(VLOOKUP($K106,'Parâmetros'!$G$12:$L$31,3,FALSE),"")="A confirmar","Confirmar regra de saldo",IF(AND(IFERROR(VLOOKUP($K106,'Parâmetros'!$G$12:$L$31,4,FALSE),"")="Sim",$P106&lt;&gt;"Sim"),"Rever justificação/documento","OK")))))))))</f>
        <v/>
      </c>
      <c r="U106" s="6">
        <f>IF(OR($A106="",$B106="",$C106=""),"",IF(COUNTIFS($A$8:$A$207,$A106,$B$8:$B$207,$B106,$C$8:$C$207,$C106)&gt;1,"Duplicado",""))</f>
        <v/>
      </c>
    </row>
    <row r="107">
      <c r="A107" s="28" t="n"/>
      <c r="B107" s="15" t="n"/>
      <c r="C107" s="15" t="n"/>
      <c r="D107" s="6">
        <f>IF(OR($A107="",$B107=""),"",IFERROR(VLOOKUP($B107,'Parâmetros'!$A$12:$E$61,2,FALSE),"Código não configurado"))</f>
        <v/>
      </c>
      <c r="E107" s="29" t="n"/>
      <c r="F107" s="30" t="n"/>
      <c r="G107" s="30" t="n"/>
      <c r="H107" s="30" t="n"/>
      <c r="I107" s="30" t="n"/>
      <c r="J107" s="31">
        <f>IF(OR($A107="",$F107="",$I107=""),"",IFERROR(MOD($I107-$F107,1)-IF(AND($G107&lt;&gt;"",$H107&lt;&gt;""),MOD($H107-$G107,1),0),""))</f>
        <v/>
      </c>
      <c r="K107" s="15" t="n"/>
      <c r="L107" s="29" t="n"/>
      <c r="M107" s="6">
        <f>IF(OR($A107="",$K107=""),"",IFERROR(VLOOKUP($K107,'Parâmetros'!$G$12:$L$31,3,FALSE),"Configurar"))</f>
        <v/>
      </c>
      <c r="N107" s="31">
        <f>IF($A107="","",IF($M107="A confirmar","",IFERROR($J107+IF($M107="Sim",$L107,0),"")))</f>
        <v/>
      </c>
      <c r="O107" s="31">
        <f>IF(OR($A107="",$E107="",$N107=""),"",IFERROR($N107-$E107,""))</f>
        <v/>
      </c>
      <c r="P107" s="15" t="n"/>
      <c r="Q107" s="28" t="n"/>
      <c r="R107" s="15" t="n"/>
      <c r="S107" s="19" t="n"/>
      <c r="T107" s="20">
        <f>IF($A107="","",IF($B107="","Indicar colaborador",IF($C107="","Indicar segmento",IF($K107="","Indicar ocorrência",IF(IFERROR(VLOOKUP($K107,'Parâmetros'!$G$12:$L$31,2,FALSE),"")="","Configurar ocorrência",IF(AND(IFERROR(VLOOKUP($K107,'Parâmetros'!$G$12:$L$31,2,FALSE),"")="Trabalho",OR($F107="",$I107="")),"Indicar entrada e saída",IF(AND(IFERROR(VLOOKUP($K107,'Parâmetros'!$G$12:$L$31,5,FALSE),"")="Sim",$L107=""),"Indicar duração de ausência",IF(IFERROR(VLOOKUP($K107,'Parâmetros'!$G$12:$L$31,3,FALSE),"")="A confirmar","Confirmar regra de saldo",IF(AND(IFERROR(VLOOKUP($K107,'Parâmetros'!$G$12:$L$31,4,FALSE),"")="Sim",$P107&lt;&gt;"Sim"),"Rever justificação/documento","OK")))))))))</f>
        <v/>
      </c>
      <c r="U107" s="6">
        <f>IF(OR($A107="",$B107="",$C107=""),"",IF(COUNTIFS($A$8:$A$207,$A107,$B$8:$B$207,$B107,$C$8:$C$207,$C107)&gt;1,"Duplicado",""))</f>
        <v/>
      </c>
    </row>
    <row r="108">
      <c r="A108" s="28" t="n"/>
      <c r="B108" s="15" t="n"/>
      <c r="C108" s="15" t="n"/>
      <c r="D108" s="6">
        <f>IF(OR($A108="",$B108=""),"",IFERROR(VLOOKUP($B108,'Parâmetros'!$A$12:$E$61,2,FALSE),"Código não configurado"))</f>
        <v/>
      </c>
      <c r="E108" s="29" t="n"/>
      <c r="F108" s="30" t="n"/>
      <c r="G108" s="30" t="n"/>
      <c r="H108" s="30" t="n"/>
      <c r="I108" s="30" t="n"/>
      <c r="J108" s="31">
        <f>IF(OR($A108="",$F108="",$I108=""),"",IFERROR(MOD($I108-$F108,1)-IF(AND($G108&lt;&gt;"",$H108&lt;&gt;""),MOD($H108-$G108,1),0),""))</f>
        <v/>
      </c>
      <c r="K108" s="15" t="n"/>
      <c r="L108" s="29" t="n"/>
      <c r="M108" s="6">
        <f>IF(OR($A108="",$K108=""),"",IFERROR(VLOOKUP($K108,'Parâmetros'!$G$12:$L$31,3,FALSE),"Configurar"))</f>
        <v/>
      </c>
      <c r="N108" s="31">
        <f>IF($A108="","",IF($M108="A confirmar","",IFERROR($J108+IF($M108="Sim",$L108,0),"")))</f>
        <v/>
      </c>
      <c r="O108" s="31">
        <f>IF(OR($A108="",$E108="",$N108=""),"",IFERROR($N108-$E108,""))</f>
        <v/>
      </c>
      <c r="P108" s="15" t="n"/>
      <c r="Q108" s="28" t="n"/>
      <c r="R108" s="15" t="n"/>
      <c r="S108" s="19" t="n"/>
      <c r="T108" s="20">
        <f>IF($A108="","",IF($B108="","Indicar colaborador",IF($C108="","Indicar segmento",IF($K108="","Indicar ocorrência",IF(IFERROR(VLOOKUP($K108,'Parâmetros'!$G$12:$L$31,2,FALSE),"")="","Configurar ocorrência",IF(AND(IFERROR(VLOOKUP($K108,'Parâmetros'!$G$12:$L$31,2,FALSE),"")="Trabalho",OR($F108="",$I108="")),"Indicar entrada e saída",IF(AND(IFERROR(VLOOKUP($K108,'Parâmetros'!$G$12:$L$31,5,FALSE),"")="Sim",$L108=""),"Indicar duração de ausência",IF(IFERROR(VLOOKUP($K108,'Parâmetros'!$G$12:$L$31,3,FALSE),"")="A confirmar","Confirmar regra de saldo",IF(AND(IFERROR(VLOOKUP($K108,'Parâmetros'!$G$12:$L$31,4,FALSE),"")="Sim",$P108&lt;&gt;"Sim"),"Rever justificação/documento","OK")))))))))</f>
        <v/>
      </c>
      <c r="U108" s="6">
        <f>IF(OR($A108="",$B108="",$C108=""),"",IF(COUNTIFS($A$8:$A$207,$A108,$B$8:$B$207,$B108,$C$8:$C$207,$C108)&gt;1,"Duplicado",""))</f>
        <v/>
      </c>
    </row>
    <row r="109">
      <c r="A109" s="28" t="n"/>
      <c r="B109" s="15" t="n"/>
      <c r="C109" s="15" t="n"/>
      <c r="D109" s="6">
        <f>IF(OR($A109="",$B109=""),"",IFERROR(VLOOKUP($B109,'Parâmetros'!$A$12:$E$61,2,FALSE),"Código não configurado"))</f>
        <v/>
      </c>
      <c r="E109" s="29" t="n"/>
      <c r="F109" s="30" t="n"/>
      <c r="G109" s="30" t="n"/>
      <c r="H109" s="30" t="n"/>
      <c r="I109" s="30" t="n"/>
      <c r="J109" s="31">
        <f>IF(OR($A109="",$F109="",$I109=""),"",IFERROR(MOD($I109-$F109,1)-IF(AND($G109&lt;&gt;"",$H109&lt;&gt;""),MOD($H109-$G109,1),0),""))</f>
        <v/>
      </c>
      <c r="K109" s="15" t="n"/>
      <c r="L109" s="29" t="n"/>
      <c r="M109" s="6">
        <f>IF(OR($A109="",$K109=""),"",IFERROR(VLOOKUP($K109,'Parâmetros'!$G$12:$L$31,3,FALSE),"Configurar"))</f>
        <v/>
      </c>
      <c r="N109" s="31">
        <f>IF($A109="","",IF($M109="A confirmar","",IFERROR($J109+IF($M109="Sim",$L109,0),"")))</f>
        <v/>
      </c>
      <c r="O109" s="31">
        <f>IF(OR($A109="",$E109="",$N109=""),"",IFERROR($N109-$E109,""))</f>
        <v/>
      </c>
      <c r="P109" s="15" t="n"/>
      <c r="Q109" s="28" t="n"/>
      <c r="R109" s="15" t="n"/>
      <c r="S109" s="19" t="n"/>
      <c r="T109" s="20">
        <f>IF($A109="","",IF($B109="","Indicar colaborador",IF($C109="","Indicar segmento",IF($K109="","Indicar ocorrência",IF(IFERROR(VLOOKUP($K109,'Parâmetros'!$G$12:$L$31,2,FALSE),"")="","Configurar ocorrência",IF(AND(IFERROR(VLOOKUP($K109,'Parâmetros'!$G$12:$L$31,2,FALSE),"")="Trabalho",OR($F109="",$I109="")),"Indicar entrada e saída",IF(AND(IFERROR(VLOOKUP($K109,'Parâmetros'!$G$12:$L$31,5,FALSE),"")="Sim",$L109=""),"Indicar duração de ausência",IF(IFERROR(VLOOKUP($K109,'Parâmetros'!$G$12:$L$31,3,FALSE),"")="A confirmar","Confirmar regra de saldo",IF(AND(IFERROR(VLOOKUP($K109,'Parâmetros'!$G$12:$L$31,4,FALSE),"")="Sim",$P109&lt;&gt;"Sim"),"Rever justificação/documento","OK")))))))))</f>
        <v/>
      </c>
      <c r="U109" s="6">
        <f>IF(OR($A109="",$B109="",$C109=""),"",IF(COUNTIFS($A$8:$A$207,$A109,$B$8:$B$207,$B109,$C$8:$C$207,$C109)&gt;1,"Duplicado",""))</f>
        <v/>
      </c>
    </row>
    <row r="110">
      <c r="A110" s="28" t="n"/>
      <c r="B110" s="15" t="n"/>
      <c r="C110" s="15" t="n"/>
      <c r="D110" s="6">
        <f>IF(OR($A110="",$B110=""),"",IFERROR(VLOOKUP($B110,'Parâmetros'!$A$12:$E$61,2,FALSE),"Código não configurado"))</f>
        <v/>
      </c>
      <c r="E110" s="29" t="n"/>
      <c r="F110" s="30" t="n"/>
      <c r="G110" s="30" t="n"/>
      <c r="H110" s="30" t="n"/>
      <c r="I110" s="30" t="n"/>
      <c r="J110" s="31">
        <f>IF(OR($A110="",$F110="",$I110=""),"",IFERROR(MOD($I110-$F110,1)-IF(AND($G110&lt;&gt;"",$H110&lt;&gt;""),MOD($H110-$G110,1),0),""))</f>
        <v/>
      </c>
      <c r="K110" s="15" t="n"/>
      <c r="L110" s="29" t="n"/>
      <c r="M110" s="6">
        <f>IF(OR($A110="",$K110=""),"",IFERROR(VLOOKUP($K110,'Parâmetros'!$G$12:$L$31,3,FALSE),"Configurar"))</f>
        <v/>
      </c>
      <c r="N110" s="31">
        <f>IF($A110="","",IF($M110="A confirmar","",IFERROR($J110+IF($M110="Sim",$L110,0),"")))</f>
        <v/>
      </c>
      <c r="O110" s="31">
        <f>IF(OR($A110="",$E110="",$N110=""),"",IFERROR($N110-$E110,""))</f>
        <v/>
      </c>
      <c r="P110" s="15" t="n"/>
      <c r="Q110" s="28" t="n"/>
      <c r="R110" s="15" t="n"/>
      <c r="S110" s="19" t="n"/>
      <c r="T110" s="20">
        <f>IF($A110="","",IF($B110="","Indicar colaborador",IF($C110="","Indicar segmento",IF($K110="","Indicar ocorrência",IF(IFERROR(VLOOKUP($K110,'Parâmetros'!$G$12:$L$31,2,FALSE),"")="","Configurar ocorrência",IF(AND(IFERROR(VLOOKUP($K110,'Parâmetros'!$G$12:$L$31,2,FALSE),"")="Trabalho",OR($F110="",$I110="")),"Indicar entrada e saída",IF(AND(IFERROR(VLOOKUP($K110,'Parâmetros'!$G$12:$L$31,5,FALSE),"")="Sim",$L110=""),"Indicar duração de ausência",IF(IFERROR(VLOOKUP($K110,'Parâmetros'!$G$12:$L$31,3,FALSE),"")="A confirmar","Confirmar regra de saldo",IF(AND(IFERROR(VLOOKUP($K110,'Parâmetros'!$G$12:$L$31,4,FALSE),"")="Sim",$P110&lt;&gt;"Sim"),"Rever justificação/documento","OK")))))))))</f>
        <v/>
      </c>
      <c r="U110" s="6">
        <f>IF(OR($A110="",$B110="",$C110=""),"",IF(COUNTIFS($A$8:$A$207,$A110,$B$8:$B$207,$B110,$C$8:$C$207,$C110)&gt;1,"Duplicado",""))</f>
        <v/>
      </c>
    </row>
    <row r="111">
      <c r="A111" s="28" t="n"/>
      <c r="B111" s="15" t="n"/>
      <c r="C111" s="15" t="n"/>
      <c r="D111" s="6">
        <f>IF(OR($A111="",$B111=""),"",IFERROR(VLOOKUP($B111,'Parâmetros'!$A$12:$E$61,2,FALSE),"Código não configurado"))</f>
        <v/>
      </c>
      <c r="E111" s="29" t="n"/>
      <c r="F111" s="30" t="n"/>
      <c r="G111" s="30" t="n"/>
      <c r="H111" s="30" t="n"/>
      <c r="I111" s="30" t="n"/>
      <c r="J111" s="31">
        <f>IF(OR($A111="",$F111="",$I111=""),"",IFERROR(MOD($I111-$F111,1)-IF(AND($G111&lt;&gt;"",$H111&lt;&gt;""),MOD($H111-$G111,1),0),""))</f>
        <v/>
      </c>
      <c r="K111" s="15" t="n"/>
      <c r="L111" s="29" t="n"/>
      <c r="M111" s="6">
        <f>IF(OR($A111="",$K111=""),"",IFERROR(VLOOKUP($K111,'Parâmetros'!$G$12:$L$31,3,FALSE),"Configurar"))</f>
        <v/>
      </c>
      <c r="N111" s="31">
        <f>IF($A111="","",IF($M111="A confirmar","",IFERROR($J111+IF($M111="Sim",$L111,0),"")))</f>
        <v/>
      </c>
      <c r="O111" s="31">
        <f>IF(OR($A111="",$E111="",$N111=""),"",IFERROR($N111-$E111,""))</f>
        <v/>
      </c>
      <c r="P111" s="15" t="n"/>
      <c r="Q111" s="28" t="n"/>
      <c r="R111" s="15" t="n"/>
      <c r="S111" s="19" t="n"/>
      <c r="T111" s="20">
        <f>IF($A111="","",IF($B111="","Indicar colaborador",IF($C111="","Indicar segmento",IF($K111="","Indicar ocorrência",IF(IFERROR(VLOOKUP($K111,'Parâmetros'!$G$12:$L$31,2,FALSE),"")="","Configurar ocorrência",IF(AND(IFERROR(VLOOKUP($K111,'Parâmetros'!$G$12:$L$31,2,FALSE),"")="Trabalho",OR($F111="",$I111="")),"Indicar entrada e saída",IF(AND(IFERROR(VLOOKUP($K111,'Parâmetros'!$G$12:$L$31,5,FALSE),"")="Sim",$L111=""),"Indicar duração de ausência",IF(IFERROR(VLOOKUP($K111,'Parâmetros'!$G$12:$L$31,3,FALSE),"")="A confirmar","Confirmar regra de saldo",IF(AND(IFERROR(VLOOKUP($K111,'Parâmetros'!$G$12:$L$31,4,FALSE),"")="Sim",$P111&lt;&gt;"Sim"),"Rever justificação/documento","OK")))))))))</f>
        <v/>
      </c>
      <c r="U111" s="6">
        <f>IF(OR($A111="",$B111="",$C111=""),"",IF(COUNTIFS($A$8:$A$207,$A111,$B$8:$B$207,$B111,$C$8:$C$207,$C111)&gt;1,"Duplicado",""))</f>
        <v/>
      </c>
    </row>
    <row r="112">
      <c r="A112" s="28" t="n"/>
      <c r="B112" s="15" t="n"/>
      <c r="C112" s="15" t="n"/>
      <c r="D112" s="6">
        <f>IF(OR($A112="",$B112=""),"",IFERROR(VLOOKUP($B112,'Parâmetros'!$A$12:$E$61,2,FALSE),"Código não configurado"))</f>
        <v/>
      </c>
      <c r="E112" s="29" t="n"/>
      <c r="F112" s="30" t="n"/>
      <c r="G112" s="30" t="n"/>
      <c r="H112" s="30" t="n"/>
      <c r="I112" s="30" t="n"/>
      <c r="J112" s="31">
        <f>IF(OR($A112="",$F112="",$I112=""),"",IFERROR(MOD($I112-$F112,1)-IF(AND($G112&lt;&gt;"",$H112&lt;&gt;""),MOD($H112-$G112,1),0),""))</f>
        <v/>
      </c>
      <c r="K112" s="15" t="n"/>
      <c r="L112" s="29" t="n"/>
      <c r="M112" s="6">
        <f>IF(OR($A112="",$K112=""),"",IFERROR(VLOOKUP($K112,'Parâmetros'!$G$12:$L$31,3,FALSE),"Configurar"))</f>
        <v/>
      </c>
      <c r="N112" s="31">
        <f>IF($A112="","",IF($M112="A confirmar","",IFERROR($J112+IF($M112="Sim",$L112,0),"")))</f>
        <v/>
      </c>
      <c r="O112" s="31">
        <f>IF(OR($A112="",$E112="",$N112=""),"",IFERROR($N112-$E112,""))</f>
        <v/>
      </c>
      <c r="P112" s="15" t="n"/>
      <c r="Q112" s="28" t="n"/>
      <c r="R112" s="15" t="n"/>
      <c r="S112" s="19" t="n"/>
      <c r="T112" s="20">
        <f>IF($A112="","",IF($B112="","Indicar colaborador",IF($C112="","Indicar segmento",IF($K112="","Indicar ocorrência",IF(IFERROR(VLOOKUP($K112,'Parâmetros'!$G$12:$L$31,2,FALSE),"")="","Configurar ocorrência",IF(AND(IFERROR(VLOOKUP($K112,'Parâmetros'!$G$12:$L$31,2,FALSE),"")="Trabalho",OR($F112="",$I112="")),"Indicar entrada e saída",IF(AND(IFERROR(VLOOKUP($K112,'Parâmetros'!$G$12:$L$31,5,FALSE),"")="Sim",$L112=""),"Indicar duração de ausência",IF(IFERROR(VLOOKUP($K112,'Parâmetros'!$G$12:$L$31,3,FALSE),"")="A confirmar","Confirmar regra de saldo",IF(AND(IFERROR(VLOOKUP($K112,'Parâmetros'!$G$12:$L$31,4,FALSE),"")="Sim",$P112&lt;&gt;"Sim"),"Rever justificação/documento","OK")))))))))</f>
        <v/>
      </c>
      <c r="U112" s="6">
        <f>IF(OR($A112="",$B112="",$C112=""),"",IF(COUNTIFS($A$8:$A$207,$A112,$B$8:$B$207,$B112,$C$8:$C$207,$C112)&gt;1,"Duplicado",""))</f>
        <v/>
      </c>
    </row>
    <row r="113">
      <c r="A113" s="28" t="n"/>
      <c r="B113" s="15" t="n"/>
      <c r="C113" s="15" t="n"/>
      <c r="D113" s="6">
        <f>IF(OR($A113="",$B113=""),"",IFERROR(VLOOKUP($B113,'Parâmetros'!$A$12:$E$61,2,FALSE),"Código não configurado"))</f>
        <v/>
      </c>
      <c r="E113" s="29" t="n"/>
      <c r="F113" s="30" t="n"/>
      <c r="G113" s="30" t="n"/>
      <c r="H113" s="30" t="n"/>
      <c r="I113" s="30" t="n"/>
      <c r="J113" s="31">
        <f>IF(OR($A113="",$F113="",$I113=""),"",IFERROR(MOD($I113-$F113,1)-IF(AND($G113&lt;&gt;"",$H113&lt;&gt;""),MOD($H113-$G113,1),0),""))</f>
        <v/>
      </c>
      <c r="K113" s="15" t="n"/>
      <c r="L113" s="29" t="n"/>
      <c r="M113" s="6">
        <f>IF(OR($A113="",$K113=""),"",IFERROR(VLOOKUP($K113,'Parâmetros'!$G$12:$L$31,3,FALSE),"Configurar"))</f>
        <v/>
      </c>
      <c r="N113" s="31">
        <f>IF($A113="","",IF($M113="A confirmar","",IFERROR($J113+IF($M113="Sim",$L113,0),"")))</f>
        <v/>
      </c>
      <c r="O113" s="31">
        <f>IF(OR($A113="",$E113="",$N113=""),"",IFERROR($N113-$E113,""))</f>
        <v/>
      </c>
      <c r="P113" s="15" t="n"/>
      <c r="Q113" s="28" t="n"/>
      <c r="R113" s="15" t="n"/>
      <c r="S113" s="19" t="n"/>
      <c r="T113" s="20">
        <f>IF($A113="","",IF($B113="","Indicar colaborador",IF($C113="","Indicar segmento",IF($K113="","Indicar ocorrência",IF(IFERROR(VLOOKUP($K113,'Parâmetros'!$G$12:$L$31,2,FALSE),"")="","Configurar ocorrência",IF(AND(IFERROR(VLOOKUP($K113,'Parâmetros'!$G$12:$L$31,2,FALSE),"")="Trabalho",OR($F113="",$I113="")),"Indicar entrada e saída",IF(AND(IFERROR(VLOOKUP($K113,'Parâmetros'!$G$12:$L$31,5,FALSE),"")="Sim",$L113=""),"Indicar duração de ausência",IF(IFERROR(VLOOKUP($K113,'Parâmetros'!$G$12:$L$31,3,FALSE),"")="A confirmar","Confirmar regra de saldo",IF(AND(IFERROR(VLOOKUP($K113,'Parâmetros'!$G$12:$L$31,4,FALSE),"")="Sim",$P113&lt;&gt;"Sim"),"Rever justificação/documento","OK")))))))))</f>
        <v/>
      </c>
      <c r="U113" s="6">
        <f>IF(OR($A113="",$B113="",$C113=""),"",IF(COUNTIFS($A$8:$A$207,$A113,$B$8:$B$207,$B113,$C$8:$C$207,$C113)&gt;1,"Duplicado",""))</f>
        <v/>
      </c>
    </row>
    <row r="114">
      <c r="A114" s="28" t="n"/>
      <c r="B114" s="15" t="n"/>
      <c r="C114" s="15" t="n"/>
      <c r="D114" s="6">
        <f>IF(OR($A114="",$B114=""),"",IFERROR(VLOOKUP($B114,'Parâmetros'!$A$12:$E$61,2,FALSE),"Código não configurado"))</f>
        <v/>
      </c>
      <c r="E114" s="29" t="n"/>
      <c r="F114" s="30" t="n"/>
      <c r="G114" s="30" t="n"/>
      <c r="H114" s="30" t="n"/>
      <c r="I114" s="30" t="n"/>
      <c r="J114" s="31">
        <f>IF(OR($A114="",$F114="",$I114=""),"",IFERROR(MOD($I114-$F114,1)-IF(AND($G114&lt;&gt;"",$H114&lt;&gt;""),MOD($H114-$G114,1),0),""))</f>
        <v/>
      </c>
      <c r="K114" s="15" t="n"/>
      <c r="L114" s="29" t="n"/>
      <c r="M114" s="6">
        <f>IF(OR($A114="",$K114=""),"",IFERROR(VLOOKUP($K114,'Parâmetros'!$G$12:$L$31,3,FALSE),"Configurar"))</f>
        <v/>
      </c>
      <c r="N114" s="31">
        <f>IF($A114="","",IF($M114="A confirmar","",IFERROR($J114+IF($M114="Sim",$L114,0),"")))</f>
        <v/>
      </c>
      <c r="O114" s="31">
        <f>IF(OR($A114="",$E114="",$N114=""),"",IFERROR($N114-$E114,""))</f>
        <v/>
      </c>
      <c r="P114" s="15" t="n"/>
      <c r="Q114" s="28" t="n"/>
      <c r="R114" s="15" t="n"/>
      <c r="S114" s="19" t="n"/>
      <c r="T114" s="20">
        <f>IF($A114="","",IF($B114="","Indicar colaborador",IF($C114="","Indicar segmento",IF($K114="","Indicar ocorrência",IF(IFERROR(VLOOKUP($K114,'Parâmetros'!$G$12:$L$31,2,FALSE),"")="","Configurar ocorrência",IF(AND(IFERROR(VLOOKUP($K114,'Parâmetros'!$G$12:$L$31,2,FALSE),"")="Trabalho",OR($F114="",$I114="")),"Indicar entrada e saída",IF(AND(IFERROR(VLOOKUP($K114,'Parâmetros'!$G$12:$L$31,5,FALSE),"")="Sim",$L114=""),"Indicar duração de ausência",IF(IFERROR(VLOOKUP($K114,'Parâmetros'!$G$12:$L$31,3,FALSE),"")="A confirmar","Confirmar regra de saldo",IF(AND(IFERROR(VLOOKUP($K114,'Parâmetros'!$G$12:$L$31,4,FALSE),"")="Sim",$P114&lt;&gt;"Sim"),"Rever justificação/documento","OK")))))))))</f>
        <v/>
      </c>
      <c r="U114" s="6">
        <f>IF(OR($A114="",$B114="",$C114=""),"",IF(COUNTIFS($A$8:$A$207,$A114,$B$8:$B$207,$B114,$C$8:$C$207,$C114)&gt;1,"Duplicado",""))</f>
        <v/>
      </c>
    </row>
    <row r="115">
      <c r="A115" s="28" t="n"/>
      <c r="B115" s="15" t="n"/>
      <c r="C115" s="15" t="n"/>
      <c r="D115" s="6">
        <f>IF(OR($A115="",$B115=""),"",IFERROR(VLOOKUP($B115,'Parâmetros'!$A$12:$E$61,2,FALSE),"Código não configurado"))</f>
        <v/>
      </c>
      <c r="E115" s="29" t="n"/>
      <c r="F115" s="30" t="n"/>
      <c r="G115" s="30" t="n"/>
      <c r="H115" s="30" t="n"/>
      <c r="I115" s="30" t="n"/>
      <c r="J115" s="31">
        <f>IF(OR($A115="",$F115="",$I115=""),"",IFERROR(MOD($I115-$F115,1)-IF(AND($G115&lt;&gt;"",$H115&lt;&gt;""),MOD($H115-$G115,1),0),""))</f>
        <v/>
      </c>
      <c r="K115" s="15" t="n"/>
      <c r="L115" s="29" t="n"/>
      <c r="M115" s="6">
        <f>IF(OR($A115="",$K115=""),"",IFERROR(VLOOKUP($K115,'Parâmetros'!$G$12:$L$31,3,FALSE),"Configurar"))</f>
        <v/>
      </c>
      <c r="N115" s="31">
        <f>IF($A115="","",IF($M115="A confirmar","",IFERROR($J115+IF($M115="Sim",$L115,0),"")))</f>
        <v/>
      </c>
      <c r="O115" s="31">
        <f>IF(OR($A115="",$E115="",$N115=""),"",IFERROR($N115-$E115,""))</f>
        <v/>
      </c>
      <c r="P115" s="15" t="n"/>
      <c r="Q115" s="28" t="n"/>
      <c r="R115" s="15" t="n"/>
      <c r="S115" s="19" t="n"/>
      <c r="T115" s="20">
        <f>IF($A115="","",IF($B115="","Indicar colaborador",IF($C115="","Indicar segmento",IF($K115="","Indicar ocorrência",IF(IFERROR(VLOOKUP($K115,'Parâmetros'!$G$12:$L$31,2,FALSE),"")="","Configurar ocorrência",IF(AND(IFERROR(VLOOKUP($K115,'Parâmetros'!$G$12:$L$31,2,FALSE),"")="Trabalho",OR($F115="",$I115="")),"Indicar entrada e saída",IF(AND(IFERROR(VLOOKUP($K115,'Parâmetros'!$G$12:$L$31,5,FALSE),"")="Sim",$L115=""),"Indicar duração de ausência",IF(IFERROR(VLOOKUP($K115,'Parâmetros'!$G$12:$L$31,3,FALSE),"")="A confirmar","Confirmar regra de saldo",IF(AND(IFERROR(VLOOKUP($K115,'Parâmetros'!$G$12:$L$31,4,FALSE),"")="Sim",$P115&lt;&gt;"Sim"),"Rever justificação/documento","OK")))))))))</f>
        <v/>
      </c>
      <c r="U115" s="6">
        <f>IF(OR($A115="",$B115="",$C115=""),"",IF(COUNTIFS($A$8:$A$207,$A115,$B$8:$B$207,$B115,$C$8:$C$207,$C115)&gt;1,"Duplicado",""))</f>
        <v/>
      </c>
    </row>
    <row r="116">
      <c r="A116" s="28" t="n"/>
      <c r="B116" s="15" t="n"/>
      <c r="C116" s="15" t="n"/>
      <c r="D116" s="6">
        <f>IF(OR($A116="",$B116=""),"",IFERROR(VLOOKUP($B116,'Parâmetros'!$A$12:$E$61,2,FALSE),"Código não configurado"))</f>
        <v/>
      </c>
      <c r="E116" s="29" t="n"/>
      <c r="F116" s="30" t="n"/>
      <c r="G116" s="30" t="n"/>
      <c r="H116" s="30" t="n"/>
      <c r="I116" s="30" t="n"/>
      <c r="J116" s="31">
        <f>IF(OR($A116="",$F116="",$I116=""),"",IFERROR(MOD($I116-$F116,1)-IF(AND($G116&lt;&gt;"",$H116&lt;&gt;""),MOD($H116-$G116,1),0),""))</f>
        <v/>
      </c>
      <c r="K116" s="15" t="n"/>
      <c r="L116" s="29" t="n"/>
      <c r="M116" s="6">
        <f>IF(OR($A116="",$K116=""),"",IFERROR(VLOOKUP($K116,'Parâmetros'!$G$12:$L$31,3,FALSE),"Configurar"))</f>
        <v/>
      </c>
      <c r="N116" s="31">
        <f>IF($A116="","",IF($M116="A confirmar","",IFERROR($J116+IF($M116="Sim",$L116,0),"")))</f>
        <v/>
      </c>
      <c r="O116" s="31">
        <f>IF(OR($A116="",$E116="",$N116=""),"",IFERROR($N116-$E116,""))</f>
        <v/>
      </c>
      <c r="P116" s="15" t="n"/>
      <c r="Q116" s="28" t="n"/>
      <c r="R116" s="15" t="n"/>
      <c r="S116" s="19" t="n"/>
      <c r="T116" s="20">
        <f>IF($A116="","",IF($B116="","Indicar colaborador",IF($C116="","Indicar segmento",IF($K116="","Indicar ocorrência",IF(IFERROR(VLOOKUP($K116,'Parâmetros'!$G$12:$L$31,2,FALSE),"")="","Configurar ocorrência",IF(AND(IFERROR(VLOOKUP($K116,'Parâmetros'!$G$12:$L$31,2,FALSE),"")="Trabalho",OR($F116="",$I116="")),"Indicar entrada e saída",IF(AND(IFERROR(VLOOKUP($K116,'Parâmetros'!$G$12:$L$31,5,FALSE),"")="Sim",$L116=""),"Indicar duração de ausência",IF(IFERROR(VLOOKUP($K116,'Parâmetros'!$G$12:$L$31,3,FALSE),"")="A confirmar","Confirmar regra de saldo",IF(AND(IFERROR(VLOOKUP($K116,'Parâmetros'!$G$12:$L$31,4,FALSE),"")="Sim",$P116&lt;&gt;"Sim"),"Rever justificação/documento","OK")))))))))</f>
        <v/>
      </c>
      <c r="U116" s="6">
        <f>IF(OR($A116="",$B116="",$C116=""),"",IF(COUNTIFS($A$8:$A$207,$A116,$B$8:$B$207,$B116,$C$8:$C$207,$C116)&gt;1,"Duplicado",""))</f>
        <v/>
      </c>
    </row>
    <row r="117">
      <c r="A117" s="28" t="n"/>
      <c r="B117" s="15" t="n"/>
      <c r="C117" s="15" t="n"/>
      <c r="D117" s="6">
        <f>IF(OR($A117="",$B117=""),"",IFERROR(VLOOKUP($B117,'Parâmetros'!$A$12:$E$61,2,FALSE),"Código não configurado"))</f>
        <v/>
      </c>
      <c r="E117" s="29" t="n"/>
      <c r="F117" s="30" t="n"/>
      <c r="G117" s="30" t="n"/>
      <c r="H117" s="30" t="n"/>
      <c r="I117" s="30" t="n"/>
      <c r="J117" s="31">
        <f>IF(OR($A117="",$F117="",$I117=""),"",IFERROR(MOD($I117-$F117,1)-IF(AND($G117&lt;&gt;"",$H117&lt;&gt;""),MOD($H117-$G117,1),0),""))</f>
        <v/>
      </c>
      <c r="K117" s="15" t="n"/>
      <c r="L117" s="29" t="n"/>
      <c r="M117" s="6">
        <f>IF(OR($A117="",$K117=""),"",IFERROR(VLOOKUP($K117,'Parâmetros'!$G$12:$L$31,3,FALSE),"Configurar"))</f>
        <v/>
      </c>
      <c r="N117" s="31">
        <f>IF($A117="","",IF($M117="A confirmar","",IFERROR($J117+IF($M117="Sim",$L117,0),"")))</f>
        <v/>
      </c>
      <c r="O117" s="31">
        <f>IF(OR($A117="",$E117="",$N117=""),"",IFERROR($N117-$E117,""))</f>
        <v/>
      </c>
      <c r="P117" s="15" t="n"/>
      <c r="Q117" s="28" t="n"/>
      <c r="R117" s="15" t="n"/>
      <c r="S117" s="19" t="n"/>
      <c r="T117" s="20">
        <f>IF($A117="","",IF($B117="","Indicar colaborador",IF($C117="","Indicar segmento",IF($K117="","Indicar ocorrência",IF(IFERROR(VLOOKUP($K117,'Parâmetros'!$G$12:$L$31,2,FALSE),"")="","Configurar ocorrência",IF(AND(IFERROR(VLOOKUP($K117,'Parâmetros'!$G$12:$L$31,2,FALSE),"")="Trabalho",OR($F117="",$I117="")),"Indicar entrada e saída",IF(AND(IFERROR(VLOOKUP($K117,'Parâmetros'!$G$12:$L$31,5,FALSE),"")="Sim",$L117=""),"Indicar duração de ausência",IF(IFERROR(VLOOKUP($K117,'Parâmetros'!$G$12:$L$31,3,FALSE),"")="A confirmar","Confirmar regra de saldo",IF(AND(IFERROR(VLOOKUP($K117,'Parâmetros'!$G$12:$L$31,4,FALSE),"")="Sim",$P117&lt;&gt;"Sim"),"Rever justificação/documento","OK")))))))))</f>
        <v/>
      </c>
      <c r="U117" s="6">
        <f>IF(OR($A117="",$B117="",$C117=""),"",IF(COUNTIFS($A$8:$A$207,$A117,$B$8:$B$207,$B117,$C$8:$C$207,$C117)&gt;1,"Duplicado",""))</f>
        <v/>
      </c>
    </row>
    <row r="118">
      <c r="A118" s="28" t="n"/>
      <c r="B118" s="15" t="n"/>
      <c r="C118" s="15" t="n"/>
      <c r="D118" s="6">
        <f>IF(OR($A118="",$B118=""),"",IFERROR(VLOOKUP($B118,'Parâmetros'!$A$12:$E$61,2,FALSE),"Código não configurado"))</f>
        <v/>
      </c>
      <c r="E118" s="29" t="n"/>
      <c r="F118" s="30" t="n"/>
      <c r="G118" s="30" t="n"/>
      <c r="H118" s="30" t="n"/>
      <c r="I118" s="30" t="n"/>
      <c r="J118" s="31">
        <f>IF(OR($A118="",$F118="",$I118=""),"",IFERROR(MOD($I118-$F118,1)-IF(AND($G118&lt;&gt;"",$H118&lt;&gt;""),MOD($H118-$G118,1),0),""))</f>
        <v/>
      </c>
      <c r="K118" s="15" t="n"/>
      <c r="L118" s="29" t="n"/>
      <c r="M118" s="6">
        <f>IF(OR($A118="",$K118=""),"",IFERROR(VLOOKUP($K118,'Parâmetros'!$G$12:$L$31,3,FALSE),"Configurar"))</f>
        <v/>
      </c>
      <c r="N118" s="31">
        <f>IF($A118="","",IF($M118="A confirmar","",IFERROR($J118+IF($M118="Sim",$L118,0),"")))</f>
        <v/>
      </c>
      <c r="O118" s="31">
        <f>IF(OR($A118="",$E118="",$N118=""),"",IFERROR($N118-$E118,""))</f>
        <v/>
      </c>
      <c r="P118" s="15" t="n"/>
      <c r="Q118" s="28" t="n"/>
      <c r="R118" s="15" t="n"/>
      <c r="S118" s="19" t="n"/>
      <c r="T118" s="20">
        <f>IF($A118="","",IF($B118="","Indicar colaborador",IF($C118="","Indicar segmento",IF($K118="","Indicar ocorrência",IF(IFERROR(VLOOKUP($K118,'Parâmetros'!$G$12:$L$31,2,FALSE),"")="","Configurar ocorrência",IF(AND(IFERROR(VLOOKUP($K118,'Parâmetros'!$G$12:$L$31,2,FALSE),"")="Trabalho",OR($F118="",$I118="")),"Indicar entrada e saída",IF(AND(IFERROR(VLOOKUP($K118,'Parâmetros'!$G$12:$L$31,5,FALSE),"")="Sim",$L118=""),"Indicar duração de ausência",IF(IFERROR(VLOOKUP($K118,'Parâmetros'!$G$12:$L$31,3,FALSE),"")="A confirmar","Confirmar regra de saldo",IF(AND(IFERROR(VLOOKUP($K118,'Parâmetros'!$G$12:$L$31,4,FALSE),"")="Sim",$P118&lt;&gt;"Sim"),"Rever justificação/documento","OK")))))))))</f>
        <v/>
      </c>
      <c r="U118" s="6">
        <f>IF(OR($A118="",$B118="",$C118=""),"",IF(COUNTIFS($A$8:$A$207,$A118,$B$8:$B$207,$B118,$C$8:$C$207,$C118)&gt;1,"Duplicado",""))</f>
        <v/>
      </c>
    </row>
    <row r="119">
      <c r="A119" s="28" t="n"/>
      <c r="B119" s="15" t="n"/>
      <c r="C119" s="15" t="n"/>
      <c r="D119" s="6">
        <f>IF(OR($A119="",$B119=""),"",IFERROR(VLOOKUP($B119,'Parâmetros'!$A$12:$E$61,2,FALSE),"Código não configurado"))</f>
        <v/>
      </c>
      <c r="E119" s="29" t="n"/>
      <c r="F119" s="30" t="n"/>
      <c r="G119" s="30" t="n"/>
      <c r="H119" s="30" t="n"/>
      <c r="I119" s="30" t="n"/>
      <c r="J119" s="31">
        <f>IF(OR($A119="",$F119="",$I119=""),"",IFERROR(MOD($I119-$F119,1)-IF(AND($G119&lt;&gt;"",$H119&lt;&gt;""),MOD($H119-$G119,1),0),""))</f>
        <v/>
      </c>
      <c r="K119" s="15" t="n"/>
      <c r="L119" s="29" t="n"/>
      <c r="M119" s="6">
        <f>IF(OR($A119="",$K119=""),"",IFERROR(VLOOKUP($K119,'Parâmetros'!$G$12:$L$31,3,FALSE),"Configurar"))</f>
        <v/>
      </c>
      <c r="N119" s="31">
        <f>IF($A119="","",IF($M119="A confirmar","",IFERROR($J119+IF($M119="Sim",$L119,0),"")))</f>
        <v/>
      </c>
      <c r="O119" s="31">
        <f>IF(OR($A119="",$E119="",$N119=""),"",IFERROR($N119-$E119,""))</f>
        <v/>
      </c>
      <c r="P119" s="15" t="n"/>
      <c r="Q119" s="28" t="n"/>
      <c r="R119" s="15" t="n"/>
      <c r="S119" s="19" t="n"/>
      <c r="T119" s="20">
        <f>IF($A119="","",IF($B119="","Indicar colaborador",IF($C119="","Indicar segmento",IF($K119="","Indicar ocorrência",IF(IFERROR(VLOOKUP($K119,'Parâmetros'!$G$12:$L$31,2,FALSE),"")="","Configurar ocorrência",IF(AND(IFERROR(VLOOKUP($K119,'Parâmetros'!$G$12:$L$31,2,FALSE),"")="Trabalho",OR($F119="",$I119="")),"Indicar entrada e saída",IF(AND(IFERROR(VLOOKUP($K119,'Parâmetros'!$G$12:$L$31,5,FALSE),"")="Sim",$L119=""),"Indicar duração de ausência",IF(IFERROR(VLOOKUP($K119,'Parâmetros'!$G$12:$L$31,3,FALSE),"")="A confirmar","Confirmar regra de saldo",IF(AND(IFERROR(VLOOKUP($K119,'Parâmetros'!$G$12:$L$31,4,FALSE),"")="Sim",$P119&lt;&gt;"Sim"),"Rever justificação/documento","OK")))))))))</f>
        <v/>
      </c>
      <c r="U119" s="6">
        <f>IF(OR($A119="",$B119="",$C119=""),"",IF(COUNTIFS($A$8:$A$207,$A119,$B$8:$B$207,$B119,$C$8:$C$207,$C119)&gt;1,"Duplicado",""))</f>
        <v/>
      </c>
    </row>
    <row r="120">
      <c r="A120" s="28" t="n"/>
      <c r="B120" s="15" t="n"/>
      <c r="C120" s="15" t="n"/>
      <c r="D120" s="6">
        <f>IF(OR($A120="",$B120=""),"",IFERROR(VLOOKUP($B120,'Parâmetros'!$A$12:$E$61,2,FALSE),"Código não configurado"))</f>
        <v/>
      </c>
      <c r="E120" s="29" t="n"/>
      <c r="F120" s="30" t="n"/>
      <c r="G120" s="30" t="n"/>
      <c r="H120" s="30" t="n"/>
      <c r="I120" s="30" t="n"/>
      <c r="J120" s="31">
        <f>IF(OR($A120="",$F120="",$I120=""),"",IFERROR(MOD($I120-$F120,1)-IF(AND($G120&lt;&gt;"",$H120&lt;&gt;""),MOD($H120-$G120,1),0),""))</f>
        <v/>
      </c>
      <c r="K120" s="15" t="n"/>
      <c r="L120" s="29" t="n"/>
      <c r="M120" s="6">
        <f>IF(OR($A120="",$K120=""),"",IFERROR(VLOOKUP($K120,'Parâmetros'!$G$12:$L$31,3,FALSE),"Configurar"))</f>
        <v/>
      </c>
      <c r="N120" s="31">
        <f>IF($A120="","",IF($M120="A confirmar","",IFERROR($J120+IF($M120="Sim",$L120,0),"")))</f>
        <v/>
      </c>
      <c r="O120" s="31">
        <f>IF(OR($A120="",$E120="",$N120=""),"",IFERROR($N120-$E120,""))</f>
        <v/>
      </c>
      <c r="P120" s="15" t="n"/>
      <c r="Q120" s="28" t="n"/>
      <c r="R120" s="15" t="n"/>
      <c r="S120" s="19" t="n"/>
      <c r="T120" s="20">
        <f>IF($A120="","",IF($B120="","Indicar colaborador",IF($C120="","Indicar segmento",IF($K120="","Indicar ocorrência",IF(IFERROR(VLOOKUP($K120,'Parâmetros'!$G$12:$L$31,2,FALSE),"")="","Configurar ocorrência",IF(AND(IFERROR(VLOOKUP($K120,'Parâmetros'!$G$12:$L$31,2,FALSE),"")="Trabalho",OR($F120="",$I120="")),"Indicar entrada e saída",IF(AND(IFERROR(VLOOKUP($K120,'Parâmetros'!$G$12:$L$31,5,FALSE),"")="Sim",$L120=""),"Indicar duração de ausência",IF(IFERROR(VLOOKUP($K120,'Parâmetros'!$G$12:$L$31,3,FALSE),"")="A confirmar","Confirmar regra de saldo",IF(AND(IFERROR(VLOOKUP($K120,'Parâmetros'!$G$12:$L$31,4,FALSE),"")="Sim",$P120&lt;&gt;"Sim"),"Rever justificação/documento","OK")))))))))</f>
        <v/>
      </c>
      <c r="U120" s="6">
        <f>IF(OR($A120="",$B120="",$C120=""),"",IF(COUNTIFS($A$8:$A$207,$A120,$B$8:$B$207,$B120,$C$8:$C$207,$C120)&gt;1,"Duplicado",""))</f>
        <v/>
      </c>
    </row>
    <row r="121">
      <c r="A121" s="28" t="n"/>
      <c r="B121" s="15" t="n"/>
      <c r="C121" s="15" t="n"/>
      <c r="D121" s="6">
        <f>IF(OR($A121="",$B121=""),"",IFERROR(VLOOKUP($B121,'Parâmetros'!$A$12:$E$61,2,FALSE),"Código não configurado"))</f>
        <v/>
      </c>
      <c r="E121" s="29" t="n"/>
      <c r="F121" s="30" t="n"/>
      <c r="G121" s="30" t="n"/>
      <c r="H121" s="30" t="n"/>
      <c r="I121" s="30" t="n"/>
      <c r="J121" s="31">
        <f>IF(OR($A121="",$F121="",$I121=""),"",IFERROR(MOD($I121-$F121,1)-IF(AND($G121&lt;&gt;"",$H121&lt;&gt;""),MOD($H121-$G121,1),0),""))</f>
        <v/>
      </c>
      <c r="K121" s="15" t="n"/>
      <c r="L121" s="29" t="n"/>
      <c r="M121" s="6">
        <f>IF(OR($A121="",$K121=""),"",IFERROR(VLOOKUP($K121,'Parâmetros'!$G$12:$L$31,3,FALSE),"Configurar"))</f>
        <v/>
      </c>
      <c r="N121" s="31">
        <f>IF($A121="","",IF($M121="A confirmar","",IFERROR($J121+IF($M121="Sim",$L121,0),"")))</f>
        <v/>
      </c>
      <c r="O121" s="31">
        <f>IF(OR($A121="",$E121="",$N121=""),"",IFERROR($N121-$E121,""))</f>
        <v/>
      </c>
      <c r="P121" s="15" t="n"/>
      <c r="Q121" s="28" t="n"/>
      <c r="R121" s="15" t="n"/>
      <c r="S121" s="19" t="n"/>
      <c r="T121" s="20">
        <f>IF($A121="","",IF($B121="","Indicar colaborador",IF($C121="","Indicar segmento",IF($K121="","Indicar ocorrência",IF(IFERROR(VLOOKUP($K121,'Parâmetros'!$G$12:$L$31,2,FALSE),"")="","Configurar ocorrência",IF(AND(IFERROR(VLOOKUP($K121,'Parâmetros'!$G$12:$L$31,2,FALSE),"")="Trabalho",OR($F121="",$I121="")),"Indicar entrada e saída",IF(AND(IFERROR(VLOOKUP($K121,'Parâmetros'!$G$12:$L$31,5,FALSE),"")="Sim",$L121=""),"Indicar duração de ausência",IF(IFERROR(VLOOKUP($K121,'Parâmetros'!$G$12:$L$31,3,FALSE),"")="A confirmar","Confirmar regra de saldo",IF(AND(IFERROR(VLOOKUP($K121,'Parâmetros'!$G$12:$L$31,4,FALSE),"")="Sim",$P121&lt;&gt;"Sim"),"Rever justificação/documento","OK")))))))))</f>
        <v/>
      </c>
      <c r="U121" s="6">
        <f>IF(OR($A121="",$B121="",$C121=""),"",IF(COUNTIFS($A$8:$A$207,$A121,$B$8:$B$207,$B121,$C$8:$C$207,$C121)&gt;1,"Duplicado",""))</f>
        <v/>
      </c>
    </row>
    <row r="122">
      <c r="A122" s="28" t="n"/>
      <c r="B122" s="15" t="n"/>
      <c r="C122" s="15" t="n"/>
      <c r="D122" s="6">
        <f>IF(OR($A122="",$B122=""),"",IFERROR(VLOOKUP($B122,'Parâmetros'!$A$12:$E$61,2,FALSE),"Código não configurado"))</f>
        <v/>
      </c>
      <c r="E122" s="29" t="n"/>
      <c r="F122" s="30" t="n"/>
      <c r="G122" s="30" t="n"/>
      <c r="H122" s="30" t="n"/>
      <c r="I122" s="30" t="n"/>
      <c r="J122" s="31">
        <f>IF(OR($A122="",$F122="",$I122=""),"",IFERROR(MOD($I122-$F122,1)-IF(AND($G122&lt;&gt;"",$H122&lt;&gt;""),MOD($H122-$G122,1),0),""))</f>
        <v/>
      </c>
      <c r="K122" s="15" t="n"/>
      <c r="L122" s="29" t="n"/>
      <c r="M122" s="6">
        <f>IF(OR($A122="",$K122=""),"",IFERROR(VLOOKUP($K122,'Parâmetros'!$G$12:$L$31,3,FALSE),"Configurar"))</f>
        <v/>
      </c>
      <c r="N122" s="31">
        <f>IF($A122="","",IF($M122="A confirmar","",IFERROR($J122+IF($M122="Sim",$L122,0),"")))</f>
        <v/>
      </c>
      <c r="O122" s="31">
        <f>IF(OR($A122="",$E122="",$N122=""),"",IFERROR($N122-$E122,""))</f>
        <v/>
      </c>
      <c r="P122" s="15" t="n"/>
      <c r="Q122" s="28" t="n"/>
      <c r="R122" s="15" t="n"/>
      <c r="S122" s="19" t="n"/>
      <c r="T122" s="20">
        <f>IF($A122="","",IF($B122="","Indicar colaborador",IF($C122="","Indicar segmento",IF($K122="","Indicar ocorrência",IF(IFERROR(VLOOKUP($K122,'Parâmetros'!$G$12:$L$31,2,FALSE),"")="","Configurar ocorrência",IF(AND(IFERROR(VLOOKUP($K122,'Parâmetros'!$G$12:$L$31,2,FALSE),"")="Trabalho",OR($F122="",$I122="")),"Indicar entrada e saída",IF(AND(IFERROR(VLOOKUP($K122,'Parâmetros'!$G$12:$L$31,5,FALSE),"")="Sim",$L122=""),"Indicar duração de ausência",IF(IFERROR(VLOOKUP($K122,'Parâmetros'!$G$12:$L$31,3,FALSE),"")="A confirmar","Confirmar regra de saldo",IF(AND(IFERROR(VLOOKUP($K122,'Parâmetros'!$G$12:$L$31,4,FALSE),"")="Sim",$P122&lt;&gt;"Sim"),"Rever justificação/documento","OK")))))))))</f>
        <v/>
      </c>
      <c r="U122" s="6">
        <f>IF(OR($A122="",$B122="",$C122=""),"",IF(COUNTIFS($A$8:$A$207,$A122,$B$8:$B$207,$B122,$C$8:$C$207,$C122)&gt;1,"Duplicado",""))</f>
        <v/>
      </c>
    </row>
    <row r="123">
      <c r="A123" s="28" t="n"/>
      <c r="B123" s="15" t="n"/>
      <c r="C123" s="15" t="n"/>
      <c r="D123" s="6">
        <f>IF(OR($A123="",$B123=""),"",IFERROR(VLOOKUP($B123,'Parâmetros'!$A$12:$E$61,2,FALSE),"Código não configurado"))</f>
        <v/>
      </c>
      <c r="E123" s="29" t="n"/>
      <c r="F123" s="30" t="n"/>
      <c r="G123" s="30" t="n"/>
      <c r="H123" s="30" t="n"/>
      <c r="I123" s="30" t="n"/>
      <c r="J123" s="31">
        <f>IF(OR($A123="",$F123="",$I123=""),"",IFERROR(MOD($I123-$F123,1)-IF(AND($G123&lt;&gt;"",$H123&lt;&gt;""),MOD($H123-$G123,1),0),""))</f>
        <v/>
      </c>
      <c r="K123" s="15" t="n"/>
      <c r="L123" s="29" t="n"/>
      <c r="M123" s="6">
        <f>IF(OR($A123="",$K123=""),"",IFERROR(VLOOKUP($K123,'Parâmetros'!$G$12:$L$31,3,FALSE),"Configurar"))</f>
        <v/>
      </c>
      <c r="N123" s="31">
        <f>IF($A123="","",IF($M123="A confirmar","",IFERROR($J123+IF($M123="Sim",$L123,0),"")))</f>
        <v/>
      </c>
      <c r="O123" s="31">
        <f>IF(OR($A123="",$E123="",$N123=""),"",IFERROR($N123-$E123,""))</f>
        <v/>
      </c>
      <c r="P123" s="15" t="n"/>
      <c r="Q123" s="28" t="n"/>
      <c r="R123" s="15" t="n"/>
      <c r="S123" s="19" t="n"/>
      <c r="T123" s="20">
        <f>IF($A123="","",IF($B123="","Indicar colaborador",IF($C123="","Indicar segmento",IF($K123="","Indicar ocorrência",IF(IFERROR(VLOOKUP($K123,'Parâmetros'!$G$12:$L$31,2,FALSE),"")="","Configurar ocorrência",IF(AND(IFERROR(VLOOKUP($K123,'Parâmetros'!$G$12:$L$31,2,FALSE),"")="Trabalho",OR($F123="",$I123="")),"Indicar entrada e saída",IF(AND(IFERROR(VLOOKUP($K123,'Parâmetros'!$G$12:$L$31,5,FALSE),"")="Sim",$L123=""),"Indicar duração de ausência",IF(IFERROR(VLOOKUP($K123,'Parâmetros'!$G$12:$L$31,3,FALSE),"")="A confirmar","Confirmar regra de saldo",IF(AND(IFERROR(VLOOKUP($K123,'Parâmetros'!$G$12:$L$31,4,FALSE),"")="Sim",$P123&lt;&gt;"Sim"),"Rever justificação/documento","OK")))))))))</f>
        <v/>
      </c>
      <c r="U123" s="6">
        <f>IF(OR($A123="",$B123="",$C123=""),"",IF(COUNTIFS($A$8:$A$207,$A123,$B$8:$B$207,$B123,$C$8:$C$207,$C123)&gt;1,"Duplicado",""))</f>
        <v/>
      </c>
    </row>
    <row r="124">
      <c r="A124" s="28" t="n"/>
      <c r="B124" s="15" t="n"/>
      <c r="C124" s="15" t="n"/>
      <c r="D124" s="6">
        <f>IF(OR($A124="",$B124=""),"",IFERROR(VLOOKUP($B124,'Parâmetros'!$A$12:$E$61,2,FALSE),"Código não configurado"))</f>
        <v/>
      </c>
      <c r="E124" s="29" t="n"/>
      <c r="F124" s="30" t="n"/>
      <c r="G124" s="30" t="n"/>
      <c r="H124" s="30" t="n"/>
      <c r="I124" s="30" t="n"/>
      <c r="J124" s="31">
        <f>IF(OR($A124="",$F124="",$I124=""),"",IFERROR(MOD($I124-$F124,1)-IF(AND($G124&lt;&gt;"",$H124&lt;&gt;""),MOD($H124-$G124,1),0),""))</f>
        <v/>
      </c>
      <c r="K124" s="15" t="n"/>
      <c r="L124" s="29" t="n"/>
      <c r="M124" s="6">
        <f>IF(OR($A124="",$K124=""),"",IFERROR(VLOOKUP($K124,'Parâmetros'!$G$12:$L$31,3,FALSE),"Configurar"))</f>
        <v/>
      </c>
      <c r="N124" s="31">
        <f>IF($A124="","",IF($M124="A confirmar","",IFERROR($J124+IF($M124="Sim",$L124,0),"")))</f>
        <v/>
      </c>
      <c r="O124" s="31">
        <f>IF(OR($A124="",$E124="",$N124=""),"",IFERROR($N124-$E124,""))</f>
        <v/>
      </c>
      <c r="P124" s="15" t="n"/>
      <c r="Q124" s="28" t="n"/>
      <c r="R124" s="15" t="n"/>
      <c r="S124" s="19" t="n"/>
      <c r="T124" s="20">
        <f>IF($A124="","",IF($B124="","Indicar colaborador",IF($C124="","Indicar segmento",IF($K124="","Indicar ocorrência",IF(IFERROR(VLOOKUP($K124,'Parâmetros'!$G$12:$L$31,2,FALSE),"")="","Configurar ocorrência",IF(AND(IFERROR(VLOOKUP($K124,'Parâmetros'!$G$12:$L$31,2,FALSE),"")="Trabalho",OR($F124="",$I124="")),"Indicar entrada e saída",IF(AND(IFERROR(VLOOKUP($K124,'Parâmetros'!$G$12:$L$31,5,FALSE),"")="Sim",$L124=""),"Indicar duração de ausência",IF(IFERROR(VLOOKUP($K124,'Parâmetros'!$G$12:$L$31,3,FALSE),"")="A confirmar","Confirmar regra de saldo",IF(AND(IFERROR(VLOOKUP($K124,'Parâmetros'!$G$12:$L$31,4,FALSE),"")="Sim",$P124&lt;&gt;"Sim"),"Rever justificação/documento","OK")))))))))</f>
        <v/>
      </c>
      <c r="U124" s="6">
        <f>IF(OR($A124="",$B124="",$C124=""),"",IF(COUNTIFS($A$8:$A$207,$A124,$B$8:$B$207,$B124,$C$8:$C$207,$C124)&gt;1,"Duplicado",""))</f>
        <v/>
      </c>
    </row>
    <row r="125">
      <c r="A125" s="28" t="n"/>
      <c r="B125" s="15" t="n"/>
      <c r="C125" s="15" t="n"/>
      <c r="D125" s="6">
        <f>IF(OR($A125="",$B125=""),"",IFERROR(VLOOKUP($B125,'Parâmetros'!$A$12:$E$61,2,FALSE),"Código não configurado"))</f>
        <v/>
      </c>
      <c r="E125" s="29" t="n"/>
      <c r="F125" s="30" t="n"/>
      <c r="G125" s="30" t="n"/>
      <c r="H125" s="30" t="n"/>
      <c r="I125" s="30" t="n"/>
      <c r="J125" s="31">
        <f>IF(OR($A125="",$F125="",$I125=""),"",IFERROR(MOD($I125-$F125,1)-IF(AND($G125&lt;&gt;"",$H125&lt;&gt;""),MOD($H125-$G125,1),0),""))</f>
        <v/>
      </c>
      <c r="K125" s="15" t="n"/>
      <c r="L125" s="29" t="n"/>
      <c r="M125" s="6">
        <f>IF(OR($A125="",$K125=""),"",IFERROR(VLOOKUP($K125,'Parâmetros'!$G$12:$L$31,3,FALSE),"Configurar"))</f>
        <v/>
      </c>
      <c r="N125" s="31">
        <f>IF($A125="","",IF($M125="A confirmar","",IFERROR($J125+IF($M125="Sim",$L125,0),"")))</f>
        <v/>
      </c>
      <c r="O125" s="31">
        <f>IF(OR($A125="",$E125="",$N125=""),"",IFERROR($N125-$E125,""))</f>
        <v/>
      </c>
      <c r="P125" s="15" t="n"/>
      <c r="Q125" s="28" t="n"/>
      <c r="R125" s="15" t="n"/>
      <c r="S125" s="19" t="n"/>
      <c r="T125" s="20">
        <f>IF($A125="","",IF($B125="","Indicar colaborador",IF($C125="","Indicar segmento",IF($K125="","Indicar ocorrência",IF(IFERROR(VLOOKUP($K125,'Parâmetros'!$G$12:$L$31,2,FALSE),"")="","Configurar ocorrência",IF(AND(IFERROR(VLOOKUP($K125,'Parâmetros'!$G$12:$L$31,2,FALSE),"")="Trabalho",OR($F125="",$I125="")),"Indicar entrada e saída",IF(AND(IFERROR(VLOOKUP($K125,'Parâmetros'!$G$12:$L$31,5,FALSE),"")="Sim",$L125=""),"Indicar duração de ausência",IF(IFERROR(VLOOKUP($K125,'Parâmetros'!$G$12:$L$31,3,FALSE),"")="A confirmar","Confirmar regra de saldo",IF(AND(IFERROR(VLOOKUP($K125,'Parâmetros'!$G$12:$L$31,4,FALSE),"")="Sim",$P125&lt;&gt;"Sim"),"Rever justificação/documento","OK")))))))))</f>
        <v/>
      </c>
      <c r="U125" s="6">
        <f>IF(OR($A125="",$B125="",$C125=""),"",IF(COUNTIFS($A$8:$A$207,$A125,$B$8:$B$207,$B125,$C$8:$C$207,$C125)&gt;1,"Duplicado",""))</f>
        <v/>
      </c>
    </row>
    <row r="126">
      <c r="A126" s="28" t="n"/>
      <c r="B126" s="15" t="n"/>
      <c r="C126" s="15" t="n"/>
      <c r="D126" s="6">
        <f>IF(OR($A126="",$B126=""),"",IFERROR(VLOOKUP($B126,'Parâmetros'!$A$12:$E$61,2,FALSE),"Código não configurado"))</f>
        <v/>
      </c>
      <c r="E126" s="29" t="n"/>
      <c r="F126" s="30" t="n"/>
      <c r="G126" s="30" t="n"/>
      <c r="H126" s="30" t="n"/>
      <c r="I126" s="30" t="n"/>
      <c r="J126" s="31">
        <f>IF(OR($A126="",$F126="",$I126=""),"",IFERROR(MOD($I126-$F126,1)-IF(AND($G126&lt;&gt;"",$H126&lt;&gt;""),MOD($H126-$G126,1),0),""))</f>
        <v/>
      </c>
      <c r="K126" s="15" t="n"/>
      <c r="L126" s="29" t="n"/>
      <c r="M126" s="6">
        <f>IF(OR($A126="",$K126=""),"",IFERROR(VLOOKUP($K126,'Parâmetros'!$G$12:$L$31,3,FALSE),"Configurar"))</f>
        <v/>
      </c>
      <c r="N126" s="31">
        <f>IF($A126="","",IF($M126="A confirmar","",IFERROR($J126+IF($M126="Sim",$L126,0),"")))</f>
        <v/>
      </c>
      <c r="O126" s="31">
        <f>IF(OR($A126="",$E126="",$N126=""),"",IFERROR($N126-$E126,""))</f>
        <v/>
      </c>
      <c r="P126" s="15" t="n"/>
      <c r="Q126" s="28" t="n"/>
      <c r="R126" s="15" t="n"/>
      <c r="S126" s="19" t="n"/>
      <c r="T126" s="20">
        <f>IF($A126="","",IF($B126="","Indicar colaborador",IF($C126="","Indicar segmento",IF($K126="","Indicar ocorrência",IF(IFERROR(VLOOKUP($K126,'Parâmetros'!$G$12:$L$31,2,FALSE),"")="","Configurar ocorrência",IF(AND(IFERROR(VLOOKUP($K126,'Parâmetros'!$G$12:$L$31,2,FALSE),"")="Trabalho",OR($F126="",$I126="")),"Indicar entrada e saída",IF(AND(IFERROR(VLOOKUP($K126,'Parâmetros'!$G$12:$L$31,5,FALSE),"")="Sim",$L126=""),"Indicar duração de ausência",IF(IFERROR(VLOOKUP($K126,'Parâmetros'!$G$12:$L$31,3,FALSE),"")="A confirmar","Confirmar regra de saldo",IF(AND(IFERROR(VLOOKUP($K126,'Parâmetros'!$G$12:$L$31,4,FALSE),"")="Sim",$P126&lt;&gt;"Sim"),"Rever justificação/documento","OK")))))))))</f>
        <v/>
      </c>
      <c r="U126" s="6">
        <f>IF(OR($A126="",$B126="",$C126=""),"",IF(COUNTIFS($A$8:$A$207,$A126,$B$8:$B$207,$B126,$C$8:$C$207,$C126)&gt;1,"Duplicado",""))</f>
        <v/>
      </c>
    </row>
    <row r="127">
      <c r="A127" s="28" t="n"/>
      <c r="B127" s="15" t="n"/>
      <c r="C127" s="15" t="n"/>
      <c r="D127" s="6">
        <f>IF(OR($A127="",$B127=""),"",IFERROR(VLOOKUP($B127,'Parâmetros'!$A$12:$E$61,2,FALSE),"Código não configurado"))</f>
        <v/>
      </c>
      <c r="E127" s="29" t="n"/>
      <c r="F127" s="30" t="n"/>
      <c r="G127" s="30" t="n"/>
      <c r="H127" s="30" t="n"/>
      <c r="I127" s="30" t="n"/>
      <c r="J127" s="31">
        <f>IF(OR($A127="",$F127="",$I127=""),"",IFERROR(MOD($I127-$F127,1)-IF(AND($G127&lt;&gt;"",$H127&lt;&gt;""),MOD($H127-$G127,1),0),""))</f>
        <v/>
      </c>
      <c r="K127" s="15" t="n"/>
      <c r="L127" s="29" t="n"/>
      <c r="M127" s="6">
        <f>IF(OR($A127="",$K127=""),"",IFERROR(VLOOKUP($K127,'Parâmetros'!$G$12:$L$31,3,FALSE),"Configurar"))</f>
        <v/>
      </c>
      <c r="N127" s="31">
        <f>IF($A127="","",IF($M127="A confirmar","",IFERROR($J127+IF($M127="Sim",$L127,0),"")))</f>
        <v/>
      </c>
      <c r="O127" s="31">
        <f>IF(OR($A127="",$E127="",$N127=""),"",IFERROR($N127-$E127,""))</f>
        <v/>
      </c>
      <c r="P127" s="15" t="n"/>
      <c r="Q127" s="28" t="n"/>
      <c r="R127" s="15" t="n"/>
      <c r="S127" s="19" t="n"/>
      <c r="T127" s="20">
        <f>IF($A127="","",IF($B127="","Indicar colaborador",IF($C127="","Indicar segmento",IF($K127="","Indicar ocorrência",IF(IFERROR(VLOOKUP($K127,'Parâmetros'!$G$12:$L$31,2,FALSE),"")="","Configurar ocorrência",IF(AND(IFERROR(VLOOKUP($K127,'Parâmetros'!$G$12:$L$31,2,FALSE),"")="Trabalho",OR($F127="",$I127="")),"Indicar entrada e saída",IF(AND(IFERROR(VLOOKUP($K127,'Parâmetros'!$G$12:$L$31,5,FALSE),"")="Sim",$L127=""),"Indicar duração de ausência",IF(IFERROR(VLOOKUP($K127,'Parâmetros'!$G$12:$L$31,3,FALSE),"")="A confirmar","Confirmar regra de saldo",IF(AND(IFERROR(VLOOKUP($K127,'Parâmetros'!$G$12:$L$31,4,FALSE),"")="Sim",$P127&lt;&gt;"Sim"),"Rever justificação/documento","OK")))))))))</f>
        <v/>
      </c>
      <c r="U127" s="6">
        <f>IF(OR($A127="",$B127="",$C127=""),"",IF(COUNTIFS($A$8:$A$207,$A127,$B$8:$B$207,$B127,$C$8:$C$207,$C127)&gt;1,"Duplicado",""))</f>
        <v/>
      </c>
    </row>
    <row r="128">
      <c r="A128" s="28" t="n"/>
      <c r="B128" s="15" t="n"/>
      <c r="C128" s="15" t="n"/>
      <c r="D128" s="6">
        <f>IF(OR($A128="",$B128=""),"",IFERROR(VLOOKUP($B128,'Parâmetros'!$A$12:$E$61,2,FALSE),"Código não configurado"))</f>
        <v/>
      </c>
      <c r="E128" s="29" t="n"/>
      <c r="F128" s="30" t="n"/>
      <c r="G128" s="30" t="n"/>
      <c r="H128" s="30" t="n"/>
      <c r="I128" s="30" t="n"/>
      <c r="J128" s="31">
        <f>IF(OR($A128="",$F128="",$I128=""),"",IFERROR(MOD($I128-$F128,1)-IF(AND($G128&lt;&gt;"",$H128&lt;&gt;""),MOD($H128-$G128,1),0),""))</f>
        <v/>
      </c>
      <c r="K128" s="15" t="n"/>
      <c r="L128" s="29" t="n"/>
      <c r="M128" s="6">
        <f>IF(OR($A128="",$K128=""),"",IFERROR(VLOOKUP($K128,'Parâmetros'!$G$12:$L$31,3,FALSE),"Configurar"))</f>
        <v/>
      </c>
      <c r="N128" s="31">
        <f>IF($A128="","",IF($M128="A confirmar","",IFERROR($J128+IF($M128="Sim",$L128,0),"")))</f>
        <v/>
      </c>
      <c r="O128" s="31">
        <f>IF(OR($A128="",$E128="",$N128=""),"",IFERROR($N128-$E128,""))</f>
        <v/>
      </c>
      <c r="P128" s="15" t="n"/>
      <c r="Q128" s="28" t="n"/>
      <c r="R128" s="15" t="n"/>
      <c r="S128" s="19" t="n"/>
      <c r="T128" s="20">
        <f>IF($A128="","",IF($B128="","Indicar colaborador",IF($C128="","Indicar segmento",IF($K128="","Indicar ocorrência",IF(IFERROR(VLOOKUP($K128,'Parâmetros'!$G$12:$L$31,2,FALSE),"")="","Configurar ocorrência",IF(AND(IFERROR(VLOOKUP($K128,'Parâmetros'!$G$12:$L$31,2,FALSE),"")="Trabalho",OR($F128="",$I128="")),"Indicar entrada e saída",IF(AND(IFERROR(VLOOKUP($K128,'Parâmetros'!$G$12:$L$31,5,FALSE),"")="Sim",$L128=""),"Indicar duração de ausência",IF(IFERROR(VLOOKUP($K128,'Parâmetros'!$G$12:$L$31,3,FALSE),"")="A confirmar","Confirmar regra de saldo",IF(AND(IFERROR(VLOOKUP($K128,'Parâmetros'!$G$12:$L$31,4,FALSE),"")="Sim",$P128&lt;&gt;"Sim"),"Rever justificação/documento","OK")))))))))</f>
        <v/>
      </c>
      <c r="U128" s="6">
        <f>IF(OR($A128="",$B128="",$C128=""),"",IF(COUNTIFS($A$8:$A$207,$A128,$B$8:$B$207,$B128,$C$8:$C$207,$C128)&gt;1,"Duplicado",""))</f>
        <v/>
      </c>
    </row>
    <row r="129">
      <c r="A129" s="28" t="n"/>
      <c r="B129" s="15" t="n"/>
      <c r="C129" s="15" t="n"/>
      <c r="D129" s="6">
        <f>IF(OR($A129="",$B129=""),"",IFERROR(VLOOKUP($B129,'Parâmetros'!$A$12:$E$61,2,FALSE),"Código não configurado"))</f>
        <v/>
      </c>
      <c r="E129" s="29" t="n"/>
      <c r="F129" s="30" t="n"/>
      <c r="G129" s="30" t="n"/>
      <c r="H129" s="30" t="n"/>
      <c r="I129" s="30" t="n"/>
      <c r="J129" s="31">
        <f>IF(OR($A129="",$F129="",$I129=""),"",IFERROR(MOD($I129-$F129,1)-IF(AND($G129&lt;&gt;"",$H129&lt;&gt;""),MOD($H129-$G129,1),0),""))</f>
        <v/>
      </c>
      <c r="K129" s="15" t="n"/>
      <c r="L129" s="29" t="n"/>
      <c r="M129" s="6">
        <f>IF(OR($A129="",$K129=""),"",IFERROR(VLOOKUP($K129,'Parâmetros'!$G$12:$L$31,3,FALSE),"Configurar"))</f>
        <v/>
      </c>
      <c r="N129" s="31">
        <f>IF($A129="","",IF($M129="A confirmar","",IFERROR($J129+IF($M129="Sim",$L129,0),"")))</f>
        <v/>
      </c>
      <c r="O129" s="31">
        <f>IF(OR($A129="",$E129="",$N129=""),"",IFERROR($N129-$E129,""))</f>
        <v/>
      </c>
      <c r="P129" s="15" t="n"/>
      <c r="Q129" s="28" t="n"/>
      <c r="R129" s="15" t="n"/>
      <c r="S129" s="19" t="n"/>
      <c r="T129" s="20">
        <f>IF($A129="","",IF($B129="","Indicar colaborador",IF($C129="","Indicar segmento",IF($K129="","Indicar ocorrência",IF(IFERROR(VLOOKUP($K129,'Parâmetros'!$G$12:$L$31,2,FALSE),"")="","Configurar ocorrência",IF(AND(IFERROR(VLOOKUP($K129,'Parâmetros'!$G$12:$L$31,2,FALSE),"")="Trabalho",OR($F129="",$I129="")),"Indicar entrada e saída",IF(AND(IFERROR(VLOOKUP($K129,'Parâmetros'!$G$12:$L$31,5,FALSE),"")="Sim",$L129=""),"Indicar duração de ausência",IF(IFERROR(VLOOKUP($K129,'Parâmetros'!$G$12:$L$31,3,FALSE),"")="A confirmar","Confirmar regra de saldo",IF(AND(IFERROR(VLOOKUP($K129,'Parâmetros'!$G$12:$L$31,4,FALSE),"")="Sim",$P129&lt;&gt;"Sim"),"Rever justificação/documento","OK")))))))))</f>
        <v/>
      </c>
      <c r="U129" s="6">
        <f>IF(OR($A129="",$B129="",$C129=""),"",IF(COUNTIFS($A$8:$A$207,$A129,$B$8:$B$207,$B129,$C$8:$C$207,$C129)&gt;1,"Duplicado",""))</f>
        <v/>
      </c>
    </row>
    <row r="130">
      <c r="A130" s="28" t="n"/>
      <c r="B130" s="15" t="n"/>
      <c r="C130" s="15" t="n"/>
      <c r="D130" s="6">
        <f>IF(OR($A130="",$B130=""),"",IFERROR(VLOOKUP($B130,'Parâmetros'!$A$12:$E$61,2,FALSE),"Código não configurado"))</f>
        <v/>
      </c>
      <c r="E130" s="29" t="n"/>
      <c r="F130" s="30" t="n"/>
      <c r="G130" s="30" t="n"/>
      <c r="H130" s="30" t="n"/>
      <c r="I130" s="30" t="n"/>
      <c r="J130" s="31">
        <f>IF(OR($A130="",$F130="",$I130=""),"",IFERROR(MOD($I130-$F130,1)-IF(AND($G130&lt;&gt;"",$H130&lt;&gt;""),MOD($H130-$G130,1),0),""))</f>
        <v/>
      </c>
      <c r="K130" s="15" t="n"/>
      <c r="L130" s="29" t="n"/>
      <c r="M130" s="6">
        <f>IF(OR($A130="",$K130=""),"",IFERROR(VLOOKUP($K130,'Parâmetros'!$G$12:$L$31,3,FALSE),"Configurar"))</f>
        <v/>
      </c>
      <c r="N130" s="31">
        <f>IF($A130="","",IF($M130="A confirmar","",IFERROR($J130+IF($M130="Sim",$L130,0),"")))</f>
        <v/>
      </c>
      <c r="O130" s="31">
        <f>IF(OR($A130="",$E130="",$N130=""),"",IFERROR($N130-$E130,""))</f>
        <v/>
      </c>
      <c r="P130" s="15" t="n"/>
      <c r="Q130" s="28" t="n"/>
      <c r="R130" s="15" t="n"/>
      <c r="S130" s="19" t="n"/>
      <c r="T130" s="20">
        <f>IF($A130="","",IF($B130="","Indicar colaborador",IF($C130="","Indicar segmento",IF($K130="","Indicar ocorrência",IF(IFERROR(VLOOKUP($K130,'Parâmetros'!$G$12:$L$31,2,FALSE),"")="","Configurar ocorrência",IF(AND(IFERROR(VLOOKUP($K130,'Parâmetros'!$G$12:$L$31,2,FALSE),"")="Trabalho",OR($F130="",$I130="")),"Indicar entrada e saída",IF(AND(IFERROR(VLOOKUP($K130,'Parâmetros'!$G$12:$L$31,5,FALSE),"")="Sim",$L130=""),"Indicar duração de ausência",IF(IFERROR(VLOOKUP($K130,'Parâmetros'!$G$12:$L$31,3,FALSE),"")="A confirmar","Confirmar regra de saldo",IF(AND(IFERROR(VLOOKUP($K130,'Parâmetros'!$G$12:$L$31,4,FALSE),"")="Sim",$P130&lt;&gt;"Sim"),"Rever justificação/documento","OK")))))))))</f>
        <v/>
      </c>
      <c r="U130" s="6">
        <f>IF(OR($A130="",$B130="",$C130=""),"",IF(COUNTIFS($A$8:$A$207,$A130,$B$8:$B$207,$B130,$C$8:$C$207,$C130)&gt;1,"Duplicado",""))</f>
        <v/>
      </c>
    </row>
    <row r="131">
      <c r="A131" s="28" t="n"/>
      <c r="B131" s="15" t="n"/>
      <c r="C131" s="15" t="n"/>
      <c r="D131" s="6">
        <f>IF(OR($A131="",$B131=""),"",IFERROR(VLOOKUP($B131,'Parâmetros'!$A$12:$E$61,2,FALSE),"Código não configurado"))</f>
        <v/>
      </c>
      <c r="E131" s="29" t="n"/>
      <c r="F131" s="30" t="n"/>
      <c r="G131" s="30" t="n"/>
      <c r="H131" s="30" t="n"/>
      <c r="I131" s="30" t="n"/>
      <c r="J131" s="31">
        <f>IF(OR($A131="",$F131="",$I131=""),"",IFERROR(MOD($I131-$F131,1)-IF(AND($G131&lt;&gt;"",$H131&lt;&gt;""),MOD($H131-$G131,1),0),""))</f>
        <v/>
      </c>
      <c r="K131" s="15" t="n"/>
      <c r="L131" s="29" t="n"/>
      <c r="M131" s="6">
        <f>IF(OR($A131="",$K131=""),"",IFERROR(VLOOKUP($K131,'Parâmetros'!$G$12:$L$31,3,FALSE),"Configurar"))</f>
        <v/>
      </c>
      <c r="N131" s="31">
        <f>IF($A131="","",IF($M131="A confirmar","",IFERROR($J131+IF($M131="Sim",$L131,0),"")))</f>
        <v/>
      </c>
      <c r="O131" s="31">
        <f>IF(OR($A131="",$E131="",$N131=""),"",IFERROR($N131-$E131,""))</f>
        <v/>
      </c>
      <c r="P131" s="15" t="n"/>
      <c r="Q131" s="28" t="n"/>
      <c r="R131" s="15" t="n"/>
      <c r="S131" s="19" t="n"/>
      <c r="T131" s="20">
        <f>IF($A131="","",IF($B131="","Indicar colaborador",IF($C131="","Indicar segmento",IF($K131="","Indicar ocorrência",IF(IFERROR(VLOOKUP($K131,'Parâmetros'!$G$12:$L$31,2,FALSE),"")="","Configurar ocorrência",IF(AND(IFERROR(VLOOKUP($K131,'Parâmetros'!$G$12:$L$31,2,FALSE),"")="Trabalho",OR($F131="",$I131="")),"Indicar entrada e saída",IF(AND(IFERROR(VLOOKUP($K131,'Parâmetros'!$G$12:$L$31,5,FALSE),"")="Sim",$L131=""),"Indicar duração de ausência",IF(IFERROR(VLOOKUP($K131,'Parâmetros'!$G$12:$L$31,3,FALSE),"")="A confirmar","Confirmar regra de saldo",IF(AND(IFERROR(VLOOKUP($K131,'Parâmetros'!$G$12:$L$31,4,FALSE),"")="Sim",$P131&lt;&gt;"Sim"),"Rever justificação/documento","OK")))))))))</f>
        <v/>
      </c>
      <c r="U131" s="6">
        <f>IF(OR($A131="",$B131="",$C131=""),"",IF(COUNTIFS($A$8:$A$207,$A131,$B$8:$B$207,$B131,$C$8:$C$207,$C131)&gt;1,"Duplicado",""))</f>
        <v/>
      </c>
    </row>
    <row r="132">
      <c r="A132" s="28" t="n"/>
      <c r="B132" s="15" t="n"/>
      <c r="C132" s="15" t="n"/>
      <c r="D132" s="6">
        <f>IF(OR($A132="",$B132=""),"",IFERROR(VLOOKUP($B132,'Parâmetros'!$A$12:$E$61,2,FALSE),"Código não configurado"))</f>
        <v/>
      </c>
      <c r="E132" s="29" t="n"/>
      <c r="F132" s="30" t="n"/>
      <c r="G132" s="30" t="n"/>
      <c r="H132" s="30" t="n"/>
      <c r="I132" s="30" t="n"/>
      <c r="J132" s="31">
        <f>IF(OR($A132="",$F132="",$I132=""),"",IFERROR(MOD($I132-$F132,1)-IF(AND($G132&lt;&gt;"",$H132&lt;&gt;""),MOD($H132-$G132,1),0),""))</f>
        <v/>
      </c>
      <c r="K132" s="15" t="n"/>
      <c r="L132" s="29" t="n"/>
      <c r="M132" s="6">
        <f>IF(OR($A132="",$K132=""),"",IFERROR(VLOOKUP($K132,'Parâmetros'!$G$12:$L$31,3,FALSE),"Configurar"))</f>
        <v/>
      </c>
      <c r="N132" s="31">
        <f>IF($A132="","",IF($M132="A confirmar","",IFERROR($J132+IF($M132="Sim",$L132,0),"")))</f>
        <v/>
      </c>
      <c r="O132" s="31">
        <f>IF(OR($A132="",$E132="",$N132=""),"",IFERROR($N132-$E132,""))</f>
        <v/>
      </c>
      <c r="P132" s="15" t="n"/>
      <c r="Q132" s="28" t="n"/>
      <c r="R132" s="15" t="n"/>
      <c r="S132" s="19" t="n"/>
      <c r="T132" s="20">
        <f>IF($A132="","",IF($B132="","Indicar colaborador",IF($C132="","Indicar segmento",IF($K132="","Indicar ocorrência",IF(IFERROR(VLOOKUP($K132,'Parâmetros'!$G$12:$L$31,2,FALSE),"")="","Configurar ocorrência",IF(AND(IFERROR(VLOOKUP($K132,'Parâmetros'!$G$12:$L$31,2,FALSE),"")="Trabalho",OR($F132="",$I132="")),"Indicar entrada e saída",IF(AND(IFERROR(VLOOKUP($K132,'Parâmetros'!$G$12:$L$31,5,FALSE),"")="Sim",$L132=""),"Indicar duração de ausência",IF(IFERROR(VLOOKUP($K132,'Parâmetros'!$G$12:$L$31,3,FALSE),"")="A confirmar","Confirmar regra de saldo",IF(AND(IFERROR(VLOOKUP($K132,'Parâmetros'!$G$12:$L$31,4,FALSE),"")="Sim",$P132&lt;&gt;"Sim"),"Rever justificação/documento","OK")))))))))</f>
        <v/>
      </c>
      <c r="U132" s="6">
        <f>IF(OR($A132="",$B132="",$C132=""),"",IF(COUNTIFS($A$8:$A$207,$A132,$B$8:$B$207,$B132,$C$8:$C$207,$C132)&gt;1,"Duplicado",""))</f>
        <v/>
      </c>
    </row>
    <row r="133">
      <c r="A133" s="28" t="n"/>
      <c r="B133" s="15" t="n"/>
      <c r="C133" s="15" t="n"/>
      <c r="D133" s="6">
        <f>IF(OR($A133="",$B133=""),"",IFERROR(VLOOKUP($B133,'Parâmetros'!$A$12:$E$61,2,FALSE),"Código não configurado"))</f>
        <v/>
      </c>
      <c r="E133" s="29" t="n"/>
      <c r="F133" s="30" t="n"/>
      <c r="G133" s="30" t="n"/>
      <c r="H133" s="30" t="n"/>
      <c r="I133" s="30" t="n"/>
      <c r="J133" s="31">
        <f>IF(OR($A133="",$F133="",$I133=""),"",IFERROR(MOD($I133-$F133,1)-IF(AND($G133&lt;&gt;"",$H133&lt;&gt;""),MOD($H133-$G133,1),0),""))</f>
        <v/>
      </c>
      <c r="K133" s="15" t="n"/>
      <c r="L133" s="29" t="n"/>
      <c r="M133" s="6">
        <f>IF(OR($A133="",$K133=""),"",IFERROR(VLOOKUP($K133,'Parâmetros'!$G$12:$L$31,3,FALSE),"Configurar"))</f>
        <v/>
      </c>
      <c r="N133" s="31">
        <f>IF($A133="","",IF($M133="A confirmar","",IFERROR($J133+IF($M133="Sim",$L133,0),"")))</f>
        <v/>
      </c>
      <c r="O133" s="31">
        <f>IF(OR($A133="",$E133="",$N133=""),"",IFERROR($N133-$E133,""))</f>
        <v/>
      </c>
      <c r="P133" s="15" t="n"/>
      <c r="Q133" s="28" t="n"/>
      <c r="R133" s="15" t="n"/>
      <c r="S133" s="19" t="n"/>
      <c r="T133" s="20">
        <f>IF($A133="","",IF($B133="","Indicar colaborador",IF($C133="","Indicar segmento",IF($K133="","Indicar ocorrência",IF(IFERROR(VLOOKUP($K133,'Parâmetros'!$G$12:$L$31,2,FALSE),"")="","Configurar ocorrência",IF(AND(IFERROR(VLOOKUP($K133,'Parâmetros'!$G$12:$L$31,2,FALSE),"")="Trabalho",OR($F133="",$I133="")),"Indicar entrada e saída",IF(AND(IFERROR(VLOOKUP($K133,'Parâmetros'!$G$12:$L$31,5,FALSE),"")="Sim",$L133=""),"Indicar duração de ausência",IF(IFERROR(VLOOKUP($K133,'Parâmetros'!$G$12:$L$31,3,FALSE),"")="A confirmar","Confirmar regra de saldo",IF(AND(IFERROR(VLOOKUP($K133,'Parâmetros'!$G$12:$L$31,4,FALSE),"")="Sim",$P133&lt;&gt;"Sim"),"Rever justificação/documento","OK")))))))))</f>
        <v/>
      </c>
      <c r="U133" s="6">
        <f>IF(OR($A133="",$B133="",$C133=""),"",IF(COUNTIFS($A$8:$A$207,$A133,$B$8:$B$207,$B133,$C$8:$C$207,$C133)&gt;1,"Duplicado",""))</f>
        <v/>
      </c>
    </row>
    <row r="134">
      <c r="A134" s="28" t="n"/>
      <c r="B134" s="15" t="n"/>
      <c r="C134" s="15" t="n"/>
      <c r="D134" s="6">
        <f>IF(OR($A134="",$B134=""),"",IFERROR(VLOOKUP($B134,'Parâmetros'!$A$12:$E$61,2,FALSE),"Código não configurado"))</f>
        <v/>
      </c>
      <c r="E134" s="29" t="n"/>
      <c r="F134" s="30" t="n"/>
      <c r="G134" s="30" t="n"/>
      <c r="H134" s="30" t="n"/>
      <c r="I134" s="30" t="n"/>
      <c r="J134" s="31">
        <f>IF(OR($A134="",$F134="",$I134=""),"",IFERROR(MOD($I134-$F134,1)-IF(AND($G134&lt;&gt;"",$H134&lt;&gt;""),MOD($H134-$G134,1),0),""))</f>
        <v/>
      </c>
      <c r="K134" s="15" t="n"/>
      <c r="L134" s="29" t="n"/>
      <c r="M134" s="6">
        <f>IF(OR($A134="",$K134=""),"",IFERROR(VLOOKUP($K134,'Parâmetros'!$G$12:$L$31,3,FALSE),"Configurar"))</f>
        <v/>
      </c>
      <c r="N134" s="31">
        <f>IF($A134="","",IF($M134="A confirmar","",IFERROR($J134+IF($M134="Sim",$L134,0),"")))</f>
        <v/>
      </c>
      <c r="O134" s="31">
        <f>IF(OR($A134="",$E134="",$N134=""),"",IFERROR($N134-$E134,""))</f>
        <v/>
      </c>
      <c r="P134" s="15" t="n"/>
      <c r="Q134" s="28" t="n"/>
      <c r="R134" s="15" t="n"/>
      <c r="S134" s="19" t="n"/>
      <c r="T134" s="20">
        <f>IF($A134="","",IF($B134="","Indicar colaborador",IF($C134="","Indicar segmento",IF($K134="","Indicar ocorrência",IF(IFERROR(VLOOKUP($K134,'Parâmetros'!$G$12:$L$31,2,FALSE),"")="","Configurar ocorrência",IF(AND(IFERROR(VLOOKUP($K134,'Parâmetros'!$G$12:$L$31,2,FALSE),"")="Trabalho",OR($F134="",$I134="")),"Indicar entrada e saída",IF(AND(IFERROR(VLOOKUP($K134,'Parâmetros'!$G$12:$L$31,5,FALSE),"")="Sim",$L134=""),"Indicar duração de ausência",IF(IFERROR(VLOOKUP($K134,'Parâmetros'!$G$12:$L$31,3,FALSE),"")="A confirmar","Confirmar regra de saldo",IF(AND(IFERROR(VLOOKUP($K134,'Parâmetros'!$G$12:$L$31,4,FALSE),"")="Sim",$P134&lt;&gt;"Sim"),"Rever justificação/documento","OK")))))))))</f>
        <v/>
      </c>
      <c r="U134" s="6">
        <f>IF(OR($A134="",$B134="",$C134=""),"",IF(COUNTIFS($A$8:$A$207,$A134,$B$8:$B$207,$B134,$C$8:$C$207,$C134)&gt;1,"Duplicado",""))</f>
        <v/>
      </c>
    </row>
    <row r="135">
      <c r="A135" s="28" t="n"/>
      <c r="B135" s="15" t="n"/>
      <c r="C135" s="15" t="n"/>
      <c r="D135" s="6">
        <f>IF(OR($A135="",$B135=""),"",IFERROR(VLOOKUP($B135,'Parâmetros'!$A$12:$E$61,2,FALSE),"Código não configurado"))</f>
        <v/>
      </c>
      <c r="E135" s="29" t="n"/>
      <c r="F135" s="30" t="n"/>
      <c r="G135" s="30" t="n"/>
      <c r="H135" s="30" t="n"/>
      <c r="I135" s="30" t="n"/>
      <c r="J135" s="31">
        <f>IF(OR($A135="",$F135="",$I135=""),"",IFERROR(MOD($I135-$F135,1)-IF(AND($G135&lt;&gt;"",$H135&lt;&gt;""),MOD($H135-$G135,1),0),""))</f>
        <v/>
      </c>
      <c r="K135" s="15" t="n"/>
      <c r="L135" s="29" t="n"/>
      <c r="M135" s="6">
        <f>IF(OR($A135="",$K135=""),"",IFERROR(VLOOKUP($K135,'Parâmetros'!$G$12:$L$31,3,FALSE),"Configurar"))</f>
        <v/>
      </c>
      <c r="N135" s="31">
        <f>IF($A135="","",IF($M135="A confirmar","",IFERROR($J135+IF($M135="Sim",$L135,0),"")))</f>
        <v/>
      </c>
      <c r="O135" s="31">
        <f>IF(OR($A135="",$E135="",$N135=""),"",IFERROR($N135-$E135,""))</f>
        <v/>
      </c>
      <c r="P135" s="15" t="n"/>
      <c r="Q135" s="28" t="n"/>
      <c r="R135" s="15" t="n"/>
      <c r="S135" s="19" t="n"/>
      <c r="T135" s="20">
        <f>IF($A135="","",IF($B135="","Indicar colaborador",IF($C135="","Indicar segmento",IF($K135="","Indicar ocorrência",IF(IFERROR(VLOOKUP($K135,'Parâmetros'!$G$12:$L$31,2,FALSE),"")="","Configurar ocorrência",IF(AND(IFERROR(VLOOKUP($K135,'Parâmetros'!$G$12:$L$31,2,FALSE),"")="Trabalho",OR($F135="",$I135="")),"Indicar entrada e saída",IF(AND(IFERROR(VLOOKUP($K135,'Parâmetros'!$G$12:$L$31,5,FALSE),"")="Sim",$L135=""),"Indicar duração de ausência",IF(IFERROR(VLOOKUP($K135,'Parâmetros'!$G$12:$L$31,3,FALSE),"")="A confirmar","Confirmar regra de saldo",IF(AND(IFERROR(VLOOKUP($K135,'Parâmetros'!$G$12:$L$31,4,FALSE),"")="Sim",$P135&lt;&gt;"Sim"),"Rever justificação/documento","OK")))))))))</f>
        <v/>
      </c>
      <c r="U135" s="6">
        <f>IF(OR($A135="",$B135="",$C135=""),"",IF(COUNTIFS($A$8:$A$207,$A135,$B$8:$B$207,$B135,$C$8:$C$207,$C135)&gt;1,"Duplicado",""))</f>
        <v/>
      </c>
    </row>
    <row r="136">
      <c r="A136" s="28" t="n"/>
      <c r="B136" s="15" t="n"/>
      <c r="C136" s="15" t="n"/>
      <c r="D136" s="6">
        <f>IF(OR($A136="",$B136=""),"",IFERROR(VLOOKUP($B136,'Parâmetros'!$A$12:$E$61,2,FALSE),"Código não configurado"))</f>
        <v/>
      </c>
      <c r="E136" s="29" t="n"/>
      <c r="F136" s="30" t="n"/>
      <c r="G136" s="30" t="n"/>
      <c r="H136" s="30" t="n"/>
      <c r="I136" s="30" t="n"/>
      <c r="J136" s="31">
        <f>IF(OR($A136="",$F136="",$I136=""),"",IFERROR(MOD($I136-$F136,1)-IF(AND($G136&lt;&gt;"",$H136&lt;&gt;""),MOD($H136-$G136,1),0),""))</f>
        <v/>
      </c>
      <c r="K136" s="15" t="n"/>
      <c r="L136" s="29" t="n"/>
      <c r="M136" s="6">
        <f>IF(OR($A136="",$K136=""),"",IFERROR(VLOOKUP($K136,'Parâmetros'!$G$12:$L$31,3,FALSE),"Configurar"))</f>
        <v/>
      </c>
      <c r="N136" s="31">
        <f>IF($A136="","",IF($M136="A confirmar","",IFERROR($J136+IF($M136="Sim",$L136,0),"")))</f>
        <v/>
      </c>
      <c r="O136" s="31">
        <f>IF(OR($A136="",$E136="",$N136=""),"",IFERROR($N136-$E136,""))</f>
        <v/>
      </c>
      <c r="P136" s="15" t="n"/>
      <c r="Q136" s="28" t="n"/>
      <c r="R136" s="15" t="n"/>
      <c r="S136" s="19" t="n"/>
      <c r="T136" s="20">
        <f>IF($A136="","",IF($B136="","Indicar colaborador",IF($C136="","Indicar segmento",IF($K136="","Indicar ocorrência",IF(IFERROR(VLOOKUP($K136,'Parâmetros'!$G$12:$L$31,2,FALSE),"")="","Configurar ocorrência",IF(AND(IFERROR(VLOOKUP($K136,'Parâmetros'!$G$12:$L$31,2,FALSE),"")="Trabalho",OR($F136="",$I136="")),"Indicar entrada e saída",IF(AND(IFERROR(VLOOKUP($K136,'Parâmetros'!$G$12:$L$31,5,FALSE),"")="Sim",$L136=""),"Indicar duração de ausência",IF(IFERROR(VLOOKUP($K136,'Parâmetros'!$G$12:$L$31,3,FALSE),"")="A confirmar","Confirmar regra de saldo",IF(AND(IFERROR(VLOOKUP($K136,'Parâmetros'!$G$12:$L$31,4,FALSE),"")="Sim",$P136&lt;&gt;"Sim"),"Rever justificação/documento","OK")))))))))</f>
        <v/>
      </c>
      <c r="U136" s="6">
        <f>IF(OR($A136="",$B136="",$C136=""),"",IF(COUNTIFS($A$8:$A$207,$A136,$B$8:$B$207,$B136,$C$8:$C$207,$C136)&gt;1,"Duplicado",""))</f>
        <v/>
      </c>
    </row>
    <row r="137">
      <c r="A137" s="28" t="n"/>
      <c r="B137" s="15" t="n"/>
      <c r="C137" s="15" t="n"/>
      <c r="D137" s="6">
        <f>IF(OR($A137="",$B137=""),"",IFERROR(VLOOKUP($B137,'Parâmetros'!$A$12:$E$61,2,FALSE),"Código não configurado"))</f>
        <v/>
      </c>
      <c r="E137" s="29" t="n"/>
      <c r="F137" s="30" t="n"/>
      <c r="G137" s="30" t="n"/>
      <c r="H137" s="30" t="n"/>
      <c r="I137" s="30" t="n"/>
      <c r="J137" s="31">
        <f>IF(OR($A137="",$F137="",$I137=""),"",IFERROR(MOD($I137-$F137,1)-IF(AND($G137&lt;&gt;"",$H137&lt;&gt;""),MOD($H137-$G137,1),0),""))</f>
        <v/>
      </c>
      <c r="K137" s="15" t="n"/>
      <c r="L137" s="29" t="n"/>
      <c r="M137" s="6">
        <f>IF(OR($A137="",$K137=""),"",IFERROR(VLOOKUP($K137,'Parâmetros'!$G$12:$L$31,3,FALSE),"Configurar"))</f>
        <v/>
      </c>
      <c r="N137" s="31">
        <f>IF($A137="","",IF($M137="A confirmar","",IFERROR($J137+IF($M137="Sim",$L137,0),"")))</f>
        <v/>
      </c>
      <c r="O137" s="31">
        <f>IF(OR($A137="",$E137="",$N137=""),"",IFERROR($N137-$E137,""))</f>
        <v/>
      </c>
      <c r="P137" s="15" t="n"/>
      <c r="Q137" s="28" t="n"/>
      <c r="R137" s="15" t="n"/>
      <c r="S137" s="19" t="n"/>
      <c r="T137" s="20">
        <f>IF($A137="","",IF($B137="","Indicar colaborador",IF($C137="","Indicar segmento",IF($K137="","Indicar ocorrência",IF(IFERROR(VLOOKUP($K137,'Parâmetros'!$G$12:$L$31,2,FALSE),"")="","Configurar ocorrência",IF(AND(IFERROR(VLOOKUP($K137,'Parâmetros'!$G$12:$L$31,2,FALSE),"")="Trabalho",OR($F137="",$I137="")),"Indicar entrada e saída",IF(AND(IFERROR(VLOOKUP($K137,'Parâmetros'!$G$12:$L$31,5,FALSE),"")="Sim",$L137=""),"Indicar duração de ausência",IF(IFERROR(VLOOKUP($K137,'Parâmetros'!$G$12:$L$31,3,FALSE),"")="A confirmar","Confirmar regra de saldo",IF(AND(IFERROR(VLOOKUP($K137,'Parâmetros'!$G$12:$L$31,4,FALSE),"")="Sim",$P137&lt;&gt;"Sim"),"Rever justificação/documento","OK")))))))))</f>
        <v/>
      </c>
      <c r="U137" s="6">
        <f>IF(OR($A137="",$B137="",$C137=""),"",IF(COUNTIFS($A$8:$A$207,$A137,$B$8:$B$207,$B137,$C$8:$C$207,$C137)&gt;1,"Duplicado",""))</f>
        <v/>
      </c>
    </row>
    <row r="138">
      <c r="A138" s="28" t="n"/>
      <c r="B138" s="15" t="n"/>
      <c r="C138" s="15" t="n"/>
      <c r="D138" s="6">
        <f>IF(OR($A138="",$B138=""),"",IFERROR(VLOOKUP($B138,'Parâmetros'!$A$12:$E$61,2,FALSE),"Código não configurado"))</f>
        <v/>
      </c>
      <c r="E138" s="29" t="n"/>
      <c r="F138" s="30" t="n"/>
      <c r="G138" s="30" t="n"/>
      <c r="H138" s="30" t="n"/>
      <c r="I138" s="30" t="n"/>
      <c r="J138" s="31">
        <f>IF(OR($A138="",$F138="",$I138=""),"",IFERROR(MOD($I138-$F138,1)-IF(AND($G138&lt;&gt;"",$H138&lt;&gt;""),MOD($H138-$G138,1),0),""))</f>
        <v/>
      </c>
      <c r="K138" s="15" t="n"/>
      <c r="L138" s="29" t="n"/>
      <c r="M138" s="6">
        <f>IF(OR($A138="",$K138=""),"",IFERROR(VLOOKUP($K138,'Parâmetros'!$G$12:$L$31,3,FALSE),"Configurar"))</f>
        <v/>
      </c>
      <c r="N138" s="31">
        <f>IF($A138="","",IF($M138="A confirmar","",IFERROR($J138+IF($M138="Sim",$L138,0),"")))</f>
        <v/>
      </c>
      <c r="O138" s="31">
        <f>IF(OR($A138="",$E138="",$N138=""),"",IFERROR($N138-$E138,""))</f>
        <v/>
      </c>
      <c r="P138" s="15" t="n"/>
      <c r="Q138" s="28" t="n"/>
      <c r="R138" s="15" t="n"/>
      <c r="S138" s="19" t="n"/>
      <c r="T138" s="20">
        <f>IF($A138="","",IF($B138="","Indicar colaborador",IF($C138="","Indicar segmento",IF($K138="","Indicar ocorrência",IF(IFERROR(VLOOKUP($K138,'Parâmetros'!$G$12:$L$31,2,FALSE),"")="","Configurar ocorrência",IF(AND(IFERROR(VLOOKUP($K138,'Parâmetros'!$G$12:$L$31,2,FALSE),"")="Trabalho",OR($F138="",$I138="")),"Indicar entrada e saída",IF(AND(IFERROR(VLOOKUP($K138,'Parâmetros'!$G$12:$L$31,5,FALSE),"")="Sim",$L138=""),"Indicar duração de ausência",IF(IFERROR(VLOOKUP($K138,'Parâmetros'!$G$12:$L$31,3,FALSE),"")="A confirmar","Confirmar regra de saldo",IF(AND(IFERROR(VLOOKUP($K138,'Parâmetros'!$G$12:$L$31,4,FALSE),"")="Sim",$P138&lt;&gt;"Sim"),"Rever justificação/documento","OK")))))))))</f>
        <v/>
      </c>
      <c r="U138" s="6">
        <f>IF(OR($A138="",$B138="",$C138=""),"",IF(COUNTIFS($A$8:$A$207,$A138,$B$8:$B$207,$B138,$C$8:$C$207,$C138)&gt;1,"Duplicado",""))</f>
        <v/>
      </c>
    </row>
    <row r="139">
      <c r="A139" s="28" t="n"/>
      <c r="B139" s="15" t="n"/>
      <c r="C139" s="15" t="n"/>
      <c r="D139" s="6">
        <f>IF(OR($A139="",$B139=""),"",IFERROR(VLOOKUP($B139,'Parâmetros'!$A$12:$E$61,2,FALSE),"Código não configurado"))</f>
        <v/>
      </c>
      <c r="E139" s="29" t="n"/>
      <c r="F139" s="30" t="n"/>
      <c r="G139" s="30" t="n"/>
      <c r="H139" s="30" t="n"/>
      <c r="I139" s="30" t="n"/>
      <c r="J139" s="31">
        <f>IF(OR($A139="",$F139="",$I139=""),"",IFERROR(MOD($I139-$F139,1)-IF(AND($G139&lt;&gt;"",$H139&lt;&gt;""),MOD($H139-$G139,1),0),""))</f>
        <v/>
      </c>
      <c r="K139" s="15" t="n"/>
      <c r="L139" s="29" t="n"/>
      <c r="M139" s="6">
        <f>IF(OR($A139="",$K139=""),"",IFERROR(VLOOKUP($K139,'Parâmetros'!$G$12:$L$31,3,FALSE),"Configurar"))</f>
        <v/>
      </c>
      <c r="N139" s="31">
        <f>IF($A139="","",IF($M139="A confirmar","",IFERROR($J139+IF($M139="Sim",$L139,0),"")))</f>
        <v/>
      </c>
      <c r="O139" s="31">
        <f>IF(OR($A139="",$E139="",$N139=""),"",IFERROR($N139-$E139,""))</f>
        <v/>
      </c>
      <c r="P139" s="15" t="n"/>
      <c r="Q139" s="28" t="n"/>
      <c r="R139" s="15" t="n"/>
      <c r="S139" s="19" t="n"/>
      <c r="T139" s="20">
        <f>IF($A139="","",IF($B139="","Indicar colaborador",IF($C139="","Indicar segmento",IF($K139="","Indicar ocorrência",IF(IFERROR(VLOOKUP($K139,'Parâmetros'!$G$12:$L$31,2,FALSE),"")="","Configurar ocorrência",IF(AND(IFERROR(VLOOKUP($K139,'Parâmetros'!$G$12:$L$31,2,FALSE),"")="Trabalho",OR($F139="",$I139="")),"Indicar entrada e saída",IF(AND(IFERROR(VLOOKUP($K139,'Parâmetros'!$G$12:$L$31,5,FALSE),"")="Sim",$L139=""),"Indicar duração de ausência",IF(IFERROR(VLOOKUP($K139,'Parâmetros'!$G$12:$L$31,3,FALSE),"")="A confirmar","Confirmar regra de saldo",IF(AND(IFERROR(VLOOKUP($K139,'Parâmetros'!$G$12:$L$31,4,FALSE),"")="Sim",$P139&lt;&gt;"Sim"),"Rever justificação/documento","OK")))))))))</f>
        <v/>
      </c>
      <c r="U139" s="6">
        <f>IF(OR($A139="",$B139="",$C139=""),"",IF(COUNTIFS($A$8:$A$207,$A139,$B$8:$B$207,$B139,$C$8:$C$207,$C139)&gt;1,"Duplicado",""))</f>
        <v/>
      </c>
    </row>
    <row r="140">
      <c r="A140" s="28" t="n"/>
      <c r="B140" s="15" t="n"/>
      <c r="C140" s="15" t="n"/>
      <c r="D140" s="6">
        <f>IF(OR($A140="",$B140=""),"",IFERROR(VLOOKUP($B140,'Parâmetros'!$A$12:$E$61,2,FALSE),"Código não configurado"))</f>
        <v/>
      </c>
      <c r="E140" s="29" t="n"/>
      <c r="F140" s="30" t="n"/>
      <c r="G140" s="30" t="n"/>
      <c r="H140" s="30" t="n"/>
      <c r="I140" s="30" t="n"/>
      <c r="J140" s="31">
        <f>IF(OR($A140="",$F140="",$I140=""),"",IFERROR(MOD($I140-$F140,1)-IF(AND($G140&lt;&gt;"",$H140&lt;&gt;""),MOD($H140-$G140,1),0),""))</f>
        <v/>
      </c>
      <c r="K140" s="15" t="n"/>
      <c r="L140" s="29" t="n"/>
      <c r="M140" s="6">
        <f>IF(OR($A140="",$K140=""),"",IFERROR(VLOOKUP($K140,'Parâmetros'!$G$12:$L$31,3,FALSE),"Configurar"))</f>
        <v/>
      </c>
      <c r="N140" s="31">
        <f>IF($A140="","",IF($M140="A confirmar","",IFERROR($J140+IF($M140="Sim",$L140,0),"")))</f>
        <v/>
      </c>
      <c r="O140" s="31">
        <f>IF(OR($A140="",$E140="",$N140=""),"",IFERROR($N140-$E140,""))</f>
        <v/>
      </c>
      <c r="P140" s="15" t="n"/>
      <c r="Q140" s="28" t="n"/>
      <c r="R140" s="15" t="n"/>
      <c r="S140" s="19" t="n"/>
      <c r="T140" s="20">
        <f>IF($A140="","",IF($B140="","Indicar colaborador",IF($C140="","Indicar segmento",IF($K140="","Indicar ocorrência",IF(IFERROR(VLOOKUP($K140,'Parâmetros'!$G$12:$L$31,2,FALSE),"")="","Configurar ocorrência",IF(AND(IFERROR(VLOOKUP($K140,'Parâmetros'!$G$12:$L$31,2,FALSE),"")="Trabalho",OR($F140="",$I140="")),"Indicar entrada e saída",IF(AND(IFERROR(VLOOKUP($K140,'Parâmetros'!$G$12:$L$31,5,FALSE),"")="Sim",$L140=""),"Indicar duração de ausência",IF(IFERROR(VLOOKUP($K140,'Parâmetros'!$G$12:$L$31,3,FALSE),"")="A confirmar","Confirmar regra de saldo",IF(AND(IFERROR(VLOOKUP($K140,'Parâmetros'!$G$12:$L$31,4,FALSE),"")="Sim",$P140&lt;&gt;"Sim"),"Rever justificação/documento","OK")))))))))</f>
        <v/>
      </c>
      <c r="U140" s="6">
        <f>IF(OR($A140="",$B140="",$C140=""),"",IF(COUNTIFS($A$8:$A$207,$A140,$B$8:$B$207,$B140,$C$8:$C$207,$C140)&gt;1,"Duplicado",""))</f>
        <v/>
      </c>
    </row>
    <row r="141">
      <c r="A141" s="28" t="n"/>
      <c r="B141" s="15" t="n"/>
      <c r="C141" s="15" t="n"/>
      <c r="D141" s="6">
        <f>IF(OR($A141="",$B141=""),"",IFERROR(VLOOKUP($B141,'Parâmetros'!$A$12:$E$61,2,FALSE),"Código não configurado"))</f>
        <v/>
      </c>
      <c r="E141" s="29" t="n"/>
      <c r="F141" s="30" t="n"/>
      <c r="G141" s="30" t="n"/>
      <c r="H141" s="30" t="n"/>
      <c r="I141" s="30" t="n"/>
      <c r="J141" s="31">
        <f>IF(OR($A141="",$F141="",$I141=""),"",IFERROR(MOD($I141-$F141,1)-IF(AND($G141&lt;&gt;"",$H141&lt;&gt;""),MOD($H141-$G141,1),0),""))</f>
        <v/>
      </c>
      <c r="K141" s="15" t="n"/>
      <c r="L141" s="29" t="n"/>
      <c r="M141" s="6">
        <f>IF(OR($A141="",$K141=""),"",IFERROR(VLOOKUP($K141,'Parâmetros'!$G$12:$L$31,3,FALSE),"Configurar"))</f>
        <v/>
      </c>
      <c r="N141" s="31">
        <f>IF($A141="","",IF($M141="A confirmar","",IFERROR($J141+IF($M141="Sim",$L141,0),"")))</f>
        <v/>
      </c>
      <c r="O141" s="31">
        <f>IF(OR($A141="",$E141="",$N141=""),"",IFERROR($N141-$E141,""))</f>
        <v/>
      </c>
      <c r="P141" s="15" t="n"/>
      <c r="Q141" s="28" t="n"/>
      <c r="R141" s="15" t="n"/>
      <c r="S141" s="19" t="n"/>
      <c r="T141" s="20">
        <f>IF($A141="","",IF($B141="","Indicar colaborador",IF($C141="","Indicar segmento",IF($K141="","Indicar ocorrência",IF(IFERROR(VLOOKUP($K141,'Parâmetros'!$G$12:$L$31,2,FALSE),"")="","Configurar ocorrência",IF(AND(IFERROR(VLOOKUP($K141,'Parâmetros'!$G$12:$L$31,2,FALSE),"")="Trabalho",OR($F141="",$I141="")),"Indicar entrada e saída",IF(AND(IFERROR(VLOOKUP($K141,'Parâmetros'!$G$12:$L$31,5,FALSE),"")="Sim",$L141=""),"Indicar duração de ausência",IF(IFERROR(VLOOKUP($K141,'Parâmetros'!$G$12:$L$31,3,FALSE),"")="A confirmar","Confirmar regra de saldo",IF(AND(IFERROR(VLOOKUP($K141,'Parâmetros'!$G$12:$L$31,4,FALSE),"")="Sim",$P141&lt;&gt;"Sim"),"Rever justificação/documento","OK")))))))))</f>
        <v/>
      </c>
      <c r="U141" s="6">
        <f>IF(OR($A141="",$B141="",$C141=""),"",IF(COUNTIFS($A$8:$A$207,$A141,$B$8:$B$207,$B141,$C$8:$C$207,$C141)&gt;1,"Duplicado",""))</f>
        <v/>
      </c>
    </row>
    <row r="142">
      <c r="A142" s="28" t="n"/>
      <c r="B142" s="15" t="n"/>
      <c r="C142" s="15" t="n"/>
      <c r="D142" s="6">
        <f>IF(OR($A142="",$B142=""),"",IFERROR(VLOOKUP($B142,'Parâmetros'!$A$12:$E$61,2,FALSE),"Código não configurado"))</f>
        <v/>
      </c>
      <c r="E142" s="29" t="n"/>
      <c r="F142" s="30" t="n"/>
      <c r="G142" s="30" t="n"/>
      <c r="H142" s="30" t="n"/>
      <c r="I142" s="30" t="n"/>
      <c r="J142" s="31">
        <f>IF(OR($A142="",$F142="",$I142=""),"",IFERROR(MOD($I142-$F142,1)-IF(AND($G142&lt;&gt;"",$H142&lt;&gt;""),MOD($H142-$G142,1),0),""))</f>
        <v/>
      </c>
      <c r="K142" s="15" t="n"/>
      <c r="L142" s="29" t="n"/>
      <c r="M142" s="6">
        <f>IF(OR($A142="",$K142=""),"",IFERROR(VLOOKUP($K142,'Parâmetros'!$G$12:$L$31,3,FALSE),"Configurar"))</f>
        <v/>
      </c>
      <c r="N142" s="31">
        <f>IF($A142="","",IF($M142="A confirmar","",IFERROR($J142+IF($M142="Sim",$L142,0),"")))</f>
        <v/>
      </c>
      <c r="O142" s="31">
        <f>IF(OR($A142="",$E142="",$N142=""),"",IFERROR($N142-$E142,""))</f>
        <v/>
      </c>
      <c r="P142" s="15" t="n"/>
      <c r="Q142" s="28" t="n"/>
      <c r="R142" s="15" t="n"/>
      <c r="S142" s="19" t="n"/>
      <c r="T142" s="20">
        <f>IF($A142="","",IF($B142="","Indicar colaborador",IF($C142="","Indicar segmento",IF($K142="","Indicar ocorrência",IF(IFERROR(VLOOKUP($K142,'Parâmetros'!$G$12:$L$31,2,FALSE),"")="","Configurar ocorrência",IF(AND(IFERROR(VLOOKUP($K142,'Parâmetros'!$G$12:$L$31,2,FALSE),"")="Trabalho",OR($F142="",$I142="")),"Indicar entrada e saída",IF(AND(IFERROR(VLOOKUP($K142,'Parâmetros'!$G$12:$L$31,5,FALSE),"")="Sim",$L142=""),"Indicar duração de ausência",IF(IFERROR(VLOOKUP($K142,'Parâmetros'!$G$12:$L$31,3,FALSE),"")="A confirmar","Confirmar regra de saldo",IF(AND(IFERROR(VLOOKUP($K142,'Parâmetros'!$G$12:$L$31,4,FALSE),"")="Sim",$P142&lt;&gt;"Sim"),"Rever justificação/documento","OK")))))))))</f>
        <v/>
      </c>
      <c r="U142" s="6">
        <f>IF(OR($A142="",$B142="",$C142=""),"",IF(COUNTIFS($A$8:$A$207,$A142,$B$8:$B$207,$B142,$C$8:$C$207,$C142)&gt;1,"Duplicado",""))</f>
        <v/>
      </c>
    </row>
    <row r="143">
      <c r="A143" s="28" t="n"/>
      <c r="B143" s="15" t="n"/>
      <c r="C143" s="15" t="n"/>
      <c r="D143" s="6">
        <f>IF(OR($A143="",$B143=""),"",IFERROR(VLOOKUP($B143,'Parâmetros'!$A$12:$E$61,2,FALSE),"Código não configurado"))</f>
        <v/>
      </c>
      <c r="E143" s="29" t="n"/>
      <c r="F143" s="30" t="n"/>
      <c r="G143" s="30" t="n"/>
      <c r="H143" s="30" t="n"/>
      <c r="I143" s="30" t="n"/>
      <c r="J143" s="31">
        <f>IF(OR($A143="",$F143="",$I143=""),"",IFERROR(MOD($I143-$F143,1)-IF(AND($G143&lt;&gt;"",$H143&lt;&gt;""),MOD($H143-$G143,1),0),""))</f>
        <v/>
      </c>
      <c r="K143" s="15" t="n"/>
      <c r="L143" s="29" t="n"/>
      <c r="M143" s="6">
        <f>IF(OR($A143="",$K143=""),"",IFERROR(VLOOKUP($K143,'Parâmetros'!$G$12:$L$31,3,FALSE),"Configurar"))</f>
        <v/>
      </c>
      <c r="N143" s="31">
        <f>IF($A143="","",IF($M143="A confirmar","",IFERROR($J143+IF($M143="Sim",$L143,0),"")))</f>
        <v/>
      </c>
      <c r="O143" s="31">
        <f>IF(OR($A143="",$E143="",$N143=""),"",IFERROR($N143-$E143,""))</f>
        <v/>
      </c>
      <c r="P143" s="15" t="n"/>
      <c r="Q143" s="28" t="n"/>
      <c r="R143" s="15" t="n"/>
      <c r="S143" s="19" t="n"/>
      <c r="T143" s="20">
        <f>IF($A143="","",IF($B143="","Indicar colaborador",IF($C143="","Indicar segmento",IF($K143="","Indicar ocorrência",IF(IFERROR(VLOOKUP($K143,'Parâmetros'!$G$12:$L$31,2,FALSE),"")="","Configurar ocorrência",IF(AND(IFERROR(VLOOKUP($K143,'Parâmetros'!$G$12:$L$31,2,FALSE),"")="Trabalho",OR($F143="",$I143="")),"Indicar entrada e saída",IF(AND(IFERROR(VLOOKUP($K143,'Parâmetros'!$G$12:$L$31,5,FALSE),"")="Sim",$L143=""),"Indicar duração de ausência",IF(IFERROR(VLOOKUP($K143,'Parâmetros'!$G$12:$L$31,3,FALSE),"")="A confirmar","Confirmar regra de saldo",IF(AND(IFERROR(VLOOKUP($K143,'Parâmetros'!$G$12:$L$31,4,FALSE),"")="Sim",$P143&lt;&gt;"Sim"),"Rever justificação/documento","OK")))))))))</f>
        <v/>
      </c>
      <c r="U143" s="6">
        <f>IF(OR($A143="",$B143="",$C143=""),"",IF(COUNTIFS($A$8:$A$207,$A143,$B$8:$B$207,$B143,$C$8:$C$207,$C143)&gt;1,"Duplicado",""))</f>
        <v/>
      </c>
    </row>
    <row r="144">
      <c r="A144" s="28" t="n"/>
      <c r="B144" s="15" t="n"/>
      <c r="C144" s="15" t="n"/>
      <c r="D144" s="6">
        <f>IF(OR($A144="",$B144=""),"",IFERROR(VLOOKUP($B144,'Parâmetros'!$A$12:$E$61,2,FALSE),"Código não configurado"))</f>
        <v/>
      </c>
      <c r="E144" s="29" t="n"/>
      <c r="F144" s="30" t="n"/>
      <c r="G144" s="30" t="n"/>
      <c r="H144" s="30" t="n"/>
      <c r="I144" s="30" t="n"/>
      <c r="J144" s="31">
        <f>IF(OR($A144="",$F144="",$I144=""),"",IFERROR(MOD($I144-$F144,1)-IF(AND($G144&lt;&gt;"",$H144&lt;&gt;""),MOD($H144-$G144,1),0),""))</f>
        <v/>
      </c>
      <c r="K144" s="15" t="n"/>
      <c r="L144" s="29" t="n"/>
      <c r="M144" s="6">
        <f>IF(OR($A144="",$K144=""),"",IFERROR(VLOOKUP($K144,'Parâmetros'!$G$12:$L$31,3,FALSE),"Configurar"))</f>
        <v/>
      </c>
      <c r="N144" s="31">
        <f>IF($A144="","",IF($M144="A confirmar","",IFERROR($J144+IF($M144="Sim",$L144,0),"")))</f>
        <v/>
      </c>
      <c r="O144" s="31">
        <f>IF(OR($A144="",$E144="",$N144=""),"",IFERROR($N144-$E144,""))</f>
        <v/>
      </c>
      <c r="P144" s="15" t="n"/>
      <c r="Q144" s="28" t="n"/>
      <c r="R144" s="15" t="n"/>
      <c r="S144" s="19" t="n"/>
      <c r="T144" s="20">
        <f>IF($A144="","",IF($B144="","Indicar colaborador",IF($C144="","Indicar segmento",IF($K144="","Indicar ocorrência",IF(IFERROR(VLOOKUP($K144,'Parâmetros'!$G$12:$L$31,2,FALSE),"")="","Configurar ocorrência",IF(AND(IFERROR(VLOOKUP($K144,'Parâmetros'!$G$12:$L$31,2,FALSE),"")="Trabalho",OR($F144="",$I144="")),"Indicar entrada e saída",IF(AND(IFERROR(VLOOKUP($K144,'Parâmetros'!$G$12:$L$31,5,FALSE),"")="Sim",$L144=""),"Indicar duração de ausência",IF(IFERROR(VLOOKUP($K144,'Parâmetros'!$G$12:$L$31,3,FALSE),"")="A confirmar","Confirmar regra de saldo",IF(AND(IFERROR(VLOOKUP($K144,'Parâmetros'!$G$12:$L$31,4,FALSE),"")="Sim",$P144&lt;&gt;"Sim"),"Rever justificação/documento","OK")))))))))</f>
        <v/>
      </c>
      <c r="U144" s="6">
        <f>IF(OR($A144="",$B144="",$C144=""),"",IF(COUNTIFS($A$8:$A$207,$A144,$B$8:$B$207,$B144,$C$8:$C$207,$C144)&gt;1,"Duplicado",""))</f>
        <v/>
      </c>
    </row>
    <row r="145">
      <c r="A145" s="28" t="n"/>
      <c r="B145" s="15" t="n"/>
      <c r="C145" s="15" t="n"/>
      <c r="D145" s="6">
        <f>IF(OR($A145="",$B145=""),"",IFERROR(VLOOKUP($B145,'Parâmetros'!$A$12:$E$61,2,FALSE),"Código não configurado"))</f>
        <v/>
      </c>
      <c r="E145" s="29" t="n"/>
      <c r="F145" s="30" t="n"/>
      <c r="G145" s="30" t="n"/>
      <c r="H145" s="30" t="n"/>
      <c r="I145" s="30" t="n"/>
      <c r="J145" s="31">
        <f>IF(OR($A145="",$F145="",$I145=""),"",IFERROR(MOD($I145-$F145,1)-IF(AND($G145&lt;&gt;"",$H145&lt;&gt;""),MOD($H145-$G145,1),0),""))</f>
        <v/>
      </c>
      <c r="K145" s="15" t="n"/>
      <c r="L145" s="29" t="n"/>
      <c r="M145" s="6">
        <f>IF(OR($A145="",$K145=""),"",IFERROR(VLOOKUP($K145,'Parâmetros'!$G$12:$L$31,3,FALSE),"Configurar"))</f>
        <v/>
      </c>
      <c r="N145" s="31">
        <f>IF($A145="","",IF($M145="A confirmar","",IFERROR($J145+IF($M145="Sim",$L145,0),"")))</f>
        <v/>
      </c>
      <c r="O145" s="31">
        <f>IF(OR($A145="",$E145="",$N145=""),"",IFERROR($N145-$E145,""))</f>
        <v/>
      </c>
      <c r="P145" s="15" t="n"/>
      <c r="Q145" s="28" t="n"/>
      <c r="R145" s="15" t="n"/>
      <c r="S145" s="19" t="n"/>
      <c r="T145" s="20">
        <f>IF($A145="","",IF($B145="","Indicar colaborador",IF($C145="","Indicar segmento",IF($K145="","Indicar ocorrência",IF(IFERROR(VLOOKUP($K145,'Parâmetros'!$G$12:$L$31,2,FALSE),"")="","Configurar ocorrência",IF(AND(IFERROR(VLOOKUP($K145,'Parâmetros'!$G$12:$L$31,2,FALSE),"")="Trabalho",OR($F145="",$I145="")),"Indicar entrada e saída",IF(AND(IFERROR(VLOOKUP($K145,'Parâmetros'!$G$12:$L$31,5,FALSE),"")="Sim",$L145=""),"Indicar duração de ausência",IF(IFERROR(VLOOKUP($K145,'Parâmetros'!$G$12:$L$31,3,FALSE),"")="A confirmar","Confirmar regra de saldo",IF(AND(IFERROR(VLOOKUP($K145,'Parâmetros'!$G$12:$L$31,4,FALSE),"")="Sim",$P145&lt;&gt;"Sim"),"Rever justificação/documento","OK")))))))))</f>
        <v/>
      </c>
      <c r="U145" s="6">
        <f>IF(OR($A145="",$B145="",$C145=""),"",IF(COUNTIFS($A$8:$A$207,$A145,$B$8:$B$207,$B145,$C$8:$C$207,$C145)&gt;1,"Duplicado",""))</f>
        <v/>
      </c>
    </row>
    <row r="146">
      <c r="A146" s="28" t="n"/>
      <c r="B146" s="15" t="n"/>
      <c r="C146" s="15" t="n"/>
      <c r="D146" s="6">
        <f>IF(OR($A146="",$B146=""),"",IFERROR(VLOOKUP($B146,'Parâmetros'!$A$12:$E$61,2,FALSE),"Código não configurado"))</f>
        <v/>
      </c>
      <c r="E146" s="29" t="n"/>
      <c r="F146" s="30" t="n"/>
      <c r="G146" s="30" t="n"/>
      <c r="H146" s="30" t="n"/>
      <c r="I146" s="30" t="n"/>
      <c r="J146" s="31">
        <f>IF(OR($A146="",$F146="",$I146=""),"",IFERROR(MOD($I146-$F146,1)-IF(AND($G146&lt;&gt;"",$H146&lt;&gt;""),MOD($H146-$G146,1),0),""))</f>
        <v/>
      </c>
      <c r="K146" s="15" t="n"/>
      <c r="L146" s="29" t="n"/>
      <c r="M146" s="6">
        <f>IF(OR($A146="",$K146=""),"",IFERROR(VLOOKUP($K146,'Parâmetros'!$G$12:$L$31,3,FALSE),"Configurar"))</f>
        <v/>
      </c>
      <c r="N146" s="31">
        <f>IF($A146="","",IF($M146="A confirmar","",IFERROR($J146+IF($M146="Sim",$L146,0),"")))</f>
        <v/>
      </c>
      <c r="O146" s="31">
        <f>IF(OR($A146="",$E146="",$N146=""),"",IFERROR($N146-$E146,""))</f>
        <v/>
      </c>
      <c r="P146" s="15" t="n"/>
      <c r="Q146" s="28" t="n"/>
      <c r="R146" s="15" t="n"/>
      <c r="S146" s="19" t="n"/>
      <c r="T146" s="20">
        <f>IF($A146="","",IF($B146="","Indicar colaborador",IF($C146="","Indicar segmento",IF($K146="","Indicar ocorrência",IF(IFERROR(VLOOKUP($K146,'Parâmetros'!$G$12:$L$31,2,FALSE),"")="","Configurar ocorrência",IF(AND(IFERROR(VLOOKUP($K146,'Parâmetros'!$G$12:$L$31,2,FALSE),"")="Trabalho",OR($F146="",$I146="")),"Indicar entrada e saída",IF(AND(IFERROR(VLOOKUP($K146,'Parâmetros'!$G$12:$L$31,5,FALSE),"")="Sim",$L146=""),"Indicar duração de ausência",IF(IFERROR(VLOOKUP($K146,'Parâmetros'!$G$12:$L$31,3,FALSE),"")="A confirmar","Confirmar regra de saldo",IF(AND(IFERROR(VLOOKUP($K146,'Parâmetros'!$G$12:$L$31,4,FALSE),"")="Sim",$P146&lt;&gt;"Sim"),"Rever justificação/documento","OK")))))))))</f>
        <v/>
      </c>
      <c r="U146" s="6">
        <f>IF(OR($A146="",$B146="",$C146=""),"",IF(COUNTIFS($A$8:$A$207,$A146,$B$8:$B$207,$B146,$C$8:$C$207,$C146)&gt;1,"Duplicado",""))</f>
        <v/>
      </c>
    </row>
    <row r="147">
      <c r="A147" s="28" t="n"/>
      <c r="B147" s="15" t="n"/>
      <c r="C147" s="15" t="n"/>
      <c r="D147" s="6">
        <f>IF(OR($A147="",$B147=""),"",IFERROR(VLOOKUP($B147,'Parâmetros'!$A$12:$E$61,2,FALSE),"Código não configurado"))</f>
        <v/>
      </c>
      <c r="E147" s="29" t="n"/>
      <c r="F147" s="30" t="n"/>
      <c r="G147" s="30" t="n"/>
      <c r="H147" s="30" t="n"/>
      <c r="I147" s="30" t="n"/>
      <c r="J147" s="31">
        <f>IF(OR($A147="",$F147="",$I147=""),"",IFERROR(MOD($I147-$F147,1)-IF(AND($G147&lt;&gt;"",$H147&lt;&gt;""),MOD($H147-$G147,1),0),""))</f>
        <v/>
      </c>
      <c r="K147" s="15" t="n"/>
      <c r="L147" s="29" t="n"/>
      <c r="M147" s="6">
        <f>IF(OR($A147="",$K147=""),"",IFERROR(VLOOKUP($K147,'Parâmetros'!$G$12:$L$31,3,FALSE),"Configurar"))</f>
        <v/>
      </c>
      <c r="N147" s="31">
        <f>IF($A147="","",IF($M147="A confirmar","",IFERROR($J147+IF($M147="Sim",$L147,0),"")))</f>
        <v/>
      </c>
      <c r="O147" s="31">
        <f>IF(OR($A147="",$E147="",$N147=""),"",IFERROR($N147-$E147,""))</f>
        <v/>
      </c>
      <c r="P147" s="15" t="n"/>
      <c r="Q147" s="28" t="n"/>
      <c r="R147" s="15" t="n"/>
      <c r="S147" s="19" t="n"/>
      <c r="T147" s="20">
        <f>IF($A147="","",IF($B147="","Indicar colaborador",IF($C147="","Indicar segmento",IF($K147="","Indicar ocorrência",IF(IFERROR(VLOOKUP($K147,'Parâmetros'!$G$12:$L$31,2,FALSE),"")="","Configurar ocorrência",IF(AND(IFERROR(VLOOKUP($K147,'Parâmetros'!$G$12:$L$31,2,FALSE),"")="Trabalho",OR($F147="",$I147="")),"Indicar entrada e saída",IF(AND(IFERROR(VLOOKUP($K147,'Parâmetros'!$G$12:$L$31,5,FALSE),"")="Sim",$L147=""),"Indicar duração de ausência",IF(IFERROR(VLOOKUP($K147,'Parâmetros'!$G$12:$L$31,3,FALSE),"")="A confirmar","Confirmar regra de saldo",IF(AND(IFERROR(VLOOKUP($K147,'Parâmetros'!$G$12:$L$31,4,FALSE),"")="Sim",$P147&lt;&gt;"Sim"),"Rever justificação/documento","OK")))))))))</f>
        <v/>
      </c>
      <c r="U147" s="6">
        <f>IF(OR($A147="",$B147="",$C147=""),"",IF(COUNTIFS($A$8:$A$207,$A147,$B$8:$B$207,$B147,$C$8:$C$207,$C147)&gt;1,"Duplicado",""))</f>
        <v/>
      </c>
    </row>
    <row r="148">
      <c r="A148" s="28" t="n"/>
      <c r="B148" s="15" t="n"/>
      <c r="C148" s="15" t="n"/>
      <c r="D148" s="6">
        <f>IF(OR($A148="",$B148=""),"",IFERROR(VLOOKUP($B148,'Parâmetros'!$A$12:$E$61,2,FALSE),"Código não configurado"))</f>
        <v/>
      </c>
      <c r="E148" s="29" t="n"/>
      <c r="F148" s="30" t="n"/>
      <c r="G148" s="30" t="n"/>
      <c r="H148" s="30" t="n"/>
      <c r="I148" s="30" t="n"/>
      <c r="J148" s="31">
        <f>IF(OR($A148="",$F148="",$I148=""),"",IFERROR(MOD($I148-$F148,1)-IF(AND($G148&lt;&gt;"",$H148&lt;&gt;""),MOD($H148-$G148,1),0),""))</f>
        <v/>
      </c>
      <c r="K148" s="15" t="n"/>
      <c r="L148" s="29" t="n"/>
      <c r="M148" s="6">
        <f>IF(OR($A148="",$K148=""),"",IFERROR(VLOOKUP($K148,'Parâmetros'!$G$12:$L$31,3,FALSE),"Configurar"))</f>
        <v/>
      </c>
      <c r="N148" s="31">
        <f>IF($A148="","",IF($M148="A confirmar","",IFERROR($J148+IF($M148="Sim",$L148,0),"")))</f>
        <v/>
      </c>
      <c r="O148" s="31">
        <f>IF(OR($A148="",$E148="",$N148=""),"",IFERROR($N148-$E148,""))</f>
        <v/>
      </c>
      <c r="P148" s="15" t="n"/>
      <c r="Q148" s="28" t="n"/>
      <c r="R148" s="15" t="n"/>
      <c r="S148" s="19" t="n"/>
      <c r="T148" s="20">
        <f>IF($A148="","",IF($B148="","Indicar colaborador",IF($C148="","Indicar segmento",IF($K148="","Indicar ocorrência",IF(IFERROR(VLOOKUP($K148,'Parâmetros'!$G$12:$L$31,2,FALSE),"")="","Configurar ocorrência",IF(AND(IFERROR(VLOOKUP($K148,'Parâmetros'!$G$12:$L$31,2,FALSE),"")="Trabalho",OR($F148="",$I148="")),"Indicar entrada e saída",IF(AND(IFERROR(VLOOKUP($K148,'Parâmetros'!$G$12:$L$31,5,FALSE),"")="Sim",$L148=""),"Indicar duração de ausência",IF(IFERROR(VLOOKUP($K148,'Parâmetros'!$G$12:$L$31,3,FALSE),"")="A confirmar","Confirmar regra de saldo",IF(AND(IFERROR(VLOOKUP($K148,'Parâmetros'!$G$12:$L$31,4,FALSE),"")="Sim",$P148&lt;&gt;"Sim"),"Rever justificação/documento","OK")))))))))</f>
        <v/>
      </c>
      <c r="U148" s="6">
        <f>IF(OR($A148="",$B148="",$C148=""),"",IF(COUNTIFS($A$8:$A$207,$A148,$B$8:$B$207,$B148,$C$8:$C$207,$C148)&gt;1,"Duplicado",""))</f>
        <v/>
      </c>
    </row>
    <row r="149">
      <c r="A149" s="28" t="n"/>
      <c r="B149" s="15" t="n"/>
      <c r="C149" s="15" t="n"/>
      <c r="D149" s="6">
        <f>IF(OR($A149="",$B149=""),"",IFERROR(VLOOKUP($B149,'Parâmetros'!$A$12:$E$61,2,FALSE),"Código não configurado"))</f>
        <v/>
      </c>
      <c r="E149" s="29" t="n"/>
      <c r="F149" s="30" t="n"/>
      <c r="G149" s="30" t="n"/>
      <c r="H149" s="30" t="n"/>
      <c r="I149" s="30" t="n"/>
      <c r="J149" s="31">
        <f>IF(OR($A149="",$F149="",$I149=""),"",IFERROR(MOD($I149-$F149,1)-IF(AND($G149&lt;&gt;"",$H149&lt;&gt;""),MOD($H149-$G149,1),0),""))</f>
        <v/>
      </c>
      <c r="K149" s="15" t="n"/>
      <c r="L149" s="29" t="n"/>
      <c r="M149" s="6">
        <f>IF(OR($A149="",$K149=""),"",IFERROR(VLOOKUP($K149,'Parâmetros'!$G$12:$L$31,3,FALSE),"Configurar"))</f>
        <v/>
      </c>
      <c r="N149" s="31">
        <f>IF($A149="","",IF($M149="A confirmar","",IFERROR($J149+IF($M149="Sim",$L149,0),"")))</f>
        <v/>
      </c>
      <c r="O149" s="31">
        <f>IF(OR($A149="",$E149="",$N149=""),"",IFERROR($N149-$E149,""))</f>
        <v/>
      </c>
      <c r="P149" s="15" t="n"/>
      <c r="Q149" s="28" t="n"/>
      <c r="R149" s="15" t="n"/>
      <c r="S149" s="19" t="n"/>
      <c r="T149" s="20">
        <f>IF($A149="","",IF($B149="","Indicar colaborador",IF($C149="","Indicar segmento",IF($K149="","Indicar ocorrência",IF(IFERROR(VLOOKUP($K149,'Parâmetros'!$G$12:$L$31,2,FALSE),"")="","Configurar ocorrência",IF(AND(IFERROR(VLOOKUP($K149,'Parâmetros'!$G$12:$L$31,2,FALSE),"")="Trabalho",OR($F149="",$I149="")),"Indicar entrada e saída",IF(AND(IFERROR(VLOOKUP($K149,'Parâmetros'!$G$12:$L$31,5,FALSE),"")="Sim",$L149=""),"Indicar duração de ausência",IF(IFERROR(VLOOKUP($K149,'Parâmetros'!$G$12:$L$31,3,FALSE),"")="A confirmar","Confirmar regra de saldo",IF(AND(IFERROR(VLOOKUP($K149,'Parâmetros'!$G$12:$L$31,4,FALSE),"")="Sim",$P149&lt;&gt;"Sim"),"Rever justificação/documento","OK")))))))))</f>
        <v/>
      </c>
      <c r="U149" s="6">
        <f>IF(OR($A149="",$B149="",$C149=""),"",IF(COUNTIFS($A$8:$A$207,$A149,$B$8:$B$207,$B149,$C$8:$C$207,$C149)&gt;1,"Duplicado",""))</f>
        <v/>
      </c>
    </row>
    <row r="150">
      <c r="A150" s="28" t="n"/>
      <c r="B150" s="15" t="n"/>
      <c r="C150" s="15" t="n"/>
      <c r="D150" s="6">
        <f>IF(OR($A150="",$B150=""),"",IFERROR(VLOOKUP($B150,'Parâmetros'!$A$12:$E$61,2,FALSE),"Código não configurado"))</f>
        <v/>
      </c>
      <c r="E150" s="29" t="n"/>
      <c r="F150" s="30" t="n"/>
      <c r="G150" s="30" t="n"/>
      <c r="H150" s="30" t="n"/>
      <c r="I150" s="30" t="n"/>
      <c r="J150" s="31">
        <f>IF(OR($A150="",$F150="",$I150=""),"",IFERROR(MOD($I150-$F150,1)-IF(AND($G150&lt;&gt;"",$H150&lt;&gt;""),MOD($H150-$G150,1),0),""))</f>
        <v/>
      </c>
      <c r="K150" s="15" t="n"/>
      <c r="L150" s="29" t="n"/>
      <c r="M150" s="6">
        <f>IF(OR($A150="",$K150=""),"",IFERROR(VLOOKUP($K150,'Parâmetros'!$G$12:$L$31,3,FALSE),"Configurar"))</f>
        <v/>
      </c>
      <c r="N150" s="31">
        <f>IF($A150="","",IF($M150="A confirmar","",IFERROR($J150+IF($M150="Sim",$L150,0),"")))</f>
        <v/>
      </c>
      <c r="O150" s="31">
        <f>IF(OR($A150="",$E150="",$N150=""),"",IFERROR($N150-$E150,""))</f>
        <v/>
      </c>
      <c r="P150" s="15" t="n"/>
      <c r="Q150" s="28" t="n"/>
      <c r="R150" s="15" t="n"/>
      <c r="S150" s="19" t="n"/>
      <c r="T150" s="20">
        <f>IF($A150="","",IF($B150="","Indicar colaborador",IF($C150="","Indicar segmento",IF($K150="","Indicar ocorrência",IF(IFERROR(VLOOKUP($K150,'Parâmetros'!$G$12:$L$31,2,FALSE),"")="","Configurar ocorrência",IF(AND(IFERROR(VLOOKUP($K150,'Parâmetros'!$G$12:$L$31,2,FALSE),"")="Trabalho",OR($F150="",$I150="")),"Indicar entrada e saída",IF(AND(IFERROR(VLOOKUP($K150,'Parâmetros'!$G$12:$L$31,5,FALSE),"")="Sim",$L150=""),"Indicar duração de ausência",IF(IFERROR(VLOOKUP($K150,'Parâmetros'!$G$12:$L$31,3,FALSE),"")="A confirmar","Confirmar regra de saldo",IF(AND(IFERROR(VLOOKUP($K150,'Parâmetros'!$G$12:$L$31,4,FALSE),"")="Sim",$P150&lt;&gt;"Sim"),"Rever justificação/documento","OK")))))))))</f>
        <v/>
      </c>
      <c r="U150" s="6">
        <f>IF(OR($A150="",$B150="",$C150=""),"",IF(COUNTIFS($A$8:$A$207,$A150,$B$8:$B$207,$B150,$C$8:$C$207,$C150)&gt;1,"Duplicado",""))</f>
        <v/>
      </c>
    </row>
    <row r="151">
      <c r="A151" s="28" t="n"/>
      <c r="B151" s="15" t="n"/>
      <c r="C151" s="15" t="n"/>
      <c r="D151" s="6">
        <f>IF(OR($A151="",$B151=""),"",IFERROR(VLOOKUP($B151,'Parâmetros'!$A$12:$E$61,2,FALSE),"Código não configurado"))</f>
        <v/>
      </c>
      <c r="E151" s="29" t="n"/>
      <c r="F151" s="30" t="n"/>
      <c r="G151" s="30" t="n"/>
      <c r="H151" s="30" t="n"/>
      <c r="I151" s="30" t="n"/>
      <c r="J151" s="31">
        <f>IF(OR($A151="",$F151="",$I151=""),"",IFERROR(MOD($I151-$F151,1)-IF(AND($G151&lt;&gt;"",$H151&lt;&gt;""),MOD($H151-$G151,1),0),""))</f>
        <v/>
      </c>
      <c r="K151" s="15" t="n"/>
      <c r="L151" s="29" t="n"/>
      <c r="M151" s="6">
        <f>IF(OR($A151="",$K151=""),"",IFERROR(VLOOKUP($K151,'Parâmetros'!$G$12:$L$31,3,FALSE),"Configurar"))</f>
        <v/>
      </c>
      <c r="N151" s="31">
        <f>IF($A151="","",IF($M151="A confirmar","",IFERROR($J151+IF($M151="Sim",$L151,0),"")))</f>
        <v/>
      </c>
      <c r="O151" s="31">
        <f>IF(OR($A151="",$E151="",$N151=""),"",IFERROR($N151-$E151,""))</f>
        <v/>
      </c>
      <c r="P151" s="15" t="n"/>
      <c r="Q151" s="28" t="n"/>
      <c r="R151" s="15" t="n"/>
      <c r="S151" s="19" t="n"/>
      <c r="T151" s="20">
        <f>IF($A151="","",IF($B151="","Indicar colaborador",IF($C151="","Indicar segmento",IF($K151="","Indicar ocorrência",IF(IFERROR(VLOOKUP($K151,'Parâmetros'!$G$12:$L$31,2,FALSE),"")="","Configurar ocorrência",IF(AND(IFERROR(VLOOKUP($K151,'Parâmetros'!$G$12:$L$31,2,FALSE),"")="Trabalho",OR($F151="",$I151="")),"Indicar entrada e saída",IF(AND(IFERROR(VLOOKUP($K151,'Parâmetros'!$G$12:$L$31,5,FALSE),"")="Sim",$L151=""),"Indicar duração de ausência",IF(IFERROR(VLOOKUP($K151,'Parâmetros'!$G$12:$L$31,3,FALSE),"")="A confirmar","Confirmar regra de saldo",IF(AND(IFERROR(VLOOKUP($K151,'Parâmetros'!$G$12:$L$31,4,FALSE),"")="Sim",$P151&lt;&gt;"Sim"),"Rever justificação/documento","OK")))))))))</f>
        <v/>
      </c>
      <c r="U151" s="6">
        <f>IF(OR($A151="",$B151="",$C151=""),"",IF(COUNTIFS($A$8:$A$207,$A151,$B$8:$B$207,$B151,$C$8:$C$207,$C151)&gt;1,"Duplicado",""))</f>
        <v/>
      </c>
    </row>
    <row r="152">
      <c r="A152" s="28" t="n"/>
      <c r="B152" s="15" t="n"/>
      <c r="C152" s="15" t="n"/>
      <c r="D152" s="6">
        <f>IF(OR($A152="",$B152=""),"",IFERROR(VLOOKUP($B152,'Parâmetros'!$A$12:$E$61,2,FALSE),"Código não configurado"))</f>
        <v/>
      </c>
      <c r="E152" s="29" t="n"/>
      <c r="F152" s="30" t="n"/>
      <c r="G152" s="30" t="n"/>
      <c r="H152" s="30" t="n"/>
      <c r="I152" s="30" t="n"/>
      <c r="J152" s="31">
        <f>IF(OR($A152="",$F152="",$I152=""),"",IFERROR(MOD($I152-$F152,1)-IF(AND($G152&lt;&gt;"",$H152&lt;&gt;""),MOD($H152-$G152,1),0),""))</f>
        <v/>
      </c>
      <c r="K152" s="15" t="n"/>
      <c r="L152" s="29" t="n"/>
      <c r="M152" s="6">
        <f>IF(OR($A152="",$K152=""),"",IFERROR(VLOOKUP($K152,'Parâmetros'!$G$12:$L$31,3,FALSE),"Configurar"))</f>
        <v/>
      </c>
      <c r="N152" s="31">
        <f>IF($A152="","",IF($M152="A confirmar","",IFERROR($J152+IF($M152="Sim",$L152,0),"")))</f>
        <v/>
      </c>
      <c r="O152" s="31">
        <f>IF(OR($A152="",$E152="",$N152=""),"",IFERROR($N152-$E152,""))</f>
        <v/>
      </c>
      <c r="P152" s="15" t="n"/>
      <c r="Q152" s="28" t="n"/>
      <c r="R152" s="15" t="n"/>
      <c r="S152" s="19" t="n"/>
      <c r="T152" s="20">
        <f>IF($A152="","",IF($B152="","Indicar colaborador",IF($C152="","Indicar segmento",IF($K152="","Indicar ocorrência",IF(IFERROR(VLOOKUP($K152,'Parâmetros'!$G$12:$L$31,2,FALSE),"")="","Configurar ocorrência",IF(AND(IFERROR(VLOOKUP($K152,'Parâmetros'!$G$12:$L$31,2,FALSE),"")="Trabalho",OR($F152="",$I152="")),"Indicar entrada e saída",IF(AND(IFERROR(VLOOKUP($K152,'Parâmetros'!$G$12:$L$31,5,FALSE),"")="Sim",$L152=""),"Indicar duração de ausência",IF(IFERROR(VLOOKUP($K152,'Parâmetros'!$G$12:$L$31,3,FALSE),"")="A confirmar","Confirmar regra de saldo",IF(AND(IFERROR(VLOOKUP($K152,'Parâmetros'!$G$12:$L$31,4,FALSE),"")="Sim",$P152&lt;&gt;"Sim"),"Rever justificação/documento","OK")))))))))</f>
        <v/>
      </c>
      <c r="U152" s="6">
        <f>IF(OR($A152="",$B152="",$C152=""),"",IF(COUNTIFS($A$8:$A$207,$A152,$B$8:$B$207,$B152,$C$8:$C$207,$C152)&gt;1,"Duplicado",""))</f>
        <v/>
      </c>
    </row>
    <row r="153">
      <c r="A153" s="28" t="n"/>
      <c r="B153" s="15" t="n"/>
      <c r="C153" s="15" t="n"/>
      <c r="D153" s="6">
        <f>IF(OR($A153="",$B153=""),"",IFERROR(VLOOKUP($B153,'Parâmetros'!$A$12:$E$61,2,FALSE),"Código não configurado"))</f>
        <v/>
      </c>
      <c r="E153" s="29" t="n"/>
      <c r="F153" s="30" t="n"/>
      <c r="G153" s="30" t="n"/>
      <c r="H153" s="30" t="n"/>
      <c r="I153" s="30" t="n"/>
      <c r="J153" s="31">
        <f>IF(OR($A153="",$F153="",$I153=""),"",IFERROR(MOD($I153-$F153,1)-IF(AND($G153&lt;&gt;"",$H153&lt;&gt;""),MOD($H153-$G153,1),0),""))</f>
        <v/>
      </c>
      <c r="K153" s="15" t="n"/>
      <c r="L153" s="29" t="n"/>
      <c r="M153" s="6">
        <f>IF(OR($A153="",$K153=""),"",IFERROR(VLOOKUP($K153,'Parâmetros'!$G$12:$L$31,3,FALSE),"Configurar"))</f>
        <v/>
      </c>
      <c r="N153" s="31">
        <f>IF($A153="","",IF($M153="A confirmar","",IFERROR($J153+IF($M153="Sim",$L153,0),"")))</f>
        <v/>
      </c>
      <c r="O153" s="31">
        <f>IF(OR($A153="",$E153="",$N153=""),"",IFERROR($N153-$E153,""))</f>
        <v/>
      </c>
      <c r="P153" s="15" t="n"/>
      <c r="Q153" s="28" t="n"/>
      <c r="R153" s="15" t="n"/>
      <c r="S153" s="19" t="n"/>
      <c r="T153" s="20">
        <f>IF($A153="","",IF($B153="","Indicar colaborador",IF($C153="","Indicar segmento",IF($K153="","Indicar ocorrência",IF(IFERROR(VLOOKUP($K153,'Parâmetros'!$G$12:$L$31,2,FALSE),"")="","Configurar ocorrência",IF(AND(IFERROR(VLOOKUP($K153,'Parâmetros'!$G$12:$L$31,2,FALSE),"")="Trabalho",OR($F153="",$I153="")),"Indicar entrada e saída",IF(AND(IFERROR(VLOOKUP($K153,'Parâmetros'!$G$12:$L$31,5,FALSE),"")="Sim",$L153=""),"Indicar duração de ausência",IF(IFERROR(VLOOKUP($K153,'Parâmetros'!$G$12:$L$31,3,FALSE),"")="A confirmar","Confirmar regra de saldo",IF(AND(IFERROR(VLOOKUP($K153,'Parâmetros'!$G$12:$L$31,4,FALSE),"")="Sim",$P153&lt;&gt;"Sim"),"Rever justificação/documento","OK")))))))))</f>
        <v/>
      </c>
      <c r="U153" s="6">
        <f>IF(OR($A153="",$B153="",$C153=""),"",IF(COUNTIFS($A$8:$A$207,$A153,$B$8:$B$207,$B153,$C$8:$C$207,$C153)&gt;1,"Duplicado",""))</f>
        <v/>
      </c>
    </row>
    <row r="154">
      <c r="A154" s="28" t="n"/>
      <c r="B154" s="15" t="n"/>
      <c r="C154" s="15" t="n"/>
      <c r="D154" s="6">
        <f>IF(OR($A154="",$B154=""),"",IFERROR(VLOOKUP($B154,'Parâmetros'!$A$12:$E$61,2,FALSE),"Código não configurado"))</f>
        <v/>
      </c>
      <c r="E154" s="29" t="n"/>
      <c r="F154" s="30" t="n"/>
      <c r="G154" s="30" t="n"/>
      <c r="H154" s="30" t="n"/>
      <c r="I154" s="30" t="n"/>
      <c r="J154" s="31">
        <f>IF(OR($A154="",$F154="",$I154=""),"",IFERROR(MOD($I154-$F154,1)-IF(AND($G154&lt;&gt;"",$H154&lt;&gt;""),MOD($H154-$G154,1),0),""))</f>
        <v/>
      </c>
      <c r="K154" s="15" t="n"/>
      <c r="L154" s="29" t="n"/>
      <c r="M154" s="6">
        <f>IF(OR($A154="",$K154=""),"",IFERROR(VLOOKUP($K154,'Parâmetros'!$G$12:$L$31,3,FALSE),"Configurar"))</f>
        <v/>
      </c>
      <c r="N154" s="31">
        <f>IF($A154="","",IF($M154="A confirmar","",IFERROR($J154+IF($M154="Sim",$L154,0),"")))</f>
        <v/>
      </c>
      <c r="O154" s="31">
        <f>IF(OR($A154="",$E154="",$N154=""),"",IFERROR($N154-$E154,""))</f>
        <v/>
      </c>
      <c r="P154" s="15" t="n"/>
      <c r="Q154" s="28" t="n"/>
      <c r="R154" s="15" t="n"/>
      <c r="S154" s="19" t="n"/>
      <c r="T154" s="20">
        <f>IF($A154="","",IF($B154="","Indicar colaborador",IF($C154="","Indicar segmento",IF($K154="","Indicar ocorrência",IF(IFERROR(VLOOKUP($K154,'Parâmetros'!$G$12:$L$31,2,FALSE),"")="","Configurar ocorrência",IF(AND(IFERROR(VLOOKUP($K154,'Parâmetros'!$G$12:$L$31,2,FALSE),"")="Trabalho",OR($F154="",$I154="")),"Indicar entrada e saída",IF(AND(IFERROR(VLOOKUP($K154,'Parâmetros'!$G$12:$L$31,5,FALSE),"")="Sim",$L154=""),"Indicar duração de ausência",IF(IFERROR(VLOOKUP($K154,'Parâmetros'!$G$12:$L$31,3,FALSE),"")="A confirmar","Confirmar regra de saldo",IF(AND(IFERROR(VLOOKUP($K154,'Parâmetros'!$G$12:$L$31,4,FALSE),"")="Sim",$P154&lt;&gt;"Sim"),"Rever justificação/documento","OK")))))))))</f>
        <v/>
      </c>
      <c r="U154" s="6">
        <f>IF(OR($A154="",$B154="",$C154=""),"",IF(COUNTIFS($A$8:$A$207,$A154,$B$8:$B$207,$B154,$C$8:$C$207,$C154)&gt;1,"Duplicado",""))</f>
        <v/>
      </c>
    </row>
    <row r="155">
      <c r="A155" s="28" t="n"/>
      <c r="B155" s="15" t="n"/>
      <c r="C155" s="15" t="n"/>
      <c r="D155" s="6">
        <f>IF(OR($A155="",$B155=""),"",IFERROR(VLOOKUP($B155,'Parâmetros'!$A$12:$E$61,2,FALSE),"Código não configurado"))</f>
        <v/>
      </c>
      <c r="E155" s="29" t="n"/>
      <c r="F155" s="30" t="n"/>
      <c r="G155" s="30" t="n"/>
      <c r="H155" s="30" t="n"/>
      <c r="I155" s="30" t="n"/>
      <c r="J155" s="31">
        <f>IF(OR($A155="",$F155="",$I155=""),"",IFERROR(MOD($I155-$F155,1)-IF(AND($G155&lt;&gt;"",$H155&lt;&gt;""),MOD($H155-$G155,1),0),""))</f>
        <v/>
      </c>
      <c r="K155" s="15" t="n"/>
      <c r="L155" s="29" t="n"/>
      <c r="M155" s="6">
        <f>IF(OR($A155="",$K155=""),"",IFERROR(VLOOKUP($K155,'Parâmetros'!$G$12:$L$31,3,FALSE),"Configurar"))</f>
        <v/>
      </c>
      <c r="N155" s="31">
        <f>IF($A155="","",IF($M155="A confirmar","",IFERROR($J155+IF($M155="Sim",$L155,0),"")))</f>
        <v/>
      </c>
      <c r="O155" s="31">
        <f>IF(OR($A155="",$E155="",$N155=""),"",IFERROR($N155-$E155,""))</f>
        <v/>
      </c>
      <c r="P155" s="15" t="n"/>
      <c r="Q155" s="28" t="n"/>
      <c r="R155" s="15" t="n"/>
      <c r="S155" s="19" t="n"/>
      <c r="T155" s="20">
        <f>IF($A155="","",IF($B155="","Indicar colaborador",IF($C155="","Indicar segmento",IF($K155="","Indicar ocorrência",IF(IFERROR(VLOOKUP($K155,'Parâmetros'!$G$12:$L$31,2,FALSE),"")="","Configurar ocorrência",IF(AND(IFERROR(VLOOKUP($K155,'Parâmetros'!$G$12:$L$31,2,FALSE),"")="Trabalho",OR($F155="",$I155="")),"Indicar entrada e saída",IF(AND(IFERROR(VLOOKUP($K155,'Parâmetros'!$G$12:$L$31,5,FALSE),"")="Sim",$L155=""),"Indicar duração de ausência",IF(IFERROR(VLOOKUP($K155,'Parâmetros'!$G$12:$L$31,3,FALSE),"")="A confirmar","Confirmar regra de saldo",IF(AND(IFERROR(VLOOKUP($K155,'Parâmetros'!$G$12:$L$31,4,FALSE),"")="Sim",$P155&lt;&gt;"Sim"),"Rever justificação/documento","OK")))))))))</f>
        <v/>
      </c>
      <c r="U155" s="6">
        <f>IF(OR($A155="",$B155="",$C155=""),"",IF(COUNTIFS($A$8:$A$207,$A155,$B$8:$B$207,$B155,$C$8:$C$207,$C155)&gt;1,"Duplicado",""))</f>
        <v/>
      </c>
    </row>
    <row r="156">
      <c r="A156" s="28" t="n"/>
      <c r="B156" s="15" t="n"/>
      <c r="C156" s="15" t="n"/>
      <c r="D156" s="6">
        <f>IF(OR($A156="",$B156=""),"",IFERROR(VLOOKUP($B156,'Parâmetros'!$A$12:$E$61,2,FALSE),"Código não configurado"))</f>
        <v/>
      </c>
      <c r="E156" s="29" t="n"/>
      <c r="F156" s="30" t="n"/>
      <c r="G156" s="30" t="n"/>
      <c r="H156" s="30" t="n"/>
      <c r="I156" s="30" t="n"/>
      <c r="J156" s="31">
        <f>IF(OR($A156="",$F156="",$I156=""),"",IFERROR(MOD($I156-$F156,1)-IF(AND($G156&lt;&gt;"",$H156&lt;&gt;""),MOD($H156-$G156,1),0),""))</f>
        <v/>
      </c>
      <c r="K156" s="15" t="n"/>
      <c r="L156" s="29" t="n"/>
      <c r="M156" s="6">
        <f>IF(OR($A156="",$K156=""),"",IFERROR(VLOOKUP($K156,'Parâmetros'!$G$12:$L$31,3,FALSE),"Configurar"))</f>
        <v/>
      </c>
      <c r="N156" s="31">
        <f>IF($A156="","",IF($M156="A confirmar","",IFERROR($J156+IF($M156="Sim",$L156,0),"")))</f>
        <v/>
      </c>
      <c r="O156" s="31">
        <f>IF(OR($A156="",$E156="",$N156=""),"",IFERROR($N156-$E156,""))</f>
        <v/>
      </c>
      <c r="P156" s="15" t="n"/>
      <c r="Q156" s="28" t="n"/>
      <c r="R156" s="15" t="n"/>
      <c r="S156" s="19" t="n"/>
      <c r="T156" s="20">
        <f>IF($A156="","",IF($B156="","Indicar colaborador",IF($C156="","Indicar segmento",IF($K156="","Indicar ocorrência",IF(IFERROR(VLOOKUP($K156,'Parâmetros'!$G$12:$L$31,2,FALSE),"")="","Configurar ocorrência",IF(AND(IFERROR(VLOOKUP($K156,'Parâmetros'!$G$12:$L$31,2,FALSE),"")="Trabalho",OR($F156="",$I156="")),"Indicar entrada e saída",IF(AND(IFERROR(VLOOKUP($K156,'Parâmetros'!$G$12:$L$31,5,FALSE),"")="Sim",$L156=""),"Indicar duração de ausência",IF(IFERROR(VLOOKUP($K156,'Parâmetros'!$G$12:$L$31,3,FALSE),"")="A confirmar","Confirmar regra de saldo",IF(AND(IFERROR(VLOOKUP($K156,'Parâmetros'!$G$12:$L$31,4,FALSE),"")="Sim",$P156&lt;&gt;"Sim"),"Rever justificação/documento","OK")))))))))</f>
        <v/>
      </c>
      <c r="U156" s="6">
        <f>IF(OR($A156="",$B156="",$C156=""),"",IF(COUNTIFS($A$8:$A$207,$A156,$B$8:$B$207,$B156,$C$8:$C$207,$C156)&gt;1,"Duplicado",""))</f>
        <v/>
      </c>
    </row>
    <row r="157">
      <c r="A157" s="28" t="n"/>
      <c r="B157" s="15" t="n"/>
      <c r="C157" s="15" t="n"/>
      <c r="D157" s="6">
        <f>IF(OR($A157="",$B157=""),"",IFERROR(VLOOKUP($B157,'Parâmetros'!$A$12:$E$61,2,FALSE),"Código não configurado"))</f>
        <v/>
      </c>
      <c r="E157" s="29" t="n"/>
      <c r="F157" s="30" t="n"/>
      <c r="G157" s="30" t="n"/>
      <c r="H157" s="30" t="n"/>
      <c r="I157" s="30" t="n"/>
      <c r="J157" s="31">
        <f>IF(OR($A157="",$F157="",$I157=""),"",IFERROR(MOD($I157-$F157,1)-IF(AND($G157&lt;&gt;"",$H157&lt;&gt;""),MOD($H157-$G157,1),0),""))</f>
        <v/>
      </c>
      <c r="K157" s="15" t="n"/>
      <c r="L157" s="29" t="n"/>
      <c r="M157" s="6">
        <f>IF(OR($A157="",$K157=""),"",IFERROR(VLOOKUP($K157,'Parâmetros'!$G$12:$L$31,3,FALSE),"Configurar"))</f>
        <v/>
      </c>
      <c r="N157" s="31">
        <f>IF($A157="","",IF($M157="A confirmar","",IFERROR($J157+IF($M157="Sim",$L157,0),"")))</f>
        <v/>
      </c>
      <c r="O157" s="31">
        <f>IF(OR($A157="",$E157="",$N157=""),"",IFERROR($N157-$E157,""))</f>
        <v/>
      </c>
      <c r="P157" s="15" t="n"/>
      <c r="Q157" s="28" t="n"/>
      <c r="R157" s="15" t="n"/>
      <c r="S157" s="19" t="n"/>
      <c r="T157" s="20">
        <f>IF($A157="","",IF($B157="","Indicar colaborador",IF($C157="","Indicar segmento",IF($K157="","Indicar ocorrência",IF(IFERROR(VLOOKUP($K157,'Parâmetros'!$G$12:$L$31,2,FALSE),"")="","Configurar ocorrência",IF(AND(IFERROR(VLOOKUP($K157,'Parâmetros'!$G$12:$L$31,2,FALSE),"")="Trabalho",OR($F157="",$I157="")),"Indicar entrada e saída",IF(AND(IFERROR(VLOOKUP($K157,'Parâmetros'!$G$12:$L$31,5,FALSE),"")="Sim",$L157=""),"Indicar duração de ausência",IF(IFERROR(VLOOKUP($K157,'Parâmetros'!$G$12:$L$31,3,FALSE),"")="A confirmar","Confirmar regra de saldo",IF(AND(IFERROR(VLOOKUP($K157,'Parâmetros'!$G$12:$L$31,4,FALSE),"")="Sim",$P157&lt;&gt;"Sim"),"Rever justificação/documento","OK")))))))))</f>
        <v/>
      </c>
      <c r="U157" s="6">
        <f>IF(OR($A157="",$B157="",$C157=""),"",IF(COUNTIFS($A$8:$A$207,$A157,$B$8:$B$207,$B157,$C$8:$C$207,$C157)&gt;1,"Duplicado",""))</f>
        <v/>
      </c>
    </row>
    <row r="158">
      <c r="A158" s="28" t="n"/>
      <c r="B158" s="15" t="n"/>
      <c r="C158" s="15" t="n"/>
      <c r="D158" s="6">
        <f>IF(OR($A158="",$B158=""),"",IFERROR(VLOOKUP($B158,'Parâmetros'!$A$12:$E$61,2,FALSE),"Código não configurado"))</f>
        <v/>
      </c>
      <c r="E158" s="29" t="n"/>
      <c r="F158" s="30" t="n"/>
      <c r="G158" s="30" t="n"/>
      <c r="H158" s="30" t="n"/>
      <c r="I158" s="30" t="n"/>
      <c r="J158" s="31">
        <f>IF(OR($A158="",$F158="",$I158=""),"",IFERROR(MOD($I158-$F158,1)-IF(AND($G158&lt;&gt;"",$H158&lt;&gt;""),MOD($H158-$G158,1),0),""))</f>
        <v/>
      </c>
      <c r="K158" s="15" t="n"/>
      <c r="L158" s="29" t="n"/>
      <c r="M158" s="6">
        <f>IF(OR($A158="",$K158=""),"",IFERROR(VLOOKUP($K158,'Parâmetros'!$G$12:$L$31,3,FALSE),"Configurar"))</f>
        <v/>
      </c>
      <c r="N158" s="31">
        <f>IF($A158="","",IF($M158="A confirmar","",IFERROR($J158+IF($M158="Sim",$L158,0),"")))</f>
        <v/>
      </c>
      <c r="O158" s="31">
        <f>IF(OR($A158="",$E158="",$N158=""),"",IFERROR($N158-$E158,""))</f>
        <v/>
      </c>
      <c r="P158" s="15" t="n"/>
      <c r="Q158" s="28" t="n"/>
      <c r="R158" s="15" t="n"/>
      <c r="S158" s="19" t="n"/>
      <c r="T158" s="20">
        <f>IF($A158="","",IF($B158="","Indicar colaborador",IF($C158="","Indicar segmento",IF($K158="","Indicar ocorrência",IF(IFERROR(VLOOKUP($K158,'Parâmetros'!$G$12:$L$31,2,FALSE),"")="","Configurar ocorrência",IF(AND(IFERROR(VLOOKUP($K158,'Parâmetros'!$G$12:$L$31,2,FALSE),"")="Trabalho",OR($F158="",$I158="")),"Indicar entrada e saída",IF(AND(IFERROR(VLOOKUP($K158,'Parâmetros'!$G$12:$L$31,5,FALSE),"")="Sim",$L158=""),"Indicar duração de ausência",IF(IFERROR(VLOOKUP($K158,'Parâmetros'!$G$12:$L$31,3,FALSE),"")="A confirmar","Confirmar regra de saldo",IF(AND(IFERROR(VLOOKUP($K158,'Parâmetros'!$G$12:$L$31,4,FALSE),"")="Sim",$P158&lt;&gt;"Sim"),"Rever justificação/documento","OK")))))))))</f>
        <v/>
      </c>
      <c r="U158" s="6">
        <f>IF(OR($A158="",$B158="",$C158=""),"",IF(COUNTIFS($A$8:$A$207,$A158,$B$8:$B$207,$B158,$C$8:$C$207,$C158)&gt;1,"Duplicado",""))</f>
        <v/>
      </c>
    </row>
    <row r="159">
      <c r="A159" s="28" t="n"/>
      <c r="B159" s="15" t="n"/>
      <c r="C159" s="15" t="n"/>
      <c r="D159" s="6">
        <f>IF(OR($A159="",$B159=""),"",IFERROR(VLOOKUP($B159,'Parâmetros'!$A$12:$E$61,2,FALSE),"Código não configurado"))</f>
        <v/>
      </c>
      <c r="E159" s="29" t="n"/>
      <c r="F159" s="30" t="n"/>
      <c r="G159" s="30" t="n"/>
      <c r="H159" s="30" t="n"/>
      <c r="I159" s="30" t="n"/>
      <c r="J159" s="31">
        <f>IF(OR($A159="",$F159="",$I159=""),"",IFERROR(MOD($I159-$F159,1)-IF(AND($G159&lt;&gt;"",$H159&lt;&gt;""),MOD($H159-$G159,1),0),""))</f>
        <v/>
      </c>
      <c r="K159" s="15" t="n"/>
      <c r="L159" s="29" t="n"/>
      <c r="M159" s="6">
        <f>IF(OR($A159="",$K159=""),"",IFERROR(VLOOKUP($K159,'Parâmetros'!$G$12:$L$31,3,FALSE),"Configurar"))</f>
        <v/>
      </c>
      <c r="N159" s="31">
        <f>IF($A159="","",IF($M159="A confirmar","",IFERROR($J159+IF($M159="Sim",$L159,0),"")))</f>
        <v/>
      </c>
      <c r="O159" s="31">
        <f>IF(OR($A159="",$E159="",$N159=""),"",IFERROR($N159-$E159,""))</f>
        <v/>
      </c>
      <c r="P159" s="15" t="n"/>
      <c r="Q159" s="28" t="n"/>
      <c r="R159" s="15" t="n"/>
      <c r="S159" s="19" t="n"/>
      <c r="T159" s="20">
        <f>IF($A159="","",IF($B159="","Indicar colaborador",IF($C159="","Indicar segmento",IF($K159="","Indicar ocorrência",IF(IFERROR(VLOOKUP($K159,'Parâmetros'!$G$12:$L$31,2,FALSE),"")="","Configurar ocorrência",IF(AND(IFERROR(VLOOKUP($K159,'Parâmetros'!$G$12:$L$31,2,FALSE),"")="Trabalho",OR($F159="",$I159="")),"Indicar entrada e saída",IF(AND(IFERROR(VLOOKUP($K159,'Parâmetros'!$G$12:$L$31,5,FALSE),"")="Sim",$L159=""),"Indicar duração de ausência",IF(IFERROR(VLOOKUP($K159,'Parâmetros'!$G$12:$L$31,3,FALSE),"")="A confirmar","Confirmar regra de saldo",IF(AND(IFERROR(VLOOKUP($K159,'Parâmetros'!$G$12:$L$31,4,FALSE),"")="Sim",$P159&lt;&gt;"Sim"),"Rever justificação/documento","OK")))))))))</f>
        <v/>
      </c>
      <c r="U159" s="6">
        <f>IF(OR($A159="",$B159="",$C159=""),"",IF(COUNTIFS($A$8:$A$207,$A159,$B$8:$B$207,$B159,$C$8:$C$207,$C159)&gt;1,"Duplicado",""))</f>
        <v/>
      </c>
    </row>
    <row r="160">
      <c r="A160" s="28" t="n"/>
      <c r="B160" s="15" t="n"/>
      <c r="C160" s="15" t="n"/>
      <c r="D160" s="6">
        <f>IF(OR($A160="",$B160=""),"",IFERROR(VLOOKUP($B160,'Parâmetros'!$A$12:$E$61,2,FALSE),"Código não configurado"))</f>
        <v/>
      </c>
      <c r="E160" s="29" t="n"/>
      <c r="F160" s="30" t="n"/>
      <c r="G160" s="30" t="n"/>
      <c r="H160" s="30" t="n"/>
      <c r="I160" s="30" t="n"/>
      <c r="J160" s="31">
        <f>IF(OR($A160="",$F160="",$I160=""),"",IFERROR(MOD($I160-$F160,1)-IF(AND($G160&lt;&gt;"",$H160&lt;&gt;""),MOD($H160-$G160,1),0),""))</f>
        <v/>
      </c>
      <c r="K160" s="15" t="n"/>
      <c r="L160" s="29" t="n"/>
      <c r="M160" s="6">
        <f>IF(OR($A160="",$K160=""),"",IFERROR(VLOOKUP($K160,'Parâmetros'!$G$12:$L$31,3,FALSE),"Configurar"))</f>
        <v/>
      </c>
      <c r="N160" s="31">
        <f>IF($A160="","",IF($M160="A confirmar","",IFERROR($J160+IF($M160="Sim",$L160,0),"")))</f>
        <v/>
      </c>
      <c r="O160" s="31">
        <f>IF(OR($A160="",$E160="",$N160=""),"",IFERROR($N160-$E160,""))</f>
        <v/>
      </c>
      <c r="P160" s="15" t="n"/>
      <c r="Q160" s="28" t="n"/>
      <c r="R160" s="15" t="n"/>
      <c r="S160" s="19" t="n"/>
      <c r="T160" s="20">
        <f>IF($A160="","",IF($B160="","Indicar colaborador",IF($C160="","Indicar segmento",IF($K160="","Indicar ocorrência",IF(IFERROR(VLOOKUP($K160,'Parâmetros'!$G$12:$L$31,2,FALSE),"")="","Configurar ocorrência",IF(AND(IFERROR(VLOOKUP($K160,'Parâmetros'!$G$12:$L$31,2,FALSE),"")="Trabalho",OR($F160="",$I160="")),"Indicar entrada e saída",IF(AND(IFERROR(VLOOKUP($K160,'Parâmetros'!$G$12:$L$31,5,FALSE),"")="Sim",$L160=""),"Indicar duração de ausência",IF(IFERROR(VLOOKUP($K160,'Parâmetros'!$G$12:$L$31,3,FALSE),"")="A confirmar","Confirmar regra de saldo",IF(AND(IFERROR(VLOOKUP($K160,'Parâmetros'!$G$12:$L$31,4,FALSE),"")="Sim",$P160&lt;&gt;"Sim"),"Rever justificação/documento","OK")))))))))</f>
        <v/>
      </c>
      <c r="U160" s="6">
        <f>IF(OR($A160="",$B160="",$C160=""),"",IF(COUNTIFS($A$8:$A$207,$A160,$B$8:$B$207,$B160,$C$8:$C$207,$C160)&gt;1,"Duplicado",""))</f>
        <v/>
      </c>
    </row>
    <row r="161">
      <c r="A161" s="28" t="n"/>
      <c r="B161" s="15" t="n"/>
      <c r="C161" s="15" t="n"/>
      <c r="D161" s="6">
        <f>IF(OR($A161="",$B161=""),"",IFERROR(VLOOKUP($B161,'Parâmetros'!$A$12:$E$61,2,FALSE),"Código não configurado"))</f>
        <v/>
      </c>
      <c r="E161" s="29" t="n"/>
      <c r="F161" s="30" t="n"/>
      <c r="G161" s="30" t="n"/>
      <c r="H161" s="30" t="n"/>
      <c r="I161" s="30" t="n"/>
      <c r="J161" s="31">
        <f>IF(OR($A161="",$F161="",$I161=""),"",IFERROR(MOD($I161-$F161,1)-IF(AND($G161&lt;&gt;"",$H161&lt;&gt;""),MOD($H161-$G161,1),0),""))</f>
        <v/>
      </c>
      <c r="K161" s="15" t="n"/>
      <c r="L161" s="29" t="n"/>
      <c r="M161" s="6">
        <f>IF(OR($A161="",$K161=""),"",IFERROR(VLOOKUP($K161,'Parâmetros'!$G$12:$L$31,3,FALSE),"Configurar"))</f>
        <v/>
      </c>
      <c r="N161" s="31">
        <f>IF($A161="","",IF($M161="A confirmar","",IFERROR($J161+IF($M161="Sim",$L161,0),"")))</f>
        <v/>
      </c>
      <c r="O161" s="31">
        <f>IF(OR($A161="",$E161="",$N161=""),"",IFERROR($N161-$E161,""))</f>
        <v/>
      </c>
      <c r="P161" s="15" t="n"/>
      <c r="Q161" s="28" t="n"/>
      <c r="R161" s="15" t="n"/>
      <c r="S161" s="19" t="n"/>
      <c r="T161" s="20">
        <f>IF($A161="","",IF($B161="","Indicar colaborador",IF($C161="","Indicar segmento",IF($K161="","Indicar ocorrência",IF(IFERROR(VLOOKUP($K161,'Parâmetros'!$G$12:$L$31,2,FALSE),"")="","Configurar ocorrência",IF(AND(IFERROR(VLOOKUP($K161,'Parâmetros'!$G$12:$L$31,2,FALSE),"")="Trabalho",OR($F161="",$I161="")),"Indicar entrada e saída",IF(AND(IFERROR(VLOOKUP($K161,'Parâmetros'!$G$12:$L$31,5,FALSE),"")="Sim",$L161=""),"Indicar duração de ausência",IF(IFERROR(VLOOKUP($K161,'Parâmetros'!$G$12:$L$31,3,FALSE),"")="A confirmar","Confirmar regra de saldo",IF(AND(IFERROR(VLOOKUP($K161,'Parâmetros'!$G$12:$L$31,4,FALSE),"")="Sim",$P161&lt;&gt;"Sim"),"Rever justificação/documento","OK")))))))))</f>
        <v/>
      </c>
      <c r="U161" s="6">
        <f>IF(OR($A161="",$B161="",$C161=""),"",IF(COUNTIFS($A$8:$A$207,$A161,$B$8:$B$207,$B161,$C$8:$C$207,$C161)&gt;1,"Duplicado",""))</f>
        <v/>
      </c>
    </row>
    <row r="162">
      <c r="A162" s="28" t="n"/>
      <c r="B162" s="15" t="n"/>
      <c r="C162" s="15" t="n"/>
      <c r="D162" s="6">
        <f>IF(OR($A162="",$B162=""),"",IFERROR(VLOOKUP($B162,'Parâmetros'!$A$12:$E$61,2,FALSE),"Código não configurado"))</f>
        <v/>
      </c>
      <c r="E162" s="29" t="n"/>
      <c r="F162" s="30" t="n"/>
      <c r="G162" s="30" t="n"/>
      <c r="H162" s="30" t="n"/>
      <c r="I162" s="30" t="n"/>
      <c r="J162" s="31">
        <f>IF(OR($A162="",$F162="",$I162=""),"",IFERROR(MOD($I162-$F162,1)-IF(AND($G162&lt;&gt;"",$H162&lt;&gt;""),MOD($H162-$G162,1),0),""))</f>
        <v/>
      </c>
      <c r="K162" s="15" t="n"/>
      <c r="L162" s="29" t="n"/>
      <c r="M162" s="6">
        <f>IF(OR($A162="",$K162=""),"",IFERROR(VLOOKUP($K162,'Parâmetros'!$G$12:$L$31,3,FALSE),"Configurar"))</f>
        <v/>
      </c>
      <c r="N162" s="31">
        <f>IF($A162="","",IF($M162="A confirmar","",IFERROR($J162+IF($M162="Sim",$L162,0),"")))</f>
        <v/>
      </c>
      <c r="O162" s="31">
        <f>IF(OR($A162="",$E162="",$N162=""),"",IFERROR($N162-$E162,""))</f>
        <v/>
      </c>
      <c r="P162" s="15" t="n"/>
      <c r="Q162" s="28" t="n"/>
      <c r="R162" s="15" t="n"/>
      <c r="S162" s="19" t="n"/>
      <c r="T162" s="20">
        <f>IF($A162="","",IF($B162="","Indicar colaborador",IF($C162="","Indicar segmento",IF($K162="","Indicar ocorrência",IF(IFERROR(VLOOKUP($K162,'Parâmetros'!$G$12:$L$31,2,FALSE),"")="","Configurar ocorrência",IF(AND(IFERROR(VLOOKUP($K162,'Parâmetros'!$G$12:$L$31,2,FALSE),"")="Trabalho",OR($F162="",$I162="")),"Indicar entrada e saída",IF(AND(IFERROR(VLOOKUP($K162,'Parâmetros'!$G$12:$L$31,5,FALSE),"")="Sim",$L162=""),"Indicar duração de ausência",IF(IFERROR(VLOOKUP($K162,'Parâmetros'!$G$12:$L$31,3,FALSE),"")="A confirmar","Confirmar regra de saldo",IF(AND(IFERROR(VLOOKUP($K162,'Parâmetros'!$G$12:$L$31,4,FALSE),"")="Sim",$P162&lt;&gt;"Sim"),"Rever justificação/documento","OK")))))))))</f>
        <v/>
      </c>
      <c r="U162" s="6">
        <f>IF(OR($A162="",$B162="",$C162=""),"",IF(COUNTIFS($A$8:$A$207,$A162,$B$8:$B$207,$B162,$C$8:$C$207,$C162)&gt;1,"Duplicado",""))</f>
        <v/>
      </c>
    </row>
    <row r="163">
      <c r="A163" s="28" t="n"/>
      <c r="B163" s="15" t="n"/>
      <c r="C163" s="15" t="n"/>
      <c r="D163" s="6">
        <f>IF(OR($A163="",$B163=""),"",IFERROR(VLOOKUP($B163,'Parâmetros'!$A$12:$E$61,2,FALSE),"Código não configurado"))</f>
        <v/>
      </c>
      <c r="E163" s="29" t="n"/>
      <c r="F163" s="30" t="n"/>
      <c r="G163" s="30" t="n"/>
      <c r="H163" s="30" t="n"/>
      <c r="I163" s="30" t="n"/>
      <c r="J163" s="31">
        <f>IF(OR($A163="",$F163="",$I163=""),"",IFERROR(MOD($I163-$F163,1)-IF(AND($G163&lt;&gt;"",$H163&lt;&gt;""),MOD($H163-$G163,1),0),""))</f>
        <v/>
      </c>
      <c r="K163" s="15" t="n"/>
      <c r="L163" s="29" t="n"/>
      <c r="M163" s="6">
        <f>IF(OR($A163="",$K163=""),"",IFERROR(VLOOKUP($K163,'Parâmetros'!$G$12:$L$31,3,FALSE),"Configurar"))</f>
        <v/>
      </c>
      <c r="N163" s="31">
        <f>IF($A163="","",IF($M163="A confirmar","",IFERROR($J163+IF($M163="Sim",$L163,0),"")))</f>
        <v/>
      </c>
      <c r="O163" s="31">
        <f>IF(OR($A163="",$E163="",$N163=""),"",IFERROR($N163-$E163,""))</f>
        <v/>
      </c>
      <c r="P163" s="15" t="n"/>
      <c r="Q163" s="28" t="n"/>
      <c r="R163" s="15" t="n"/>
      <c r="S163" s="19" t="n"/>
      <c r="T163" s="20">
        <f>IF($A163="","",IF($B163="","Indicar colaborador",IF($C163="","Indicar segmento",IF($K163="","Indicar ocorrência",IF(IFERROR(VLOOKUP($K163,'Parâmetros'!$G$12:$L$31,2,FALSE),"")="","Configurar ocorrência",IF(AND(IFERROR(VLOOKUP($K163,'Parâmetros'!$G$12:$L$31,2,FALSE),"")="Trabalho",OR($F163="",$I163="")),"Indicar entrada e saída",IF(AND(IFERROR(VLOOKUP($K163,'Parâmetros'!$G$12:$L$31,5,FALSE),"")="Sim",$L163=""),"Indicar duração de ausência",IF(IFERROR(VLOOKUP($K163,'Parâmetros'!$G$12:$L$31,3,FALSE),"")="A confirmar","Confirmar regra de saldo",IF(AND(IFERROR(VLOOKUP($K163,'Parâmetros'!$G$12:$L$31,4,FALSE),"")="Sim",$P163&lt;&gt;"Sim"),"Rever justificação/documento","OK")))))))))</f>
        <v/>
      </c>
      <c r="U163" s="6">
        <f>IF(OR($A163="",$B163="",$C163=""),"",IF(COUNTIFS($A$8:$A$207,$A163,$B$8:$B$207,$B163,$C$8:$C$207,$C163)&gt;1,"Duplicado",""))</f>
        <v/>
      </c>
    </row>
    <row r="164">
      <c r="A164" s="28" t="n"/>
      <c r="B164" s="15" t="n"/>
      <c r="C164" s="15" t="n"/>
      <c r="D164" s="6">
        <f>IF(OR($A164="",$B164=""),"",IFERROR(VLOOKUP($B164,'Parâmetros'!$A$12:$E$61,2,FALSE),"Código não configurado"))</f>
        <v/>
      </c>
      <c r="E164" s="29" t="n"/>
      <c r="F164" s="30" t="n"/>
      <c r="G164" s="30" t="n"/>
      <c r="H164" s="30" t="n"/>
      <c r="I164" s="30" t="n"/>
      <c r="J164" s="31">
        <f>IF(OR($A164="",$F164="",$I164=""),"",IFERROR(MOD($I164-$F164,1)-IF(AND($G164&lt;&gt;"",$H164&lt;&gt;""),MOD($H164-$G164,1),0),""))</f>
        <v/>
      </c>
      <c r="K164" s="15" t="n"/>
      <c r="L164" s="29" t="n"/>
      <c r="M164" s="6">
        <f>IF(OR($A164="",$K164=""),"",IFERROR(VLOOKUP($K164,'Parâmetros'!$G$12:$L$31,3,FALSE),"Configurar"))</f>
        <v/>
      </c>
      <c r="N164" s="31">
        <f>IF($A164="","",IF($M164="A confirmar","",IFERROR($J164+IF($M164="Sim",$L164,0),"")))</f>
        <v/>
      </c>
      <c r="O164" s="31">
        <f>IF(OR($A164="",$E164="",$N164=""),"",IFERROR($N164-$E164,""))</f>
        <v/>
      </c>
      <c r="P164" s="15" t="n"/>
      <c r="Q164" s="28" t="n"/>
      <c r="R164" s="15" t="n"/>
      <c r="S164" s="19" t="n"/>
      <c r="T164" s="20">
        <f>IF($A164="","",IF($B164="","Indicar colaborador",IF($C164="","Indicar segmento",IF($K164="","Indicar ocorrência",IF(IFERROR(VLOOKUP($K164,'Parâmetros'!$G$12:$L$31,2,FALSE),"")="","Configurar ocorrência",IF(AND(IFERROR(VLOOKUP($K164,'Parâmetros'!$G$12:$L$31,2,FALSE),"")="Trabalho",OR($F164="",$I164="")),"Indicar entrada e saída",IF(AND(IFERROR(VLOOKUP($K164,'Parâmetros'!$G$12:$L$31,5,FALSE),"")="Sim",$L164=""),"Indicar duração de ausência",IF(IFERROR(VLOOKUP($K164,'Parâmetros'!$G$12:$L$31,3,FALSE),"")="A confirmar","Confirmar regra de saldo",IF(AND(IFERROR(VLOOKUP($K164,'Parâmetros'!$G$12:$L$31,4,FALSE),"")="Sim",$P164&lt;&gt;"Sim"),"Rever justificação/documento","OK")))))))))</f>
        <v/>
      </c>
      <c r="U164" s="6">
        <f>IF(OR($A164="",$B164="",$C164=""),"",IF(COUNTIFS($A$8:$A$207,$A164,$B$8:$B$207,$B164,$C$8:$C$207,$C164)&gt;1,"Duplicado",""))</f>
        <v/>
      </c>
    </row>
    <row r="165">
      <c r="A165" s="28" t="n"/>
      <c r="B165" s="15" t="n"/>
      <c r="C165" s="15" t="n"/>
      <c r="D165" s="6">
        <f>IF(OR($A165="",$B165=""),"",IFERROR(VLOOKUP($B165,'Parâmetros'!$A$12:$E$61,2,FALSE),"Código não configurado"))</f>
        <v/>
      </c>
      <c r="E165" s="29" t="n"/>
      <c r="F165" s="30" t="n"/>
      <c r="G165" s="30" t="n"/>
      <c r="H165" s="30" t="n"/>
      <c r="I165" s="30" t="n"/>
      <c r="J165" s="31">
        <f>IF(OR($A165="",$F165="",$I165=""),"",IFERROR(MOD($I165-$F165,1)-IF(AND($G165&lt;&gt;"",$H165&lt;&gt;""),MOD($H165-$G165,1),0),""))</f>
        <v/>
      </c>
      <c r="K165" s="15" t="n"/>
      <c r="L165" s="29" t="n"/>
      <c r="M165" s="6">
        <f>IF(OR($A165="",$K165=""),"",IFERROR(VLOOKUP($K165,'Parâmetros'!$G$12:$L$31,3,FALSE),"Configurar"))</f>
        <v/>
      </c>
      <c r="N165" s="31">
        <f>IF($A165="","",IF($M165="A confirmar","",IFERROR($J165+IF($M165="Sim",$L165,0),"")))</f>
        <v/>
      </c>
      <c r="O165" s="31">
        <f>IF(OR($A165="",$E165="",$N165=""),"",IFERROR($N165-$E165,""))</f>
        <v/>
      </c>
      <c r="P165" s="15" t="n"/>
      <c r="Q165" s="28" t="n"/>
      <c r="R165" s="15" t="n"/>
      <c r="S165" s="19" t="n"/>
      <c r="T165" s="20">
        <f>IF($A165="","",IF($B165="","Indicar colaborador",IF($C165="","Indicar segmento",IF($K165="","Indicar ocorrência",IF(IFERROR(VLOOKUP($K165,'Parâmetros'!$G$12:$L$31,2,FALSE),"")="","Configurar ocorrência",IF(AND(IFERROR(VLOOKUP($K165,'Parâmetros'!$G$12:$L$31,2,FALSE),"")="Trabalho",OR($F165="",$I165="")),"Indicar entrada e saída",IF(AND(IFERROR(VLOOKUP($K165,'Parâmetros'!$G$12:$L$31,5,FALSE),"")="Sim",$L165=""),"Indicar duração de ausência",IF(IFERROR(VLOOKUP($K165,'Parâmetros'!$G$12:$L$31,3,FALSE),"")="A confirmar","Confirmar regra de saldo",IF(AND(IFERROR(VLOOKUP($K165,'Parâmetros'!$G$12:$L$31,4,FALSE),"")="Sim",$P165&lt;&gt;"Sim"),"Rever justificação/documento","OK")))))))))</f>
        <v/>
      </c>
      <c r="U165" s="6">
        <f>IF(OR($A165="",$B165="",$C165=""),"",IF(COUNTIFS($A$8:$A$207,$A165,$B$8:$B$207,$B165,$C$8:$C$207,$C165)&gt;1,"Duplicado",""))</f>
        <v/>
      </c>
    </row>
    <row r="166">
      <c r="A166" s="28" t="n"/>
      <c r="B166" s="15" t="n"/>
      <c r="C166" s="15" t="n"/>
      <c r="D166" s="6">
        <f>IF(OR($A166="",$B166=""),"",IFERROR(VLOOKUP($B166,'Parâmetros'!$A$12:$E$61,2,FALSE),"Código não configurado"))</f>
        <v/>
      </c>
      <c r="E166" s="29" t="n"/>
      <c r="F166" s="30" t="n"/>
      <c r="G166" s="30" t="n"/>
      <c r="H166" s="30" t="n"/>
      <c r="I166" s="30" t="n"/>
      <c r="J166" s="31">
        <f>IF(OR($A166="",$F166="",$I166=""),"",IFERROR(MOD($I166-$F166,1)-IF(AND($G166&lt;&gt;"",$H166&lt;&gt;""),MOD($H166-$G166,1),0),""))</f>
        <v/>
      </c>
      <c r="K166" s="15" t="n"/>
      <c r="L166" s="29" t="n"/>
      <c r="M166" s="6">
        <f>IF(OR($A166="",$K166=""),"",IFERROR(VLOOKUP($K166,'Parâmetros'!$G$12:$L$31,3,FALSE),"Configurar"))</f>
        <v/>
      </c>
      <c r="N166" s="31">
        <f>IF($A166="","",IF($M166="A confirmar","",IFERROR($J166+IF($M166="Sim",$L166,0),"")))</f>
        <v/>
      </c>
      <c r="O166" s="31">
        <f>IF(OR($A166="",$E166="",$N166=""),"",IFERROR($N166-$E166,""))</f>
        <v/>
      </c>
      <c r="P166" s="15" t="n"/>
      <c r="Q166" s="28" t="n"/>
      <c r="R166" s="15" t="n"/>
      <c r="S166" s="19" t="n"/>
      <c r="T166" s="20">
        <f>IF($A166="","",IF($B166="","Indicar colaborador",IF($C166="","Indicar segmento",IF($K166="","Indicar ocorrência",IF(IFERROR(VLOOKUP($K166,'Parâmetros'!$G$12:$L$31,2,FALSE),"")="","Configurar ocorrência",IF(AND(IFERROR(VLOOKUP($K166,'Parâmetros'!$G$12:$L$31,2,FALSE),"")="Trabalho",OR($F166="",$I166="")),"Indicar entrada e saída",IF(AND(IFERROR(VLOOKUP($K166,'Parâmetros'!$G$12:$L$31,5,FALSE),"")="Sim",$L166=""),"Indicar duração de ausência",IF(IFERROR(VLOOKUP($K166,'Parâmetros'!$G$12:$L$31,3,FALSE),"")="A confirmar","Confirmar regra de saldo",IF(AND(IFERROR(VLOOKUP($K166,'Parâmetros'!$G$12:$L$31,4,FALSE),"")="Sim",$P166&lt;&gt;"Sim"),"Rever justificação/documento","OK")))))))))</f>
        <v/>
      </c>
      <c r="U166" s="6">
        <f>IF(OR($A166="",$B166="",$C166=""),"",IF(COUNTIFS($A$8:$A$207,$A166,$B$8:$B$207,$B166,$C$8:$C$207,$C166)&gt;1,"Duplicado",""))</f>
        <v/>
      </c>
    </row>
    <row r="167">
      <c r="A167" s="28" t="n"/>
      <c r="B167" s="15" t="n"/>
      <c r="C167" s="15" t="n"/>
      <c r="D167" s="6">
        <f>IF(OR($A167="",$B167=""),"",IFERROR(VLOOKUP($B167,'Parâmetros'!$A$12:$E$61,2,FALSE),"Código não configurado"))</f>
        <v/>
      </c>
      <c r="E167" s="29" t="n"/>
      <c r="F167" s="30" t="n"/>
      <c r="G167" s="30" t="n"/>
      <c r="H167" s="30" t="n"/>
      <c r="I167" s="30" t="n"/>
      <c r="J167" s="31">
        <f>IF(OR($A167="",$F167="",$I167=""),"",IFERROR(MOD($I167-$F167,1)-IF(AND($G167&lt;&gt;"",$H167&lt;&gt;""),MOD($H167-$G167,1),0),""))</f>
        <v/>
      </c>
      <c r="K167" s="15" t="n"/>
      <c r="L167" s="29" t="n"/>
      <c r="M167" s="6">
        <f>IF(OR($A167="",$K167=""),"",IFERROR(VLOOKUP($K167,'Parâmetros'!$G$12:$L$31,3,FALSE),"Configurar"))</f>
        <v/>
      </c>
      <c r="N167" s="31">
        <f>IF($A167="","",IF($M167="A confirmar","",IFERROR($J167+IF($M167="Sim",$L167,0),"")))</f>
        <v/>
      </c>
      <c r="O167" s="31">
        <f>IF(OR($A167="",$E167="",$N167=""),"",IFERROR($N167-$E167,""))</f>
        <v/>
      </c>
      <c r="P167" s="15" t="n"/>
      <c r="Q167" s="28" t="n"/>
      <c r="R167" s="15" t="n"/>
      <c r="S167" s="19" t="n"/>
      <c r="T167" s="20">
        <f>IF($A167="","",IF($B167="","Indicar colaborador",IF($C167="","Indicar segmento",IF($K167="","Indicar ocorrência",IF(IFERROR(VLOOKUP($K167,'Parâmetros'!$G$12:$L$31,2,FALSE),"")="","Configurar ocorrência",IF(AND(IFERROR(VLOOKUP($K167,'Parâmetros'!$G$12:$L$31,2,FALSE),"")="Trabalho",OR($F167="",$I167="")),"Indicar entrada e saída",IF(AND(IFERROR(VLOOKUP($K167,'Parâmetros'!$G$12:$L$31,5,FALSE),"")="Sim",$L167=""),"Indicar duração de ausência",IF(IFERROR(VLOOKUP($K167,'Parâmetros'!$G$12:$L$31,3,FALSE),"")="A confirmar","Confirmar regra de saldo",IF(AND(IFERROR(VLOOKUP($K167,'Parâmetros'!$G$12:$L$31,4,FALSE),"")="Sim",$P167&lt;&gt;"Sim"),"Rever justificação/documento","OK")))))))))</f>
        <v/>
      </c>
      <c r="U167" s="6">
        <f>IF(OR($A167="",$B167="",$C167=""),"",IF(COUNTIFS($A$8:$A$207,$A167,$B$8:$B$207,$B167,$C$8:$C$207,$C167)&gt;1,"Duplicado",""))</f>
        <v/>
      </c>
    </row>
    <row r="168">
      <c r="A168" s="28" t="n"/>
      <c r="B168" s="15" t="n"/>
      <c r="C168" s="15" t="n"/>
      <c r="D168" s="6">
        <f>IF(OR($A168="",$B168=""),"",IFERROR(VLOOKUP($B168,'Parâmetros'!$A$12:$E$61,2,FALSE),"Código não configurado"))</f>
        <v/>
      </c>
      <c r="E168" s="29" t="n"/>
      <c r="F168" s="30" t="n"/>
      <c r="G168" s="30" t="n"/>
      <c r="H168" s="30" t="n"/>
      <c r="I168" s="30" t="n"/>
      <c r="J168" s="31">
        <f>IF(OR($A168="",$F168="",$I168=""),"",IFERROR(MOD($I168-$F168,1)-IF(AND($G168&lt;&gt;"",$H168&lt;&gt;""),MOD($H168-$G168,1),0),""))</f>
        <v/>
      </c>
      <c r="K168" s="15" t="n"/>
      <c r="L168" s="29" t="n"/>
      <c r="M168" s="6">
        <f>IF(OR($A168="",$K168=""),"",IFERROR(VLOOKUP($K168,'Parâmetros'!$G$12:$L$31,3,FALSE),"Configurar"))</f>
        <v/>
      </c>
      <c r="N168" s="31">
        <f>IF($A168="","",IF($M168="A confirmar","",IFERROR($J168+IF($M168="Sim",$L168,0),"")))</f>
        <v/>
      </c>
      <c r="O168" s="31">
        <f>IF(OR($A168="",$E168="",$N168=""),"",IFERROR($N168-$E168,""))</f>
        <v/>
      </c>
      <c r="P168" s="15" t="n"/>
      <c r="Q168" s="28" t="n"/>
      <c r="R168" s="15" t="n"/>
      <c r="S168" s="19" t="n"/>
      <c r="T168" s="20">
        <f>IF($A168="","",IF($B168="","Indicar colaborador",IF($C168="","Indicar segmento",IF($K168="","Indicar ocorrência",IF(IFERROR(VLOOKUP($K168,'Parâmetros'!$G$12:$L$31,2,FALSE),"")="","Configurar ocorrência",IF(AND(IFERROR(VLOOKUP($K168,'Parâmetros'!$G$12:$L$31,2,FALSE),"")="Trabalho",OR($F168="",$I168="")),"Indicar entrada e saída",IF(AND(IFERROR(VLOOKUP($K168,'Parâmetros'!$G$12:$L$31,5,FALSE),"")="Sim",$L168=""),"Indicar duração de ausência",IF(IFERROR(VLOOKUP($K168,'Parâmetros'!$G$12:$L$31,3,FALSE),"")="A confirmar","Confirmar regra de saldo",IF(AND(IFERROR(VLOOKUP($K168,'Parâmetros'!$G$12:$L$31,4,FALSE),"")="Sim",$P168&lt;&gt;"Sim"),"Rever justificação/documento","OK")))))))))</f>
        <v/>
      </c>
      <c r="U168" s="6">
        <f>IF(OR($A168="",$B168="",$C168=""),"",IF(COUNTIFS($A$8:$A$207,$A168,$B$8:$B$207,$B168,$C$8:$C$207,$C168)&gt;1,"Duplicado",""))</f>
        <v/>
      </c>
    </row>
    <row r="169">
      <c r="A169" s="28" t="n"/>
      <c r="B169" s="15" t="n"/>
      <c r="C169" s="15" t="n"/>
      <c r="D169" s="6">
        <f>IF(OR($A169="",$B169=""),"",IFERROR(VLOOKUP($B169,'Parâmetros'!$A$12:$E$61,2,FALSE),"Código não configurado"))</f>
        <v/>
      </c>
      <c r="E169" s="29" t="n"/>
      <c r="F169" s="30" t="n"/>
      <c r="G169" s="30" t="n"/>
      <c r="H169" s="30" t="n"/>
      <c r="I169" s="30" t="n"/>
      <c r="J169" s="31">
        <f>IF(OR($A169="",$F169="",$I169=""),"",IFERROR(MOD($I169-$F169,1)-IF(AND($G169&lt;&gt;"",$H169&lt;&gt;""),MOD($H169-$G169,1),0),""))</f>
        <v/>
      </c>
      <c r="K169" s="15" t="n"/>
      <c r="L169" s="29" t="n"/>
      <c r="M169" s="6">
        <f>IF(OR($A169="",$K169=""),"",IFERROR(VLOOKUP($K169,'Parâmetros'!$G$12:$L$31,3,FALSE),"Configurar"))</f>
        <v/>
      </c>
      <c r="N169" s="31">
        <f>IF($A169="","",IF($M169="A confirmar","",IFERROR($J169+IF($M169="Sim",$L169,0),"")))</f>
        <v/>
      </c>
      <c r="O169" s="31">
        <f>IF(OR($A169="",$E169="",$N169=""),"",IFERROR($N169-$E169,""))</f>
        <v/>
      </c>
      <c r="P169" s="15" t="n"/>
      <c r="Q169" s="28" t="n"/>
      <c r="R169" s="15" t="n"/>
      <c r="S169" s="19" t="n"/>
      <c r="T169" s="20">
        <f>IF($A169="","",IF($B169="","Indicar colaborador",IF($C169="","Indicar segmento",IF($K169="","Indicar ocorrência",IF(IFERROR(VLOOKUP($K169,'Parâmetros'!$G$12:$L$31,2,FALSE),"")="","Configurar ocorrência",IF(AND(IFERROR(VLOOKUP($K169,'Parâmetros'!$G$12:$L$31,2,FALSE),"")="Trabalho",OR($F169="",$I169="")),"Indicar entrada e saída",IF(AND(IFERROR(VLOOKUP($K169,'Parâmetros'!$G$12:$L$31,5,FALSE),"")="Sim",$L169=""),"Indicar duração de ausência",IF(IFERROR(VLOOKUP($K169,'Parâmetros'!$G$12:$L$31,3,FALSE),"")="A confirmar","Confirmar regra de saldo",IF(AND(IFERROR(VLOOKUP($K169,'Parâmetros'!$G$12:$L$31,4,FALSE),"")="Sim",$P169&lt;&gt;"Sim"),"Rever justificação/documento","OK")))))))))</f>
        <v/>
      </c>
      <c r="U169" s="6">
        <f>IF(OR($A169="",$B169="",$C169=""),"",IF(COUNTIFS($A$8:$A$207,$A169,$B$8:$B$207,$B169,$C$8:$C$207,$C169)&gt;1,"Duplicado",""))</f>
        <v/>
      </c>
    </row>
    <row r="170">
      <c r="A170" s="28" t="n"/>
      <c r="B170" s="15" t="n"/>
      <c r="C170" s="15" t="n"/>
      <c r="D170" s="6">
        <f>IF(OR($A170="",$B170=""),"",IFERROR(VLOOKUP($B170,'Parâmetros'!$A$12:$E$61,2,FALSE),"Código não configurado"))</f>
        <v/>
      </c>
      <c r="E170" s="29" t="n"/>
      <c r="F170" s="30" t="n"/>
      <c r="G170" s="30" t="n"/>
      <c r="H170" s="30" t="n"/>
      <c r="I170" s="30" t="n"/>
      <c r="J170" s="31">
        <f>IF(OR($A170="",$F170="",$I170=""),"",IFERROR(MOD($I170-$F170,1)-IF(AND($G170&lt;&gt;"",$H170&lt;&gt;""),MOD($H170-$G170,1),0),""))</f>
        <v/>
      </c>
      <c r="K170" s="15" t="n"/>
      <c r="L170" s="29" t="n"/>
      <c r="M170" s="6">
        <f>IF(OR($A170="",$K170=""),"",IFERROR(VLOOKUP($K170,'Parâmetros'!$G$12:$L$31,3,FALSE),"Configurar"))</f>
        <v/>
      </c>
      <c r="N170" s="31">
        <f>IF($A170="","",IF($M170="A confirmar","",IFERROR($J170+IF($M170="Sim",$L170,0),"")))</f>
        <v/>
      </c>
      <c r="O170" s="31">
        <f>IF(OR($A170="",$E170="",$N170=""),"",IFERROR($N170-$E170,""))</f>
        <v/>
      </c>
      <c r="P170" s="15" t="n"/>
      <c r="Q170" s="28" t="n"/>
      <c r="R170" s="15" t="n"/>
      <c r="S170" s="19" t="n"/>
      <c r="T170" s="20">
        <f>IF($A170="","",IF($B170="","Indicar colaborador",IF($C170="","Indicar segmento",IF($K170="","Indicar ocorrência",IF(IFERROR(VLOOKUP($K170,'Parâmetros'!$G$12:$L$31,2,FALSE),"")="","Configurar ocorrência",IF(AND(IFERROR(VLOOKUP($K170,'Parâmetros'!$G$12:$L$31,2,FALSE),"")="Trabalho",OR($F170="",$I170="")),"Indicar entrada e saída",IF(AND(IFERROR(VLOOKUP($K170,'Parâmetros'!$G$12:$L$31,5,FALSE),"")="Sim",$L170=""),"Indicar duração de ausência",IF(IFERROR(VLOOKUP($K170,'Parâmetros'!$G$12:$L$31,3,FALSE),"")="A confirmar","Confirmar regra de saldo",IF(AND(IFERROR(VLOOKUP($K170,'Parâmetros'!$G$12:$L$31,4,FALSE),"")="Sim",$P170&lt;&gt;"Sim"),"Rever justificação/documento","OK")))))))))</f>
        <v/>
      </c>
      <c r="U170" s="6">
        <f>IF(OR($A170="",$B170="",$C170=""),"",IF(COUNTIFS($A$8:$A$207,$A170,$B$8:$B$207,$B170,$C$8:$C$207,$C170)&gt;1,"Duplicado",""))</f>
        <v/>
      </c>
    </row>
    <row r="171">
      <c r="A171" s="28" t="n"/>
      <c r="B171" s="15" t="n"/>
      <c r="C171" s="15" t="n"/>
      <c r="D171" s="6">
        <f>IF(OR($A171="",$B171=""),"",IFERROR(VLOOKUP($B171,'Parâmetros'!$A$12:$E$61,2,FALSE),"Código não configurado"))</f>
        <v/>
      </c>
      <c r="E171" s="29" t="n"/>
      <c r="F171" s="30" t="n"/>
      <c r="G171" s="30" t="n"/>
      <c r="H171" s="30" t="n"/>
      <c r="I171" s="30" t="n"/>
      <c r="J171" s="31">
        <f>IF(OR($A171="",$F171="",$I171=""),"",IFERROR(MOD($I171-$F171,1)-IF(AND($G171&lt;&gt;"",$H171&lt;&gt;""),MOD($H171-$G171,1),0),""))</f>
        <v/>
      </c>
      <c r="K171" s="15" t="n"/>
      <c r="L171" s="29" t="n"/>
      <c r="M171" s="6">
        <f>IF(OR($A171="",$K171=""),"",IFERROR(VLOOKUP($K171,'Parâmetros'!$G$12:$L$31,3,FALSE),"Configurar"))</f>
        <v/>
      </c>
      <c r="N171" s="31">
        <f>IF($A171="","",IF($M171="A confirmar","",IFERROR($J171+IF($M171="Sim",$L171,0),"")))</f>
        <v/>
      </c>
      <c r="O171" s="31">
        <f>IF(OR($A171="",$E171="",$N171=""),"",IFERROR($N171-$E171,""))</f>
        <v/>
      </c>
      <c r="P171" s="15" t="n"/>
      <c r="Q171" s="28" t="n"/>
      <c r="R171" s="15" t="n"/>
      <c r="S171" s="19" t="n"/>
      <c r="T171" s="20">
        <f>IF($A171="","",IF($B171="","Indicar colaborador",IF($C171="","Indicar segmento",IF($K171="","Indicar ocorrência",IF(IFERROR(VLOOKUP($K171,'Parâmetros'!$G$12:$L$31,2,FALSE),"")="","Configurar ocorrência",IF(AND(IFERROR(VLOOKUP($K171,'Parâmetros'!$G$12:$L$31,2,FALSE),"")="Trabalho",OR($F171="",$I171="")),"Indicar entrada e saída",IF(AND(IFERROR(VLOOKUP($K171,'Parâmetros'!$G$12:$L$31,5,FALSE),"")="Sim",$L171=""),"Indicar duração de ausência",IF(IFERROR(VLOOKUP($K171,'Parâmetros'!$G$12:$L$31,3,FALSE),"")="A confirmar","Confirmar regra de saldo",IF(AND(IFERROR(VLOOKUP($K171,'Parâmetros'!$G$12:$L$31,4,FALSE),"")="Sim",$P171&lt;&gt;"Sim"),"Rever justificação/documento","OK")))))))))</f>
        <v/>
      </c>
      <c r="U171" s="6">
        <f>IF(OR($A171="",$B171="",$C171=""),"",IF(COUNTIFS($A$8:$A$207,$A171,$B$8:$B$207,$B171,$C$8:$C$207,$C171)&gt;1,"Duplicado",""))</f>
        <v/>
      </c>
    </row>
    <row r="172">
      <c r="A172" s="28" t="n"/>
      <c r="B172" s="15" t="n"/>
      <c r="C172" s="15" t="n"/>
      <c r="D172" s="6">
        <f>IF(OR($A172="",$B172=""),"",IFERROR(VLOOKUP($B172,'Parâmetros'!$A$12:$E$61,2,FALSE),"Código não configurado"))</f>
        <v/>
      </c>
      <c r="E172" s="29" t="n"/>
      <c r="F172" s="30" t="n"/>
      <c r="G172" s="30" t="n"/>
      <c r="H172" s="30" t="n"/>
      <c r="I172" s="30" t="n"/>
      <c r="J172" s="31">
        <f>IF(OR($A172="",$F172="",$I172=""),"",IFERROR(MOD($I172-$F172,1)-IF(AND($G172&lt;&gt;"",$H172&lt;&gt;""),MOD($H172-$G172,1),0),""))</f>
        <v/>
      </c>
      <c r="K172" s="15" t="n"/>
      <c r="L172" s="29" t="n"/>
      <c r="M172" s="6">
        <f>IF(OR($A172="",$K172=""),"",IFERROR(VLOOKUP($K172,'Parâmetros'!$G$12:$L$31,3,FALSE),"Configurar"))</f>
        <v/>
      </c>
      <c r="N172" s="31">
        <f>IF($A172="","",IF($M172="A confirmar","",IFERROR($J172+IF($M172="Sim",$L172,0),"")))</f>
        <v/>
      </c>
      <c r="O172" s="31">
        <f>IF(OR($A172="",$E172="",$N172=""),"",IFERROR($N172-$E172,""))</f>
        <v/>
      </c>
      <c r="P172" s="15" t="n"/>
      <c r="Q172" s="28" t="n"/>
      <c r="R172" s="15" t="n"/>
      <c r="S172" s="19" t="n"/>
      <c r="T172" s="20">
        <f>IF($A172="","",IF($B172="","Indicar colaborador",IF($C172="","Indicar segmento",IF($K172="","Indicar ocorrência",IF(IFERROR(VLOOKUP($K172,'Parâmetros'!$G$12:$L$31,2,FALSE),"")="","Configurar ocorrência",IF(AND(IFERROR(VLOOKUP($K172,'Parâmetros'!$G$12:$L$31,2,FALSE),"")="Trabalho",OR($F172="",$I172="")),"Indicar entrada e saída",IF(AND(IFERROR(VLOOKUP($K172,'Parâmetros'!$G$12:$L$31,5,FALSE),"")="Sim",$L172=""),"Indicar duração de ausência",IF(IFERROR(VLOOKUP($K172,'Parâmetros'!$G$12:$L$31,3,FALSE),"")="A confirmar","Confirmar regra de saldo",IF(AND(IFERROR(VLOOKUP($K172,'Parâmetros'!$G$12:$L$31,4,FALSE),"")="Sim",$P172&lt;&gt;"Sim"),"Rever justificação/documento","OK")))))))))</f>
        <v/>
      </c>
      <c r="U172" s="6">
        <f>IF(OR($A172="",$B172="",$C172=""),"",IF(COUNTIFS($A$8:$A$207,$A172,$B$8:$B$207,$B172,$C$8:$C$207,$C172)&gt;1,"Duplicado",""))</f>
        <v/>
      </c>
    </row>
    <row r="173">
      <c r="A173" s="28" t="n"/>
      <c r="B173" s="15" t="n"/>
      <c r="C173" s="15" t="n"/>
      <c r="D173" s="6">
        <f>IF(OR($A173="",$B173=""),"",IFERROR(VLOOKUP($B173,'Parâmetros'!$A$12:$E$61,2,FALSE),"Código não configurado"))</f>
        <v/>
      </c>
      <c r="E173" s="29" t="n"/>
      <c r="F173" s="30" t="n"/>
      <c r="G173" s="30" t="n"/>
      <c r="H173" s="30" t="n"/>
      <c r="I173" s="30" t="n"/>
      <c r="J173" s="31">
        <f>IF(OR($A173="",$F173="",$I173=""),"",IFERROR(MOD($I173-$F173,1)-IF(AND($G173&lt;&gt;"",$H173&lt;&gt;""),MOD($H173-$G173,1),0),""))</f>
        <v/>
      </c>
      <c r="K173" s="15" t="n"/>
      <c r="L173" s="29" t="n"/>
      <c r="M173" s="6">
        <f>IF(OR($A173="",$K173=""),"",IFERROR(VLOOKUP($K173,'Parâmetros'!$G$12:$L$31,3,FALSE),"Configurar"))</f>
        <v/>
      </c>
      <c r="N173" s="31">
        <f>IF($A173="","",IF($M173="A confirmar","",IFERROR($J173+IF($M173="Sim",$L173,0),"")))</f>
        <v/>
      </c>
      <c r="O173" s="31">
        <f>IF(OR($A173="",$E173="",$N173=""),"",IFERROR($N173-$E173,""))</f>
        <v/>
      </c>
      <c r="P173" s="15" t="n"/>
      <c r="Q173" s="28" t="n"/>
      <c r="R173" s="15" t="n"/>
      <c r="S173" s="19" t="n"/>
      <c r="T173" s="20">
        <f>IF($A173="","",IF($B173="","Indicar colaborador",IF($C173="","Indicar segmento",IF($K173="","Indicar ocorrência",IF(IFERROR(VLOOKUP($K173,'Parâmetros'!$G$12:$L$31,2,FALSE),"")="","Configurar ocorrência",IF(AND(IFERROR(VLOOKUP($K173,'Parâmetros'!$G$12:$L$31,2,FALSE),"")="Trabalho",OR($F173="",$I173="")),"Indicar entrada e saída",IF(AND(IFERROR(VLOOKUP($K173,'Parâmetros'!$G$12:$L$31,5,FALSE),"")="Sim",$L173=""),"Indicar duração de ausência",IF(IFERROR(VLOOKUP($K173,'Parâmetros'!$G$12:$L$31,3,FALSE),"")="A confirmar","Confirmar regra de saldo",IF(AND(IFERROR(VLOOKUP($K173,'Parâmetros'!$G$12:$L$31,4,FALSE),"")="Sim",$P173&lt;&gt;"Sim"),"Rever justificação/documento","OK")))))))))</f>
        <v/>
      </c>
      <c r="U173" s="6">
        <f>IF(OR($A173="",$B173="",$C173=""),"",IF(COUNTIFS($A$8:$A$207,$A173,$B$8:$B$207,$B173,$C$8:$C$207,$C173)&gt;1,"Duplicado",""))</f>
        <v/>
      </c>
    </row>
    <row r="174">
      <c r="A174" s="28" t="n"/>
      <c r="B174" s="15" t="n"/>
      <c r="C174" s="15" t="n"/>
      <c r="D174" s="6">
        <f>IF(OR($A174="",$B174=""),"",IFERROR(VLOOKUP($B174,'Parâmetros'!$A$12:$E$61,2,FALSE),"Código não configurado"))</f>
        <v/>
      </c>
      <c r="E174" s="29" t="n"/>
      <c r="F174" s="30" t="n"/>
      <c r="G174" s="30" t="n"/>
      <c r="H174" s="30" t="n"/>
      <c r="I174" s="30" t="n"/>
      <c r="J174" s="31">
        <f>IF(OR($A174="",$F174="",$I174=""),"",IFERROR(MOD($I174-$F174,1)-IF(AND($G174&lt;&gt;"",$H174&lt;&gt;""),MOD($H174-$G174,1),0),""))</f>
        <v/>
      </c>
      <c r="K174" s="15" t="n"/>
      <c r="L174" s="29" t="n"/>
      <c r="M174" s="6">
        <f>IF(OR($A174="",$K174=""),"",IFERROR(VLOOKUP($K174,'Parâmetros'!$G$12:$L$31,3,FALSE),"Configurar"))</f>
        <v/>
      </c>
      <c r="N174" s="31">
        <f>IF($A174="","",IF($M174="A confirmar","",IFERROR($J174+IF($M174="Sim",$L174,0),"")))</f>
        <v/>
      </c>
      <c r="O174" s="31">
        <f>IF(OR($A174="",$E174="",$N174=""),"",IFERROR($N174-$E174,""))</f>
        <v/>
      </c>
      <c r="P174" s="15" t="n"/>
      <c r="Q174" s="28" t="n"/>
      <c r="R174" s="15" t="n"/>
      <c r="S174" s="19" t="n"/>
      <c r="T174" s="20">
        <f>IF($A174="","",IF($B174="","Indicar colaborador",IF($C174="","Indicar segmento",IF($K174="","Indicar ocorrência",IF(IFERROR(VLOOKUP($K174,'Parâmetros'!$G$12:$L$31,2,FALSE),"")="","Configurar ocorrência",IF(AND(IFERROR(VLOOKUP($K174,'Parâmetros'!$G$12:$L$31,2,FALSE),"")="Trabalho",OR($F174="",$I174="")),"Indicar entrada e saída",IF(AND(IFERROR(VLOOKUP($K174,'Parâmetros'!$G$12:$L$31,5,FALSE),"")="Sim",$L174=""),"Indicar duração de ausência",IF(IFERROR(VLOOKUP($K174,'Parâmetros'!$G$12:$L$31,3,FALSE),"")="A confirmar","Confirmar regra de saldo",IF(AND(IFERROR(VLOOKUP($K174,'Parâmetros'!$G$12:$L$31,4,FALSE),"")="Sim",$P174&lt;&gt;"Sim"),"Rever justificação/documento","OK")))))))))</f>
        <v/>
      </c>
      <c r="U174" s="6">
        <f>IF(OR($A174="",$B174="",$C174=""),"",IF(COUNTIFS($A$8:$A$207,$A174,$B$8:$B$207,$B174,$C$8:$C$207,$C174)&gt;1,"Duplicado",""))</f>
        <v/>
      </c>
    </row>
    <row r="175">
      <c r="A175" s="28" t="n"/>
      <c r="B175" s="15" t="n"/>
      <c r="C175" s="15" t="n"/>
      <c r="D175" s="6">
        <f>IF(OR($A175="",$B175=""),"",IFERROR(VLOOKUP($B175,'Parâmetros'!$A$12:$E$61,2,FALSE),"Código não configurado"))</f>
        <v/>
      </c>
      <c r="E175" s="29" t="n"/>
      <c r="F175" s="30" t="n"/>
      <c r="G175" s="30" t="n"/>
      <c r="H175" s="30" t="n"/>
      <c r="I175" s="30" t="n"/>
      <c r="J175" s="31">
        <f>IF(OR($A175="",$F175="",$I175=""),"",IFERROR(MOD($I175-$F175,1)-IF(AND($G175&lt;&gt;"",$H175&lt;&gt;""),MOD($H175-$G175,1),0),""))</f>
        <v/>
      </c>
      <c r="K175" s="15" t="n"/>
      <c r="L175" s="29" t="n"/>
      <c r="M175" s="6">
        <f>IF(OR($A175="",$K175=""),"",IFERROR(VLOOKUP($K175,'Parâmetros'!$G$12:$L$31,3,FALSE),"Configurar"))</f>
        <v/>
      </c>
      <c r="N175" s="31">
        <f>IF($A175="","",IF($M175="A confirmar","",IFERROR($J175+IF($M175="Sim",$L175,0),"")))</f>
        <v/>
      </c>
      <c r="O175" s="31">
        <f>IF(OR($A175="",$E175="",$N175=""),"",IFERROR($N175-$E175,""))</f>
        <v/>
      </c>
      <c r="P175" s="15" t="n"/>
      <c r="Q175" s="28" t="n"/>
      <c r="R175" s="15" t="n"/>
      <c r="S175" s="19" t="n"/>
      <c r="T175" s="20">
        <f>IF($A175="","",IF($B175="","Indicar colaborador",IF($C175="","Indicar segmento",IF($K175="","Indicar ocorrência",IF(IFERROR(VLOOKUP($K175,'Parâmetros'!$G$12:$L$31,2,FALSE),"")="","Configurar ocorrência",IF(AND(IFERROR(VLOOKUP($K175,'Parâmetros'!$G$12:$L$31,2,FALSE),"")="Trabalho",OR($F175="",$I175="")),"Indicar entrada e saída",IF(AND(IFERROR(VLOOKUP($K175,'Parâmetros'!$G$12:$L$31,5,FALSE),"")="Sim",$L175=""),"Indicar duração de ausência",IF(IFERROR(VLOOKUP($K175,'Parâmetros'!$G$12:$L$31,3,FALSE),"")="A confirmar","Confirmar regra de saldo",IF(AND(IFERROR(VLOOKUP($K175,'Parâmetros'!$G$12:$L$31,4,FALSE),"")="Sim",$P175&lt;&gt;"Sim"),"Rever justificação/documento","OK")))))))))</f>
        <v/>
      </c>
      <c r="U175" s="6">
        <f>IF(OR($A175="",$B175="",$C175=""),"",IF(COUNTIFS($A$8:$A$207,$A175,$B$8:$B$207,$B175,$C$8:$C$207,$C175)&gt;1,"Duplicado",""))</f>
        <v/>
      </c>
    </row>
    <row r="176">
      <c r="A176" s="28" t="n"/>
      <c r="B176" s="15" t="n"/>
      <c r="C176" s="15" t="n"/>
      <c r="D176" s="6">
        <f>IF(OR($A176="",$B176=""),"",IFERROR(VLOOKUP($B176,'Parâmetros'!$A$12:$E$61,2,FALSE),"Código não configurado"))</f>
        <v/>
      </c>
      <c r="E176" s="29" t="n"/>
      <c r="F176" s="30" t="n"/>
      <c r="G176" s="30" t="n"/>
      <c r="H176" s="30" t="n"/>
      <c r="I176" s="30" t="n"/>
      <c r="J176" s="31">
        <f>IF(OR($A176="",$F176="",$I176=""),"",IFERROR(MOD($I176-$F176,1)-IF(AND($G176&lt;&gt;"",$H176&lt;&gt;""),MOD($H176-$G176,1),0),""))</f>
        <v/>
      </c>
      <c r="K176" s="15" t="n"/>
      <c r="L176" s="29" t="n"/>
      <c r="M176" s="6">
        <f>IF(OR($A176="",$K176=""),"",IFERROR(VLOOKUP($K176,'Parâmetros'!$G$12:$L$31,3,FALSE),"Configurar"))</f>
        <v/>
      </c>
      <c r="N176" s="31">
        <f>IF($A176="","",IF($M176="A confirmar","",IFERROR($J176+IF($M176="Sim",$L176,0),"")))</f>
        <v/>
      </c>
      <c r="O176" s="31">
        <f>IF(OR($A176="",$E176="",$N176=""),"",IFERROR($N176-$E176,""))</f>
        <v/>
      </c>
      <c r="P176" s="15" t="n"/>
      <c r="Q176" s="28" t="n"/>
      <c r="R176" s="15" t="n"/>
      <c r="S176" s="19" t="n"/>
      <c r="T176" s="20">
        <f>IF($A176="","",IF($B176="","Indicar colaborador",IF($C176="","Indicar segmento",IF($K176="","Indicar ocorrência",IF(IFERROR(VLOOKUP($K176,'Parâmetros'!$G$12:$L$31,2,FALSE),"")="","Configurar ocorrência",IF(AND(IFERROR(VLOOKUP($K176,'Parâmetros'!$G$12:$L$31,2,FALSE),"")="Trabalho",OR($F176="",$I176="")),"Indicar entrada e saída",IF(AND(IFERROR(VLOOKUP($K176,'Parâmetros'!$G$12:$L$31,5,FALSE),"")="Sim",$L176=""),"Indicar duração de ausência",IF(IFERROR(VLOOKUP($K176,'Parâmetros'!$G$12:$L$31,3,FALSE),"")="A confirmar","Confirmar regra de saldo",IF(AND(IFERROR(VLOOKUP($K176,'Parâmetros'!$G$12:$L$31,4,FALSE),"")="Sim",$P176&lt;&gt;"Sim"),"Rever justificação/documento","OK")))))))))</f>
        <v/>
      </c>
      <c r="U176" s="6">
        <f>IF(OR($A176="",$B176="",$C176=""),"",IF(COUNTIFS($A$8:$A$207,$A176,$B$8:$B$207,$B176,$C$8:$C$207,$C176)&gt;1,"Duplicado",""))</f>
        <v/>
      </c>
    </row>
    <row r="177">
      <c r="A177" s="28" t="n"/>
      <c r="B177" s="15" t="n"/>
      <c r="C177" s="15" t="n"/>
      <c r="D177" s="6">
        <f>IF(OR($A177="",$B177=""),"",IFERROR(VLOOKUP($B177,'Parâmetros'!$A$12:$E$61,2,FALSE),"Código não configurado"))</f>
        <v/>
      </c>
      <c r="E177" s="29" t="n"/>
      <c r="F177" s="30" t="n"/>
      <c r="G177" s="30" t="n"/>
      <c r="H177" s="30" t="n"/>
      <c r="I177" s="30" t="n"/>
      <c r="J177" s="31">
        <f>IF(OR($A177="",$F177="",$I177=""),"",IFERROR(MOD($I177-$F177,1)-IF(AND($G177&lt;&gt;"",$H177&lt;&gt;""),MOD($H177-$G177,1),0),""))</f>
        <v/>
      </c>
      <c r="K177" s="15" t="n"/>
      <c r="L177" s="29" t="n"/>
      <c r="M177" s="6">
        <f>IF(OR($A177="",$K177=""),"",IFERROR(VLOOKUP($K177,'Parâmetros'!$G$12:$L$31,3,FALSE),"Configurar"))</f>
        <v/>
      </c>
      <c r="N177" s="31">
        <f>IF($A177="","",IF($M177="A confirmar","",IFERROR($J177+IF($M177="Sim",$L177,0),"")))</f>
        <v/>
      </c>
      <c r="O177" s="31">
        <f>IF(OR($A177="",$E177="",$N177=""),"",IFERROR($N177-$E177,""))</f>
        <v/>
      </c>
      <c r="P177" s="15" t="n"/>
      <c r="Q177" s="28" t="n"/>
      <c r="R177" s="15" t="n"/>
      <c r="S177" s="19" t="n"/>
      <c r="T177" s="20">
        <f>IF($A177="","",IF($B177="","Indicar colaborador",IF($C177="","Indicar segmento",IF($K177="","Indicar ocorrência",IF(IFERROR(VLOOKUP($K177,'Parâmetros'!$G$12:$L$31,2,FALSE),"")="","Configurar ocorrência",IF(AND(IFERROR(VLOOKUP($K177,'Parâmetros'!$G$12:$L$31,2,FALSE),"")="Trabalho",OR($F177="",$I177="")),"Indicar entrada e saída",IF(AND(IFERROR(VLOOKUP($K177,'Parâmetros'!$G$12:$L$31,5,FALSE),"")="Sim",$L177=""),"Indicar duração de ausência",IF(IFERROR(VLOOKUP($K177,'Parâmetros'!$G$12:$L$31,3,FALSE),"")="A confirmar","Confirmar regra de saldo",IF(AND(IFERROR(VLOOKUP($K177,'Parâmetros'!$G$12:$L$31,4,FALSE),"")="Sim",$P177&lt;&gt;"Sim"),"Rever justificação/documento","OK")))))))))</f>
        <v/>
      </c>
      <c r="U177" s="6">
        <f>IF(OR($A177="",$B177="",$C177=""),"",IF(COUNTIFS($A$8:$A$207,$A177,$B$8:$B$207,$B177,$C$8:$C$207,$C177)&gt;1,"Duplicado",""))</f>
        <v/>
      </c>
    </row>
    <row r="178">
      <c r="A178" s="28" t="n"/>
      <c r="B178" s="15" t="n"/>
      <c r="C178" s="15" t="n"/>
      <c r="D178" s="6">
        <f>IF(OR($A178="",$B178=""),"",IFERROR(VLOOKUP($B178,'Parâmetros'!$A$12:$E$61,2,FALSE),"Código não configurado"))</f>
        <v/>
      </c>
      <c r="E178" s="29" t="n"/>
      <c r="F178" s="30" t="n"/>
      <c r="G178" s="30" t="n"/>
      <c r="H178" s="30" t="n"/>
      <c r="I178" s="30" t="n"/>
      <c r="J178" s="31">
        <f>IF(OR($A178="",$F178="",$I178=""),"",IFERROR(MOD($I178-$F178,1)-IF(AND($G178&lt;&gt;"",$H178&lt;&gt;""),MOD($H178-$G178,1),0),""))</f>
        <v/>
      </c>
      <c r="K178" s="15" t="n"/>
      <c r="L178" s="29" t="n"/>
      <c r="M178" s="6">
        <f>IF(OR($A178="",$K178=""),"",IFERROR(VLOOKUP($K178,'Parâmetros'!$G$12:$L$31,3,FALSE),"Configurar"))</f>
        <v/>
      </c>
      <c r="N178" s="31">
        <f>IF($A178="","",IF($M178="A confirmar","",IFERROR($J178+IF($M178="Sim",$L178,0),"")))</f>
        <v/>
      </c>
      <c r="O178" s="31">
        <f>IF(OR($A178="",$E178="",$N178=""),"",IFERROR($N178-$E178,""))</f>
        <v/>
      </c>
      <c r="P178" s="15" t="n"/>
      <c r="Q178" s="28" t="n"/>
      <c r="R178" s="15" t="n"/>
      <c r="S178" s="19" t="n"/>
      <c r="T178" s="20">
        <f>IF($A178="","",IF($B178="","Indicar colaborador",IF($C178="","Indicar segmento",IF($K178="","Indicar ocorrência",IF(IFERROR(VLOOKUP($K178,'Parâmetros'!$G$12:$L$31,2,FALSE),"")="","Configurar ocorrência",IF(AND(IFERROR(VLOOKUP($K178,'Parâmetros'!$G$12:$L$31,2,FALSE),"")="Trabalho",OR($F178="",$I178="")),"Indicar entrada e saída",IF(AND(IFERROR(VLOOKUP($K178,'Parâmetros'!$G$12:$L$31,5,FALSE),"")="Sim",$L178=""),"Indicar duração de ausência",IF(IFERROR(VLOOKUP($K178,'Parâmetros'!$G$12:$L$31,3,FALSE),"")="A confirmar","Confirmar regra de saldo",IF(AND(IFERROR(VLOOKUP($K178,'Parâmetros'!$G$12:$L$31,4,FALSE),"")="Sim",$P178&lt;&gt;"Sim"),"Rever justificação/documento","OK")))))))))</f>
        <v/>
      </c>
      <c r="U178" s="6">
        <f>IF(OR($A178="",$B178="",$C178=""),"",IF(COUNTIFS($A$8:$A$207,$A178,$B$8:$B$207,$B178,$C$8:$C$207,$C178)&gt;1,"Duplicado",""))</f>
        <v/>
      </c>
    </row>
    <row r="179">
      <c r="A179" s="28" t="n"/>
      <c r="B179" s="15" t="n"/>
      <c r="C179" s="15" t="n"/>
      <c r="D179" s="6">
        <f>IF(OR($A179="",$B179=""),"",IFERROR(VLOOKUP($B179,'Parâmetros'!$A$12:$E$61,2,FALSE),"Código não configurado"))</f>
        <v/>
      </c>
      <c r="E179" s="29" t="n"/>
      <c r="F179" s="30" t="n"/>
      <c r="G179" s="30" t="n"/>
      <c r="H179" s="30" t="n"/>
      <c r="I179" s="30" t="n"/>
      <c r="J179" s="31">
        <f>IF(OR($A179="",$F179="",$I179=""),"",IFERROR(MOD($I179-$F179,1)-IF(AND($G179&lt;&gt;"",$H179&lt;&gt;""),MOD($H179-$G179,1),0),""))</f>
        <v/>
      </c>
      <c r="K179" s="15" t="n"/>
      <c r="L179" s="29" t="n"/>
      <c r="M179" s="6">
        <f>IF(OR($A179="",$K179=""),"",IFERROR(VLOOKUP($K179,'Parâmetros'!$G$12:$L$31,3,FALSE),"Configurar"))</f>
        <v/>
      </c>
      <c r="N179" s="31">
        <f>IF($A179="","",IF($M179="A confirmar","",IFERROR($J179+IF($M179="Sim",$L179,0),"")))</f>
        <v/>
      </c>
      <c r="O179" s="31">
        <f>IF(OR($A179="",$E179="",$N179=""),"",IFERROR($N179-$E179,""))</f>
        <v/>
      </c>
      <c r="P179" s="15" t="n"/>
      <c r="Q179" s="28" t="n"/>
      <c r="R179" s="15" t="n"/>
      <c r="S179" s="19" t="n"/>
      <c r="T179" s="20">
        <f>IF($A179="","",IF($B179="","Indicar colaborador",IF($C179="","Indicar segmento",IF($K179="","Indicar ocorrência",IF(IFERROR(VLOOKUP($K179,'Parâmetros'!$G$12:$L$31,2,FALSE),"")="","Configurar ocorrência",IF(AND(IFERROR(VLOOKUP($K179,'Parâmetros'!$G$12:$L$31,2,FALSE),"")="Trabalho",OR($F179="",$I179="")),"Indicar entrada e saída",IF(AND(IFERROR(VLOOKUP($K179,'Parâmetros'!$G$12:$L$31,5,FALSE),"")="Sim",$L179=""),"Indicar duração de ausência",IF(IFERROR(VLOOKUP($K179,'Parâmetros'!$G$12:$L$31,3,FALSE),"")="A confirmar","Confirmar regra de saldo",IF(AND(IFERROR(VLOOKUP($K179,'Parâmetros'!$G$12:$L$31,4,FALSE),"")="Sim",$P179&lt;&gt;"Sim"),"Rever justificação/documento","OK")))))))))</f>
        <v/>
      </c>
      <c r="U179" s="6">
        <f>IF(OR($A179="",$B179="",$C179=""),"",IF(COUNTIFS($A$8:$A$207,$A179,$B$8:$B$207,$B179,$C$8:$C$207,$C179)&gt;1,"Duplicado",""))</f>
        <v/>
      </c>
    </row>
    <row r="180">
      <c r="A180" s="28" t="n"/>
      <c r="B180" s="15" t="n"/>
      <c r="C180" s="15" t="n"/>
      <c r="D180" s="6">
        <f>IF(OR($A180="",$B180=""),"",IFERROR(VLOOKUP($B180,'Parâmetros'!$A$12:$E$61,2,FALSE),"Código não configurado"))</f>
        <v/>
      </c>
      <c r="E180" s="29" t="n"/>
      <c r="F180" s="30" t="n"/>
      <c r="G180" s="30" t="n"/>
      <c r="H180" s="30" t="n"/>
      <c r="I180" s="30" t="n"/>
      <c r="J180" s="31">
        <f>IF(OR($A180="",$F180="",$I180=""),"",IFERROR(MOD($I180-$F180,1)-IF(AND($G180&lt;&gt;"",$H180&lt;&gt;""),MOD($H180-$G180,1),0),""))</f>
        <v/>
      </c>
      <c r="K180" s="15" t="n"/>
      <c r="L180" s="29" t="n"/>
      <c r="M180" s="6">
        <f>IF(OR($A180="",$K180=""),"",IFERROR(VLOOKUP($K180,'Parâmetros'!$G$12:$L$31,3,FALSE),"Configurar"))</f>
        <v/>
      </c>
      <c r="N180" s="31">
        <f>IF($A180="","",IF($M180="A confirmar","",IFERROR($J180+IF($M180="Sim",$L180,0),"")))</f>
        <v/>
      </c>
      <c r="O180" s="31">
        <f>IF(OR($A180="",$E180="",$N180=""),"",IFERROR($N180-$E180,""))</f>
        <v/>
      </c>
      <c r="P180" s="15" t="n"/>
      <c r="Q180" s="28" t="n"/>
      <c r="R180" s="15" t="n"/>
      <c r="S180" s="19" t="n"/>
      <c r="T180" s="20">
        <f>IF($A180="","",IF($B180="","Indicar colaborador",IF($C180="","Indicar segmento",IF($K180="","Indicar ocorrência",IF(IFERROR(VLOOKUP($K180,'Parâmetros'!$G$12:$L$31,2,FALSE),"")="","Configurar ocorrência",IF(AND(IFERROR(VLOOKUP($K180,'Parâmetros'!$G$12:$L$31,2,FALSE),"")="Trabalho",OR($F180="",$I180="")),"Indicar entrada e saída",IF(AND(IFERROR(VLOOKUP($K180,'Parâmetros'!$G$12:$L$31,5,FALSE),"")="Sim",$L180=""),"Indicar duração de ausência",IF(IFERROR(VLOOKUP($K180,'Parâmetros'!$G$12:$L$31,3,FALSE),"")="A confirmar","Confirmar regra de saldo",IF(AND(IFERROR(VLOOKUP($K180,'Parâmetros'!$G$12:$L$31,4,FALSE),"")="Sim",$P180&lt;&gt;"Sim"),"Rever justificação/documento","OK")))))))))</f>
        <v/>
      </c>
      <c r="U180" s="6">
        <f>IF(OR($A180="",$B180="",$C180=""),"",IF(COUNTIFS($A$8:$A$207,$A180,$B$8:$B$207,$B180,$C$8:$C$207,$C180)&gt;1,"Duplicado",""))</f>
        <v/>
      </c>
    </row>
    <row r="181">
      <c r="A181" s="28" t="n"/>
      <c r="B181" s="15" t="n"/>
      <c r="C181" s="15" t="n"/>
      <c r="D181" s="6">
        <f>IF(OR($A181="",$B181=""),"",IFERROR(VLOOKUP($B181,'Parâmetros'!$A$12:$E$61,2,FALSE),"Código não configurado"))</f>
        <v/>
      </c>
      <c r="E181" s="29" t="n"/>
      <c r="F181" s="30" t="n"/>
      <c r="G181" s="30" t="n"/>
      <c r="H181" s="30" t="n"/>
      <c r="I181" s="30" t="n"/>
      <c r="J181" s="31">
        <f>IF(OR($A181="",$F181="",$I181=""),"",IFERROR(MOD($I181-$F181,1)-IF(AND($G181&lt;&gt;"",$H181&lt;&gt;""),MOD($H181-$G181,1),0),""))</f>
        <v/>
      </c>
      <c r="K181" s="15" t="n"/>
      <c r="L181" s="29" t="n"/>
      <c r="M181" s="6">
        <f>IF(OR($A181="",$K181=""),"",IFERROR(VLOOKUP($K181,'Parâmetros'!$G$12:$L$31,3,FALSE),"Configurar"))</f>
        <v/>
      </c>
      <c r="N181" s="31">
        <f>IF($A181="","",IF($M181="A confirmar","",IFERROR($J181+IF($M181="Sim",$L181,0),"")))</f>
        <v/>
      </c>
      <c r="O181" s="31">
        <f>IF(OR($A181="",$E181="",$N181=""),"",IFERROR($N181-$E181,""))</f>
        <v/>
      </c>
      <c r="P181" s="15" t="n"/>
      <c r="Q181" s="28" t="n"/>
      <c r="R181" s="15" t="n"/>
      <c r="S181" s="19" t="n"/>
      <c r="T181" s="20">
        <f>IF($A181="","",IF($B181="","Indicar colaborador",IF($C181="","Indicar segmento",IF($K181="","Indicar ocorrência",IF(IFERROR(VLOOKUP($K181,'Parâmetros'!$G$12:$L$31,2,FALSE),"")="","Configurar ocorrência",IF(AND(IFERROR(VLOOKUP($K181,'Parâmetros'!$G$12:$L$31,2,FALSE),"")="Trabalho",OR($F181="",$I181="")),"Indicar entrada e saída",IF(AND(IFERROR(VLOOKUP($K181,'Parâmetros'!$G$12:$L$31,5,FALSE),"")="Sim",$L181=""),"Indicar duração de ausência",IF(IFERROR(VLOOKUP($K181,'Parâmetros'!$G$12:$L$31,3,FALSE),"")="A confirmar","Confirmar regra de saldo",IF(AND(IFERROR(VLOOKUP($K181,'Parâmetros'!$G$12:$L$31,4,FALSE),"")="Sim",$P181&lt;&gt;"Sim"),"Rever justificação/documento","OK")))))))))</f>
        <v/>
      </c>
      <c r="U181" s="6">
        <f>IF(OR($A181="",$B181="",$C181=""),"",IF(COUNTIFS($A$8:$A$207,$A181,$B$8:$B$207,$B181,$C$8:$C$207,$C181)&gt;1,"Duplicado",""))</f>
        <v/>
      </c>
    </row>
    <row r="182">
      <c r="A182" s="28" t="n"/>
      <c r="B182" s="15" t="n"/>
      <c r="C182" s="15" t="n"/>
      <c r="D182" s="6">
        <f>IF(OR($A182="",$B182=""),"",IFERROR(VLOOKUP($B182,'Parâmetros'!$A$12:$E$61,2,FALSE),"Código não configurado"))</f>
        <v/>
      </c>
      <c r="E182" s="29" t="n"/>
      <c r="F182" s="30" t="n"/>
      <c r="G182" s="30" t="n"/>
      <c r="H182" s="30" t="n"/>
      <c r="I182" s="30" t="n"/>
      <c r="J182" s="31">
        <f>IF(OR($A182="",$F182="",$I182=""),"",IFERROR(MOD($I182-$F182,1)-IF(AND($G182&lt;&gt;"",$H182&lt;&gt;""),MOD($H182-$G182,1),0),""))</f>
        <v/>
      </c>
      <c r="K182" s="15" t="n"/>
      <c r="L182" s="29" t="n"/>
      <c r="M182" s="6">
        <f>IF(OR($A182="",$K182=""),"",IFERROR(VLOOKUP($K182,'Parâmetros'!$G$12:$L$31,3,FALSE),"Configurar"))</f>
        <v/>
      </c>
      <c r="N182" s="31">
        <f>IF($A182="","",IF($M182="A confirmar","",IFERROR($J182+IF($M182="Sim",$L182,0),"")))</f>
        <v/>
      </c>
      <c r="O182" s="31">
        <f>IF(OR($A182="",$E182="",$N182=""),"",IFERROR($N182-$E182,""))</f>
        <v/>
      </c>
      <c r="P182" s="15" t="n"/>
      <c r="Q182" s="28" t="n"/>
      <c r="R182" s="15" t="n"/>
      <c r="S182" s="19" t="n"/>
      <c r="T182" s="20">
        <f>IF($A182="","",IF($B182="","Indicar colaborador",IF($C182="","Indicar segmento",IF($K182="","Indicar ocorrência",IF(IFERROR(VLOOKUP($K182,'Parâmetros'!$G$12:$L$31,2,FALSE),"")="","Configurar ocorrência",IF(AND(IFERROR(VLOOKUP($K182,'Parâmetros'!$G$12:$L$31,2,FALSE),"")="Trabalho",OR($F182="",$I182="")),"Indicar entrada e saída",IF(AND(IFERROR(VLOOKUP($K182,'Parâmetros'!$G$12:$L$31,5,FALSE),"")="Sim",$L182=""),"Indicar duração de ausência",IF(IFERROR(VLOOKUP($K182,'Parâmetros'!$G$12:$L$31,3,FALSE),"")="A confirmar","Confirmar regra de saldo",IF(AND(IFERROR(VLOOKUP($K182,'Parâmetros'!$G$12:$L$31,4,FALSE),"")="Sim",$P182&lt;&gt;"Sim"),"Rever justificação/documento","OK")))))))))</f>
        <v/>
      </c>
      <c r="U182" s="6">
        <f>IF(OR($A182="",$B182="",$C182=""),"",IF(COUNTIFS($A$8:$A$207,$A182,$B$8:$B$207,$B182,$C$8:$C$207,$C182)&gt;1,"Duplicado",""))</f>
        <v/>
      </c>
    </row>
    <row r="183">
      <c r="A183" s="28" t="n"/>
      <c r="B183" s="15" t="n"/>
      <c r="C183" s="15" t="n"/>
      <c r="D183" s="6">
        <f>IF(OR($A183="",$B183=""),"",IFERROR(VLOOKUP($B183,'Parâmetros'!$A$12:$E$61,2,FALSE),"Código não configurado"))</f>
        <v/>
      </c>
      <c r="E183" s="29" t="n"/>
      <c r="F183" s="30" t="n"/>
      <c r="G183" s="30" t="n"/>
      <c r="H183" s="30" t="n"/>
      <c r="I183" s="30" t="n"/>
      <c r="J183" s="31">
        <f>IF(OR($A183="",$F183="",$I183=""),"",IFERROR(MOD($I183-$F183,1)-IF(AND($G183&lt;&gt;"",$H183&lt;&gt;""),MOD($H183-$G183,1),0),""))</f>
        <v/>
      </c>
      <c r="K183" s="15" t="n"/>
      <c r="L183" s="29" t="n"/>
      <c r="M183" s="6">
        <f>IF(OR($A183="",$K183=""),"",IFERROR(VLOOKUP($K183,'Parâmetros'!$G$12:$L$31,3,FALSE),"Configurar"))</f>
        <v/>
      </c>
      <c r="N183" s="31">
        <f>IF($A183="","",IF($M183="A confirmar","",IFERROR($J183+IF($M183="Sim",$L183,0),"")))</f>
        <v/>
      </c>
      <c r="O183" s="31">
        <f>IF(OR($A183="",$E183="",$N183=""),"",IFERROR($N183-$E183,""))</f>
        <v/>
      </c>
      <c r="P183" s="15" t="n"/>
      <c r="Q183" s="28" t="n"/>
      <c r="R183" s="15" t="n"/>
      <c r="S183" s="19" t="n"/>
      <c r="T183" s="20">
        <f>IF($A183="","",IF($B183="","Indicar colaborador",IF($C183="","Indicar segmento",IF($K183="","Indicar ocorrência",IF(IFERROR(VLOOKUP($K183,'Parâmetros'!$G$12:$L$31,2,FALSE),"")="","Configurar ocorrência",IF(AND(IFERROR(VLOOKUP($K183,'Parâmetros'!$G$12:$L$31,2,FALSE),"")="Trabalho",OR($F183="",$I183="")),"Indicar entrada e saída",IF(AND(IFERROR(VLOOKUP($K183,'Parâmetros'!$G$12:$L$31,5,FALSE),"")="Sim",$L183=""),"Indicar duração de ausência",IF(IFERROR(VLOOKUP($K183,'Parâmetros'!$G$12:$L$31,3,FALSE),"")="A confirmar","Confirmar regra de saldo",IF(AND(IFERROR(VLOOKUP($K183,'Parâmetros'!$G$12:$L$31,4,FALSE),"")="Sim",$P183&lt;&gt;"Sim"),"Rever justificação/documento","OK")))))))))</f>
        <v/>
      </c>
      <c r="U183" s="6">
        <f>IF(OR($A183="",$B183="",$C183=""),"",IF(COUNTIFS($A$8:$A$207,$A183,$B$8:$B$207,$B183,$C$8:$C$207,$C183)&gt;1,"Duplicado",""))</f>
        <v/>
      </c>
    </row>
    <row r="184">
      <c r="A184" s="28" t="n"/>
      <c r="B184" s="15" t="n"/>
      <c r="C184" s="15" t="n"/>
      <c r="D184" s="6">
        <f>IF(OR($A184="",$B184=""),"",IFERROR(VLOOKUP($B184,'Parâmetros'!$A$12:$E$61,2,FALSE),"Código não configurado"))</f>
        <v/>
      </c>
      <c r="E184" s="29" t="n"/>
      <c r="F184" s="30" t="n"/>
      <c r="G184" s="30" t="n"/>
      <c r="H184" s="30" t="n"/>
      <c r="I184" s="30" t="n"/>
      <c r="J184" s="31">
        <f>IF(OR($A184="",$F184="",$I184=""),"",IFERROR(MOD($I184-$F184,1)-IF(AND($G184&lt;&gt;"",$H184&lt;&gt;""),MOD($H184-$G184,1),0),""))</f>
        <v/>
      </c>
      <c r="K184" s="15" t="n"/>
      <c r="L184" s="29" t="n"/>
      <c r="M184" s="6">
        <f>IF(OR($A184="",$K184=""),"",IFERROR(VLOOKUP($K184,'Parâmetros'!$G$12:$L$31,3,FALSE),"Configurar"))</f>
        <v/>
      </c>
      <c r="N184" s="31">
        <f>IF($A184="","",IF($M184="A confirmar","",IFERROR($J184+IF($M184="Sim",$L184,0),"")))</f>
        <v/>
      </c>
      <c r="O184" s="31">
        <f>IF(OR($A184="",$E184="",$N184=""),"",IFERROR($N184-$E184,""))</f>
        <v/>
      </c>
      <c r="P184" s="15" t="n"/>
      <c r="Q184" s="28" t="n"/>
      <c r="R184" s="15" t="n"/>
      <c r="S184" s="19" t="n"/>
      <c r="T184" s="20">
        <f>IF($A184="","",IF($B184="","Indicar colaborador",IF($C184="","Indicar segmento",IF($K184="","Indicar ocorrência",IF(IFERROR(VLOOKUP($K184,'Parâmetros'!$G$12:$L$31,2,FALSE),"")="","Configurar ocorrência",IF(AND(IFERROR(VLOOKUP($K184,'Parâmetros'!$G$12:$L$31,2,FALSE),"")="Trabalho",OR($F184="",$I184="")),"Indicar entrada e saída",IF(AND(IFERROR(VLOOKUP($K184,'Parâmetros'!$G$12:$L$31,5,FALSE),"")="Sim",$L184=""),"Indicar duração de ausência",IF(IFERROR(VLOOKUP($K184,'Parâmetros'!$G$12:$L$31,3,FALSE),"")="A confirmar","Confirmar regra de saldo",IF(AND(IFERROR(VLOOKUP($K184,'Parâmetros'!$G$12:$L$31,4,FALSE),"")="Sim",$P184&lt;&gt;"Sim"),"Rever justificação/documento","OK")))))))))</f>
        <v/>
      </c>
      <c r="U184" s="6">
        <f>IF(OR($A184="",$B184="",$C184=""),"",IF(COUNTIFS($A$8:$A$207,$A184,$B$8:$B$207,$B184,$C$8:$C$207,$C184)&gt;1,"Duplicado",""))</f>
        <v/>
      </c>
    </row>
    <row r="185">
      <c r="A185" s="28" t="n"/>
      <c r="B185" s="15" t="n"/>
      <c r="C185" s="15" t="n"/>
      <c r="D185" s="6">
        <f>IF(OR($A185="",$B185=""),"",IFERROR(VLOOKUP($B185,'Parâmetros'!$A$12:$E$61,2,FALSE),"Código não configurado"))</f>
        <v/>
      </c>
      <c r="E185" s="29" t="n"/>
      <c r="F185" s="30" t="n"/>
      <c r="G185" s="30" t="n"/>
      <c r="H185" s="30" t="n"/>
      <c r="I185" s="30" t="n"/>
      <c r="J185" s="31">
        <f>IF(OR($A185="",$F185="",$I185=""),"",IFERROR(MOD($I185-$F185,1)-IF(AND($G185&lt;&gt;"",$H185&lt;&gt;""),MOD($H185-$G185,1),0),""))</f>
        <v/>
      </c>
      <c r="K185" s="15" t="n"/>
      <c r="L185" s="29" t="n"/>
      <c r="M185" s="6">
        <f>IF(OR($A185="",$K185=""),"",IFERROR(VLOOKUP($K185,'Parâmetros'!$G$12:$L$31,3,FALSE),"Configurar"))</f>
        <v/>
      </c>
      <c r="N185" s="31">
        <f>IF($A185="","",IF($M185="A confirmar","",IFERROR($J185+IF($M185="Sim",$L185,0),"")))</f>
        <v/>
      </c>
      <c r="O185" s="31">
        <f>IF(OR($A185="",$E185="",$N185=""),"",IFERROR($N185-$E185,""))</f>
        <v/>
      </c>
      <c r="P185" s="15" t="n"/>
      <c r="Q185" s="28" t="n"/>
      <c r="R185" s="15" t="n"/>
      <c r="S185" s="19" t="n"/>
      <c r="T185" s="20">
        <f>IF($A185="","",IF($B185="","Indicar colaborador",IF($C185="","Indicar segmento",IF($K185="","Indicar ocorrência",IF(IFERROR(VLOOKUP($K185,'Parâmetros'!$G$12:$L$31,2,FALSE),"")="","Configurar ocorrência",IF(AND(IFERROR(VLOOKUP($K185,'Parâmetros'!$G$12:$L$31,2,FALSE),"")="Trabalho",OR($F185="",$I185="")),"Indicar entrada e saída",IF(AND(IFERROR(VLOOKUP($K185,'Parâmetros'!$G$12:$L$31,5,FALSE),"")="Sim",$L185=""),"Indicar duração de ausência",IF(IFERROR(VLOOKUP($K185,'Parâmetros'!$G$12:$L$31,3,FALSE),"")="A confirmar","Confirmar regra de saldo",IF(AND(IFERROR(VLOOKUP($K185,'Parâmetros'!$G$12:$L$31,4,FALSE),"")="Sim",$P185&lt;&gt;"Sim"),"Rever justificação/documento","OK")))))))))</f>
        <v/>
      </c>
      <c r="U185" s="6">
        <f>IF(OR($A185="",$B185="",$C185=""),"",IF(COUNTIFS($A$8:$A$207,$A185,$B$8:$B$207,$B185,$C$8:$C$207,$C185)&gt;1,"Duplicado",""))</f>
        <v/>
      </c>
    </row>
    <row r="186">
      <c r="A186" s="28" t="n"/>
      <c r="B186" s="15" t="n"/>
      <c r="C186" s="15" t="n"/>
      <c r="D186" s="6">
        <f>IF(OR($A186="",$B186=""),"",IFERROR(VLOOKUP($B186,'Parâmetros'!$A$12:$E$61,2,FALSE),"Código não configurado"))</f>
        <v/>
      </c>
      <c r="E186" s="29" t="n"/>
      <c r="F186" s="30" t="n"/>
      <c r="G186" s="30" t="n"/>
      <c r="H186" s="30" t="n"/>
      <c r="I186" s="30" t="n"/>
      <c r="J186" s="31">
        <f>IF(OR($A186="",$F186="",$I186=""),"",IFERROR(MOD($I186-$F186,1)-IF(AND($G186&lt;&gt;"",$H186&lt;&gt;""),MOD($H186-$G186,1),0),""))</f>
        <v/>
      </c>
      <c r="K186" s="15" t="n"/>
      <c r="L186" s="29" t="n"/>
      <c r="M186" s="6">
        <f>IF(OR($A186="",$K186=""),"",IFERROR(VLOOKUP($K186,'Parâmetros'!$G$12:$L$31,3,FALSE),"Configurar"))</f>
        <v/>
      </c>
      <c r="N186" s="31">
        <f>IF($A186="","",IF($M186="A confirmar","",IFERROR($J186+IF($M186="Sim",$L186,0),"")))</f>
        <v/>
      </c>
      <c r="O186" s="31">
        <f>IF(OR($A186="",$E186="",$N186=""),"",IFERROR($N186-$E186,""))</f>
        <v/>
      </c>
      <c r="P186" s="15" t="n"/>
      <c r="Q186" s="28" t="n"/>
      <c r="R186" s="15" t="n"/>
      <c r="S186" s="19" t="n"/>
      <c r="T186" s="20">
        <f>IF($A186="","",IF($B186="","Indicar colaborador",IF($C186="","Indicar segmento",IF($K186="","Indicar ocorrência",IF(IFERROR(VLOOKUP($K186,'Parâmetros'!$G$12:$L$31,2,FALSE),"")="","Configurar ocorrência",IF(AND(IFERROR(VLOOKUP($K186,'Parâmetros'!$G$12:$L$31,2,FALSE),"")="Trabalho",OR($F186="",$I186="")),"Indicar entrada e saída",IF(AND(IFERROR(VLOOKUP($K186,'Parâmetros'!$G$12:$L$31,5,FALSE),"")="Sim",$L186=""),"Indicar duração de ausência",IF(IFERROR(VLOOKUP($K186,'Parâmetros'!$G$12:$L$31,3,FALSE),"")="A confirmar","Confirmar regra de saldo",IF(AND(IFERROR(VLOOKUP($K186,'Parâmetros'!$G$12:$L$31,4,FALSE),"")="Sim",$P186&lt;&gt;"Sim"),"Rever justificação/documento","OK")))))))))</f>
        <v/>
      </c>
      <c r="U186" s="6">
        <f>IF(OR($A186="",$B186="",$C186=""),"",IF(COUNTIFS($A$8:$A$207,$A186,$B$8:$B$207,$B186,$C$8:$C$207,$C186)&gt;1,"Duplicado",""))</f>
        <v/>
      </c>
    </row>
    <row r="187">
      <c r="A187" s="28" t="n"/>
      <c r="B187" s="15" t="n"/>
      <c r="C187" s="15" t="n"/>
      <c r="D187" s="6">
        <f>IF(OR($A187="",$B187=""),"",IFERROR(VLOOKUP($B187,'Parâmetros'!$A$12:$E$61,2,FALSE),"Código não configurado"))</f>
        <v/>
      </c>
      <c r="E187" s="29" t="n"/>
      <c r="F187" s="30" t="n"/>
      <c r="G187" s="30" t="n"/>
      <c r="H187" s="30" t="n"/>
      <c r="I187" s="30" t="n"/>
      <c r="J187" s="31">
        <f>IF(OR($A187="",$F187="",$I187=""),"",IFERROR(MOD($I187-$F187,1)-IF(AND($G187&lt;&gt;"",$H187&lt;&gt;""),MOD($H187-$G187,1),0),""))</f>
        <v/>
      </c>
      <c r="K187" s="15" t="n"/>
      <c r="L187" s="29" t="n"/>
      <c r="M187" s="6">
        <f>IF(OR($A187="",$K187=""),"",IFERROR(VLOOKUP($K187,'Parâmetros'!$G$12:$L$31,3,FALSE),"Configurar"))</f>
        <v/>
      </c>
      <c r="N187" s="31">
        <f>IF($A187="","",IF($M187="A confirmar","",IFERROR($J187+IF($M187="Sim",$L187,0),"")))</f>
        <v/>
      </c>
      <c r="O187" s="31">
        <f>IF(OR($A187="",$E187="",$N187=""),"",IFERROR($N187-$E187,""))</f>
        <v/>
      </c>
      <c r="P187" s="15" t="n"/>
      <c r="Q187" s="28" t="n"/>
      <c r="R187" s="15" t="n"/>
      <c r="S187" s="19" t="n"/>
      <c r="T187" s="20">
        <f>IF($A187="","",IF($B187="","Indicar colaborador",IF($C187="","Indicar segmento",IF($K187="","Indicar ocorrência",IF(IFERROR(VLOOKUP($K187,'Parâmetros'!$G$12:$L$31,2,FALSE),"")="","Configurar ocorrência",IF(AND(IFERROR(VLOOKUP($K187,'Parâmetros'!$G$12:$L$31,2,FALSE),"")="Trabalho",OR($F187="",$I187="")),"Indicar entrada e saída",IF(AND(IFERROR(VLOOKUP($K187,'Parâmetros'!$G$12:$L$31,5,FALSE),"")="Sim",$L187=""),"Indicar duração de ausência",IF(IFERROR(VLOOKUP($K187,'Parâmetros'!$G$12:$L$31,3,FALSE),"")="A confirmar","Confirmar regra de saldo",IF(AND(IFERROR(VLOOKUP($K187,'Parâmetros'!$G$12:$L$31,4,FALSE),"")="Sim",$P187&lt;&gt;"Sim"),"Rever justificação/documento","OK")))))))))</f>
        <v/>
      </c>
      <c r="U187" s="6">
        <f>IF(OR($A187="",$B187="",$C187=""),"",IF(COUNTIFS($A$8:$A$207,$A187,$B$8:$B$207,$B187,$C$8:$C$207,$C187)&gt;1,"Duplicado",""))</f>
        <v/>
      </c>
    </row>
    <row r="188">
      <c r="A188" s="28" t="n"/>
      <c r="B188" s="15" t="n"/>
      <c r="C188" s="15" t="n"/>
      <c r="D188" s="6">
        <f>IF(OR($A188="",$B188=""),"",IFERROR(VLOOKUP($B188,'Parâmetros'!$A$12:$E$61,2,FALSE),"Código não configurado"))</f>
        <v/>
      </c>
      <c r="E188" s="29" t="n"/>
      <c r="F188" s="30" t="n"/>
      <c r="G188" s="30" t="n"/>
      <c r="H188" s="30" t="n"/>
      <c r="I188" s="30" t="n"/>
      <c r="J188" s="31">
        <f>IF(OR($A188="",$F188="",$I188=""),"",IFERROR(MOD($I188-$F188,1)-IF(AND($G188&lt;&gt;"",$H188&lt;&gt;""),MOD($H188-$G188,1),0),""))</f>
        <v/>
      </c>
      <c r="K188" s="15" t="n"/>
      <c r="L188" s="29" t="n"/>
      <c r="M188" s="6">
        <f>IF(OR($A188="",$K188=""),"",IFERROR(VLOOKUP($K188,'Parâmetros'!$G$12:$L$31,3,FALSE),"Configurar"))</f>
        <v/>
      </c>
      <c r="N188" s="31">
        <f>IF($A188="","",IF($M188="A confirmar","",IFERROR($J188+IF($M188="Sim",$L188,0),"")))</f>
        <v/>
      </c>
      <c r="O188" s="31">
        <f>IF(OR($A188="",$E188="",$N188=""),"",IFERROR($N188-$E188,""))</f>
        <v/>
      </c>
      <c r="P188" s="15" t="n"/>
      <c r="Q188" s="28" t="n"/>
      <c r="R188" s="15" t="n"/>
      <c r="S188" s="19" t="n"/>
      <c r="T188" s="20">
        <f>IF($A188="","",IF($B188="","Indicar colaborador",IF($C188="","Indicar segmento",IF($K188="","Indicar ocorrência",IF(IFERROR(VLOOKUP($K188,'Parâmetros'!$G$12:$L$31,2,FALSE),"")="","Configurar ocorrência",IF(AND(IFERROR(VLOOKUP($K188,'Parâmetros'!$G$12:$L$31,2,FALSE),"")="Trabalho",OR($F188="",$I188="")),"Indicar entrada e saída",IF(AND(IFERROR(VLOOKUP($K188,'Parâmetros'!$G$12:$L$31,5,FALSE),"")="Sim",$L188=""),"Indicar duração de ausência",IF(IFERROR(VLOOKUP($K188,'Parâmetros'!$G$12:$L$31,3,FALSE),"")="A confirmar","Confirmar regra de saldo",IF(AND(IFERROR(VLOOKUP($K188,'Parâmetros'!$G$12:$L$31,4,FALSE),"")="Sim",$P188&lt;&gt;"Sim"),"Rever justificação/documento","OK")))))))))</f>
        <v/>
      </c>
      <c r="U188" s="6">
        <f>IF(OR($A188="",$B188="",$C188=""),"",IF(COUNTIFS($A$8:$A$207,$A188,$B$8:$B$207,$B188,$C$8:$C$207,$C188)&gt;1,"Duplicado",""))</f>
        <v/>
      </c>
    </row>
    <row r="189">
      <c r="A189" s="28" t="n"/>
      <c r="B189" s="15" t="n"/>
      <c r="C189" s="15" t="n"/>
      <c r="D189" s="6">
        <f>IF(OR($A189="",$B189=""),"",IFERROR(VLOOKUP($B189,'Parâmetros'!$A$12:$E$61,2,FALSE),"Código não configurado"))</f>
        <v/>
      </c>
      <c r="E189" s="29" t="n"/>
      <c r="F189" s="30" t="n"/>
      <c r="G189" s="30" t="n"/>
      <c r="H189" s="30" t="n"/>
      <c r="I189" s="30" t="n"/>
      <c r="J189" s="31">
        <f>IF(OR($A189="",$F189="",$I189=""),"",IFERROR(MOD($I189-$F189,1)-IF(AND($G189&lt;&gt;"",$H189&lt;&gt;""),MOD($H189-$G189,1),0),""))</f>
        <v/>
      </c>
      <c r="K189" s="15" t="n"/>
      <c r="L189" s="29" t="n"/>
      <c r="M189" s="6">
        <f>IF(OR($A189="",$K189=""),"",IFERROR(VLOOKUP($K189,'Parâmetros'!$G$12:$L$31,3,FALSE),"Configurar"))</f>
        <v/>
      </c>
      <c r="N189" s="31">
        <f>IF($A189="","",IF($M189="A confirmar","",IFERROR($J189+IF($M189="Sim",$L189,0),"")))</f>
        <v/>
      </c>
      <c r="O189" s="31">
        <f>IF(OR($A189="",$E189="",$N189=""),"",IFERROR($N189-$E189,""))</f>
        <v/>
      </c>
      <c r="P189" s="15" t="n"/>
      <c r="Q189" s="28" t="n"/>
      <c r="R189" s="15" t="n"/>
      <c r="S189" s="19" t="n"/>
      <c r="T189" s="20">
        <f>IF($A189="","",IF($B189="","Indicar colaborador",IF($C189="","Indicar segmento",IF($K189="","Indicar ocorrência",IF(IFERROR(VLOOKUP($K189,'Parâmetros'!$G$12:$L$31,2,FALSE),"")="","Configurar ocorrência",IF(AND(IFERROR(VLOOKUP($K189,'Parâmetros'!$G$12:$L$31,2,FALSE),"")="Trabalho",OR($F189="",$I189="")),"Indicar entrada e saída",IF(AND(IFERROR(VLOOKUP($K189,'Parâmetros'!$G$12:$L$31,5,FALSE),"")="Sim",$L189=""),"Indicar duração de ausência",IF(IFERROR(VLOOKUP($K189,'Parâmetros'!$G$12:$L$31,3,FALSE),"")="A confirmar","Confirmar regra de saldo",IF(AND(IFERROR(VLOOKUP($K189,'Parâmetros'!$G$12:$L$31,4,FALSE),"")="Sim",$P189&lt;&gt;"Sim"),"Rever justificação/documento","OK")))))))))</f>
        <v/>
      </c>
      <c r="U189" s="6">
        <f>IF(OR($A189="",$B189="",$C189=""),"",IF(COUNTIFS($A$8:$A$207,$A189,$B$8:$B$207,$B189,$C$8:$C$207,$C189)&gt;1,"Duplicado",""))</f>
        <v/>
      </c>
    </row>
    <row r="190">
      <c r="A190" s="28" t="n"/>
      <c r="B190" s="15" t="n"/>
      <c r="C190" s="15" t="n"/>
      <c r="D190" s="6">
        <f>IF(OR($A190="",$B190=""),"",IFERROR(VLOOKUP($B190,'Parâmetros'!$A$12:$E$61,2,FALSE),"Código não configurado"))</f>
        <v/>
      </c>
      <c r="E190" s="29" t="n"/>
      <c r="F190" s="30" t="n"/>
      <c r="G190" s="30" t="n"/>
      <c r="H190" s="30" t="n"/>
      <c r="I190" s="30" t="n"/>
      <c r="J190" s="31">
        <f>IF(OR($A190="",$F190="",$I190=""),"",IFERROR(MOD($I190-$F190,1)-IF(AND($G190&lt;&gt;"",$H190&lt;&gt;""),MOD($H190-$G190,1),0),""))</f>
        <v/>
      </c>
      <c r="K190" s="15" t="n"/>
      <c r="L190" s="29" t="n"/>
      <c r="M190" s="6">
        <f>IF(OR($A190="",$K190=""),"",IFERROR(VLOOKUP($K190,'Parâmetros'!$G$12:$L$31,3,FALSE),"Configurar"))</f>
        <v/>
      </c>
      <c r="N190" s="31">
        <f>IF($A190="","",IF($M190="A confirmar","",IFERROR($J190+IF($M190="Sim",$L190,0),"")))</f>
        <v/>
      </c>
      <c r="O190" s="31">
        <f>IF(OR($A190="",$E190="",$N190=""),"",IFERROR($N190-$E190,""))</f>
        <v/>
      </c>
      <c r="P190" s="15" t="n"/>
      <c r="Q190" s="28" t="n"/>
      <c r="R190" s="15" t="n"/>
      <c r="S190" s="19" t="n"/>
      <c r="T190" s="20">
        <f>IF($A190="","",IF($B190="","Indicar colaborador",IF($C190="","Indicar segmento",IF($K190="","Indicar ocorrência",IF(IFERROR(VLOOKUP($K190,'Parâmetros'!$G$12:$L$31,2,FALSE),"")="","Configurar ocorrência",IF(AND(IFERROR(VLOOKUP($K190,'Parâmetros'!$G$12:$L$31,2,FALSE),"")="Trabalho",OR($F190="",$I190="")),"Indicar entrada e saída",IF(AND(IFERROR(VLOOKUP($K190,'Parâmetros'!$G$12:$L$31,5,FALSE),"")="Sim",$L190=""),"Indicar duração de ausência",IF(IFERROR(VLOOKUP($K190,'Parâmetros'!$G$12:$L$31,3,FALSE),"")="A confirmar","Confirmar regra de saldo",IF(AND(IFERROR(VLOOKUP($K190,'Parâmetros'!$G$12:$L$31,4,FALSE),"")="Sim",$P190&lt;&gt;"Sim"),"Rever justificação/documento","OK")))))))))</f>
        <v/>
      </c>
      <c r="U190" s="6">
        <f>IF(OR($A190="",$B190="",$C190=""),"",IF(COUNTIFS($A$8:$A$207,$A190,$B$8:$B$207,$B190,$C$8:$C$207,$C190)&gt;1,"Duplicado",""))</f>
        <v/>
      </c>
    </row>
    <row r="191">
      <c r="A191" s="28" t="n"/>
      <c r="B191" s="15" t="n"/>
      <c r="C191" s="15" t="n"/>
      <c r="D191" s="6">
        <f>IF(OR($A191="",$B191=""),"",IFERROR(VLOOKUP($B191,'Parâmetros'!$A$12:$E$61,2,FALSE),"Código não configurado"))</f>
        <v/>
      </c>
      <c r="E191" s="29" t="n"/>
      <c r="F191" s="30" t="n"/>
      <c r="G191" s="30" t="n"/>
      <c r="H191" s="30" t="n"/>
      <c r="I191" s="30" t="n"/>
      <c r="J191" s="31">
        <f>IF(OR($A191="",$F191="",$I191=""),"",IFERROR(MOD($I191-$F191,1)-IF(AND($G191&lt;&gt;"",$H191&lt;&gt;""),MOD($H191-$G191,1),0),""))</f>
        <v/>
      </c>
      <c r="K191" s="15" t="n"/>
      <c r="L191" s="29" t="n"/>
      <c r="M191" s="6">
        <f>IF(OR($A191="",$K191=""),"",IFERROR(VLOOKUP($K191,'Parâmetros'!$G$12:$L$31,3,FALSE),"Configurar"))</f>
        <v/>
      </c>
      <c r="N191" s="31">
        <f>IF($A191="","",IF($M191="A confirmar","",IFERROR($J191+IF($M191="Sim",$L191,0),"")))</f>
        <v/>
      </c>
      <c r="O191" s="31">
        <f>IF(OR($A191="",$E191="",$N191=""),"",IFERROR($N191-$E191,""))</f>
        <v/>
      </c>
      <c r="P191" s="15" t="n"/>
      <c r="Q191" s="28" t="n"/>
      <c r="R191" s="15" t="n"/>
      <c r="S191" s="19" t="n"/>
      <c r="T191" s="20">
        <f>IF($A191="","",IF($B191="","Indicar colaborador",IF($C191="","Indicar segmento",IF($K191="","Indicar ocorrência",IF(IFERROR(VLOOKUP($K191,'Parâmetros'!$G$12:$L$31,2,FALSE),"")="","Configurar ocorrência",IF(AND(IFERROR(VLOOKUP($K191,'Parâmetros'!$G$12:$L$31,2,FALSE),"")="Trabalho",OR($F191="",$I191="")),"Indicar entrada e saída",IF(AND(IFERROR(VLOOKUP($K191,'Parâmetros'!$G$12:$L$31,5,FALSE),"")="Sim",$L191=""),"Indicar duração de ausência",IF(IFERROR(VLOOKUP($K191,'Parâmetros'!$G$12:$L$31,3,FALSE),"")="A confirmar","Confirmar regra de saldo",IF(AND(IFERROR(VLOOKUP($K191,'Parâmetros'!$G$12:$L$31,4,FALSE),"")="Sim",$P191&lt;&gt;"Sim"),"Rever justificação/documento","OK")))))))))</f>
        <v/>
      </c>
      <c r="U191" s="6">
        <f>IF(OR($A191="",$B191="",$C191=""),"",IF(COUNTIFS($A$8:$A$207,$A191,$B$8:$B$207,$B191,$C$8:$C$207,$C191)&gt;1,"Duplicado",""))</f>
        <v/>
      </c>
    </row>
    <row r="192">
      <c r="A192" s="28" t="n"/>
      <c r="B192" s="15" t="n"/>
      <c r="C192" s="15" t="n"/>
      <c r="D192" s="6">
        <f>IF(OR($A192="",$B192=""),"",IFERROR(VLOOKUP($B192,'Parâmetros'!$A$12:$E$61,2,FALSE),"Código não configurado"))</f>
        <v/>
      </c>
      <c r="E192" s="29" t="n"/>
      <c r="F192" s="30" t="n"/>
      <c r="G192" s="30" t="n"/>
      <c r="H192" s="30" t="n"/>
      <c r="I192" s="30" t="n"/>
      <c r="J192" s="31">
        <f>IF(OR($A192="",$F192="",$I192=""),"",IFERROR(MOD($I192-$F192,1)-IF(AND($G192&lt;&gt;"",$H192&lt;&gt;""),MOD($H192-$G192,1),0),""))</f>
        <v/>
      </c>
      <c r="K192" s="15" t="n"/>
      <c r="L192" s="29" t="n"/>
      <c r="M192" s="6">
        <f>IF(OR($A192="",$K192=""),"",IFERROR(VLOOKUP($K192,'Parâmetros'!$G$12:$L$31,3,FALSE),"Configurar"))</f>
        <v/>
      </c>
      <c r="N192" s="31">
        <f>IF($A192="","",IF($M192="A confirmar","",IFERROR($J192+IF($M192="Sim",$L192,0),"")))</f>
        <v/>
      </c>
      <c r="O192" s="31">
        <f>IF(OR($A192="",$E192="",$N192=""),"",IFERROR($N192-$E192,""))</f>
        <v/>
      </c>
      <c r="P192" s="15" t="n"/>
      <c r="Q192" s="28" t="n"/>
      <c r="R192" s="15" t="n"/>
      <c r="S192" s="19" t="n"/>
      <c r="T192" s="20">
        <f>IF($A192="","",IF($B192="","Indicar colaborador",IF($C192="","Indicar segmento",IF($K192="","Indicar ocorrência",IF(IFERROR(VLOOKUP($K192,'Parâmetros'!$G$12:$L$31,2,FALSE),"")="","Configurar ocorrência",IF(AND(IFERROR(VLOOKUP($K192,'Parâmetros'!$G$12:$L$31,2,FALSE),"")="Trabalho",OR($F192="",$I192="")),"Indicar entrada e saída",IF(AND(IFERROR(VLOOKUP($K192,'Parâmetros'!$G$12:$L$31,5,FALSE),"")="Sim",$L192=""),"Indicar duração de ausência",IF(IFERROR(VLOOKUP($K192,'Parâmetros'!$G$12:$L$31,3,FALSE),"")="A confirmar","Confirmar regra de saldo",IF(AND(IFERROR(VLOOKUP($K192,'Parâmetros'!$G$12:$L$31,4,FALSE),"")="Sim",$P192&lt;&gt;"Sim"),"Rever justificação/documento","OK")))))))))</f>
        <v/>
      </c>
      <c r="U192" s="6">
        <f>IF(OR($A192="",$B192="",$C192=""),"",IF(COUNTIFS($A$8:$A$207,$A192,$B$8:$B$207,$B192,$C$8:$C$207,$C192)&gt;1,"Duplicado",""))</f>
        <v/>
      </c>
    </row>
    <row r="193">
      <c r="A193" s="28" t="n"/>
      <c r="B193" s="15" t="n"/>
      <c r="C193" s="15" t="n"/>
      <c r="D193" s="6">
        <f>IF(OR($A193="",$B193=""),"",IFERROR(VLOOKUP($B193,'Parâmetros'!$A$12:$E$61,2,FALSE),"Código não configurado"))</f>
        <v/>
      </c>
      <c r="E193" s="29" t="n"/>
      <c r="F193" s="30" t="n"/>
      <c r="G193" s="30" t="n"/>
      <c r="H193" s="30" t="n"/>
      <c r="I193" s="30" t="n"/>
      <c r="J193" s="31">
        <f>IF(OR($A193="",$F193="",$I193=""),"",IFERROR(MOD($I193-$F193,1)-IF(AND($G193&lt;&gt;"",$H193&lt;&gt;""),MOD($H193-$G193,1),0),""))</f>
        <v/>
      </c>
      <c r="K193" s="15" t="n"/>
      <c r="L193" s="29" t="n"/>
      <c r="M193" s="6">
        <f>IF(OR($A193="",$K193=""),"",IFERROR(VLOOKUP($K193,'Parâmetros'!$G$12:$L$31,3,FALSE),"Configurar"))</f>
        <v/>
      </c>
      <c r="N193" s="31">
        <f>IF($A193="","",IF($M193="A confirmar","",IFERROR($J193+IF($M193="Sim",$L193,0),"")))</f>
        <v/>
      </c>
      <c r="O193" s="31">
        <f>IF(OR($A193="",$E193="",$N193=""),"",IFERROR($N193-$E193,""))</f>
        <v/>
      </c>
      <c r="P193" s="15" t="n"/>
      <c r="Q193" s="28" t="n"/>
      <c r="R193" s="15" t="n"/>
      <c r="S193" s="19" t="n"/>
      <c r="T193" s="20">
        <f>IF($A193="","",IF($B193="","Indicar colaborador",IF($C193="","Indicar segmento",IF($K193="","Indicar ocorrência",IF(IFERROR(VLOOKUP($K193,'Parâmetros'!$G$12:$L$31,2,FALSE),"")="","Configurar ocorrência",IF(AND(IFERROR(VLOOKUP($K193,'Parâmetros'!$G$12:$L$31,2,FALSE),"")="Trabalho",OR($F193="",$I193="")),"Indicar entrada e saída",IF(AND(IFERROR(VLOOKUP($K193,'Parâmetros'!$G$12:$L$31,5,FALSE),"")="Sim",$L193=""),"Indicar duração de ausência",IF(IFERROR(VLOOKUP($K193,'Parâmetros'!$G$12:$L$31,3,FALSE),"")="A confirmar","Confirmar regra de saldo",IF(AND(IFERROR(VLOOKUP($K193,'Parâmetros'!$G$12:$L$31,4,FALSE),"")="Sim",$P193&lt;&gt;"Sim"),"Rever justificação/documento","OK")))))))))</f>
        <v/>
      </c>
      <c r="U193" s="6">
        <f>IF(OR($A193="",$B193="",$C193=""),"",IF(COUNTIFS($A$8:$A$207,$A193,$B$8:$B$207,$B193,$C$8:$C$207,$C193)&gt;1,"Duplicado",""))</f>
        <v/>
      </c>
    </row>
    <row r="194">
      <c r="A194" s="28" t="n"/>
      <c r="B194" s="15" t="n"/>
      <c r="C194" s="15" t="n"/>
      <c r="D194" s="6">
        <f>IF(OR($A194="",$B194=""),"",IFERROR(VLOOKUP($B194,'Parâmetros'!$A$12:$E$61,2,FALSE),"Código não configurado"))</f>
        <v/>
      </c>
      <c r="E194" s="29" t="n"/>
      <c r="F194" s="30" t="n"/>
      <c r="G194" s="30" t="n"/>
      <c r="H194" s="30" t="n"/>
      <c r="I194" s="30" t="n"/>
      <c r="J194" s="31">
        <f>IF(OR($A194="",$F194="",$I194=""),"",IFERROR(MOD($I194-$F194,1)-IF(AND($G194&lt;&gt;"",$H194&lt;&gt;""),MOD($H194-$G194,1),0),""))</f>
        <v/>
      </c>
      <c r="K194" s="15" t="n"/>
      <c r="L194" s="29" t="n"/>
      <c r="M194" s="6">
        <f>IF(OR($A194="",$K194=""),"",IFERROR(VLOOKUP($K194,'Parâmetros'!$G$12:$L$31,3,FALSE),"Configurar"))</f>
        <v/>
      </c>
      <c r="N194" s="31">
        <f>IF($A194="","",IF($M194="A confirmar","",IFERROR($J194+IF($M194="Sim",$L194,0),"")))</f>
        <v/>
      </c>
      <c r="O194" s="31">
        <f>IF(OR($A194="",$E194="",$N194=""),"",IFERROR($N194-$E194,""))</f>
        <v/>
      </c>
      <c r="P194" s="15" t="n"/>
      <c r="Q194" s="28" t="n"/>
      <c r="R194" s="15" t="n"/>
      <c r="S194" s="19" t="n"/>
      <c r="T194" s="20">
        <f>IF($A194="","",IF($B194="","Indicar colaborador",IF($C194="","Indicar segmento",IF($K194="","Indicar ocorrência",IF(IFERROR(VLOOKUP($K194,'Parâmetros'!$G$12:$L$31,2,FALSE),"")="","Configurar ocorrência",IF(AND(IFERROR(VLOOKUP($K194,'Parâmetros'!$G$12:$L$31,2,FALSE),"")="Trabalho",OR($F194="",$I194="")),"Indicar entrada e saída",IF(AND(IFERROR(VLOOKUP($K194,'Parâmetros'!$G$12:$L$31,5,FALSE),"")="Sim",$L194=""),"Indicar duração de ausência",IF(IFERROR(VLOOKUP($K194,'Parâmetros'!$G$12:$L$31,3,FALSE),"")="A confirmar","Confirmar regra de saldo",IF(AND(IFERROR(VLOOKUP($K194,'Parâmetros'!$G$12:$L$31,4,FALSE),"")="Sim",$P194&lt;&gt;"Sim"),"Rever justificação/documento","OK")))))))))</f>
        <v/>
      </c>
      <c r="U194" s="6">
        <f>IF(OR($A194="",$B194="",$C194=""),"",IF(COUNTIFS($A$8:$A$207,$A194,$B$8:$B$207,$B194,$C$8:$C$207,$C194)&gt;1,"Duplicado",""))</f>
        <v/>
      </c>
    </row>
    <row r="195">
      <c r="A195" s="28" t="n"/>
      <c r="B195" s="15" t="n"/>
      <c r="C195" s="15" t="n"/>
      <c r="D195" s="6">
        <f>IF(OR($A195="",$B195=""),"",IFERROR(VLOOKUP($B195,'Parâmetros'!$A$12:$E$61,2,FALSE),"Código não configurado"))</f>
        <v/>
      </c>
      <c r="E195" s="29" t="n"/>
      <c r="F195" s="30" t="n"/>
      <c r="G195" s="30" t="n"/>
      <c r="H195" s="30" t="n"/>
      <c r="I195" s="30" t="n"/>
      <c r="J195" s="31">
        <f>IF(OR($A195="",$F195="",$I195=""),"",IFERROR(MOD($I195-$F195,1)-IF(AND($G195&lt;&gt;"",$H195&lt;&gt;""),MOD($H195-$G195,1),0),""))</f>
        <v/>
      </c>
      <c r="K195" s="15" t="n"/>
      <c r="L195" s="29" t="n"/>
      <c r="M195" s="6">
        <f>IF(OR($A195="",$K195=""),"",IFERROR(VLOOKUP($K195,'Parâmetros'!$G$12:$L$31,3,FALSE),"Configurar"))</f>
        <v/>
      </c>
      <c r="N195" s="31">
        <f>IF($A195="","",IF($M195="A confirmar","",IFERROR($J195+IF($M195="Sim",$L195,0),"")))</f>
        <v/>
      </c>
      <c r="O195" s="31">
        <f>IF(OR($A195="",$E195="",$N195=""),"",IFERROR($N195-$E195,""))</f>
        <v/>
      </c>
      <c r="P195" s="15" t="n"/>
      <c r="Q195" s="28" t="n"/>
      <c r="R195" s="15" t="n"/>
      <c r="S195" s="19" t="n"/>
      <c r="T195" s="20">
        <f>IF($A195="","",IF($B195="","Indicar colaborador",IF($C195="","Indicar segmento",IF($K195="","Indicar ocorrência",IF(IFERROR(VLOOKUP($K195,'Parâmetros'!$G$12:$L$31,2,FALSE),"")="","Configurar ocorrência",IF(AND(IFERROR(VLOOKUP($K195,'Parâmetros'!$G$12:$L$31,2,FALSE),"")="Trabalho",OR($F195="",$I195="")),"Indicar entrada e saída",IF(AND(IFERROR(VLOOKUP($K195,'Parâmetros'!$G$12:$L$31,5,FALSE),"")="Sim",$L195=""),"Indicar duração de ausência",IF(IFERROR(VLOOKUP($K195,'Parâmetros'!$G$12:$L$31,3,FALSE),"")="A confirmar","Confirmar regra de saldo",IF(AND(IFERROR(VLOOKUP($K195,'Parâmetros'!$G$12:$L$31,4,FALSE),"")="Sim",$P195&lt;&gt;"Sim"),"Rever justificação/documento","OK")))))))))</f>
        <v/>
      </c>
      <c r="U195" s="6">
        <f>IF(OR($A195="",$B195="",$C195=""),"",IF(COUNTIFS($A$8:$A$207,$A195,$B$8:$B$207,$B195,$C$8:$C$207,$C195)&gt;1,"Duplicado",""))</f>
        <v/>
      </c>
    </row>
    <row r="196">
      <c r="A196" s="28" t="n"/>
      <c r="B196" s="15" t="n"/>
      <c r="C196" s="15" t="n"/>
      <c r="D196" s="6">
        <f>IF(OR($A196="",$B196=""),"",IFERROR(VLOOKUP($B196,'Parâmetros'!$A$12:$E$61,2,FALSE),"Código não configurado"))</f>
        <v/>
      </c>
      <c r="E196" s="29" t="n"/>
      <c r="F196" s="30" t="n"/>
      <c r="G196" s="30" t="n"/>
      <c r="H196" s="30" t="n"/>
      <c r="I196" s="30" t="n"/>
      <c r="J196" s="31">
        <f>IF(OR($A196="",$F196="",$I196=""),"",IFERROR(MOD($I196-$F196,1)-IF(AND($G196&lt;&gt;"",$H196&lt;&gt;""),MOD($H196-$G196,1),0),""))</f>
        <v/>
      </c>
      <c r="K196" s="15" t="n"/>
      <c r="L196" s="29" t="n"/>
      <c r="M196" s="6">
        <f>IF(OR($A196="",$K196=""),"",IFERROR(VLOOKUP($K196,'Parâmetros'!$G$12:$L$31,3,FALSE),"Configurar"))</f>
        <v/>
      </c>
      <c r="N196" s="31">
        <f>IF($A196="","",IF($M196="A confirmar","",IFERROR($J196+IF($M196="Sim",$L196,0),"")))</f>
        <v/>
      </c>
      <c r="O196" s="31">
        <f>IF(OR($A196="",$E196="",$N196=""),"",IFERROR($N196-$E196,""))</f>
        <v/>
      </c>
      <c r="P196" s="15" t="n"/>
      <c r="Q196" s="28" t="n"/>
      <c r="R196" s="15" t="n"/>
      <c r="S196" s="19" t="n"/>
      <c r="T196" s="20">
        <f>IF($A196="","",IF($B196="","Indicar colaborador",IF($C196="","Indicar segmento",IF($K196="","Indicar ocorrência",IF(IFERROR(VLOOKUP($K196,'Parâmetros'!$G$12:$L$31,2,FALSE),"")="","Configurar ocorrência",IF(AND(IFERROR(VLOOKUP($K196,'Parâmetros'!$G$12:$L$31,2,FALSE),"")="Trabalho",OR($F196="",$I196="")),"Indicar entrada e saída",IF(AND(IFERROR(VLOOKUP($K196,'Parâmetros'!$G$12:$L$31,5,FALSE),"")="Sim",$L196=""),"Indicar duração de ausência",IF(IFERROR(VLOOKUP($K196,'Parâmetros'!$G$12:$L$31,3,FALSE),"")="A confirmar","Confirmar regra de saldo",IF(AND(IFERROR(VLOOKUP($K196,'Parâmetros'!$G$12:$L$31,4,FALSE),"")="Sim",$P196&lt;&gt;"Sim"),"Rever justificação/documento","OK")))))))))</f>
        <v/>
      </c>
      <c r="U196" s="6">
        <f>IF(OR($A196="",$B196="",$C196=""),"",IF(COUNTIFS($A$8:$A$207,$A196,$B$8:$B$207,$B196,$C$8:$C$207,$C196)&gt;1,"Duplicado",""))</f>
        <v/>
      </c>
    </row>
    <row r="197">
      <c r="A197" s="28" t="n"/>
      <c r="B197" s="15" t="n"/>
      <c r="C197" s="15" t="n"/>
      <c r="D197" s="6">
        <f>IF(OR($A197="",$B197=""),"",IFERROR(VLOOKUP($B197,'Parâmetros'!$A$12:$E$61,2,FALSE),"Código não configurado"))</f>
        <v/>
      </c>
      <c r="E197" s="29" t="n"/>
      <c r="F197" s="30" t="n"/>
      <c r="G197" s="30" t="n"/>
      <c r="H197" s="30" t="n"/>
      <c r="I197" s="30" t="n"/>
      <c r="J197" s="31">
        <f>IF(OR($A197="",$F197="",$I197=""),"",IFERROR(MOD($I197-$F197,1)-IF(AND($G197&lt;&gt;"",$H197&lt;&gt;""),MOD($H197-$G197,1),0),""))</f>
        <v/>
      </c>
      <c r="K197" s="15" t="n"/>
      <c r="L197" s="29" t="n"/>
      <c r="M197" s="6">
        <f>IF(OR($A197="",$K197=""),"",IFERROR(VLOOKUP($K197,'Parâmetros'!$G$12:$L$31,3,FALSE),"Configurar"))</f>
        <v/>
      </c>
      <c r="N197" s="31">
        <f>IF($A197="","",IF($M197="A confirmar","",IFERROR($J197+IF($M197="Sim",$L197,0),"")))</f>
        <v/>
      </c>
      <c r="O197" s="31">
        <f>IF(OR($A197="",$E197="",$N197=""),"",IFERROR($N197-$E197,""))</f>
        <v/>
      </c>
      <c r="P197" s="15" t="n"/>
      <c r="Q197" s="28" t="n"/>
      <c r="R197" s="15" t="n"/>
      <c r="S197" s="19" t="n"/>
      <c r="T197" s="20">
        <f>IF($A197="","",IF($B197="","Indicar colaborador",IF($C197="","Indicar segmento",IF($K197="","Indicar ocorrência",IF(IFERROR(VLOOKUP($K197,'Parâmetros'!$G$12:$L$31,2,FALSE),"")="","Configurar ocorrência",IF(AND(IFERROR(VLOOKUP($K197,'Parâmetros'!$G$12:$L$31,2,FALSE),"")="Trabalho",OR($F197="",$I197="")),"Indicar entrada e saída",IF(AND(IFERROR(VLOOKUP($K197,'Parâmetros'!$G$12:$L$31,5,FALSE),"")="Sim",$L197=""),"Indicar duração de ausência",IF(IFERROR(VLOOKUP($K197,'Parâmetros'!$G$12:$L$31,3,FALSE),"")="A confirmar","Confirmar regra de saldo",IF(AND(IFERROR(VLOOKUP($K197,'Parâmetros'!$G$12:$L$31,4,FALSE),"")="Sim",$P197&lt;&gt;"Sim"),"Rever justificação/documento","OK")))))))))</f>
        <v/>
      </c>
      <c r="U197" s="6">
        <f>IF(OR($A197="",$B197="",$C197=""),"",IF(COUNTIFS($A$8:$A$207,$A197,$B$8:$B$207,$B197,$C$8:$C$207,$C197)&gt;1,"Duplicado",""))</f>
        <v/>
      </c>
    </row>
    <row r="198">
      <c r="A198" s="28" t="n"/>
      <c r="B198" s="15" t="n"/>
      <c r="C198" s="15" t="n"/>
      <c r="D198" s="6">
        <f>IF(OR($A198="",$B198=""),"",IFERROR(VLOOKUP($B198,'Parâmetros'!$A$12:$E$61,2,FALSE),"Código não configurado"))</f>
        <v/>
      </c>
      <c r="E198" s="29" t="n"/>
      <c r="F198" s="30" t="n"/>
      <c r="G198" s="30" t="n"/>
      <c r="H198" s="30" t="n"/>
      <c r="I198" s="30" t="n"/>
      <c r="J198" s="31">
        <f>IF(OR($A198="",$F198="",$I198=""),"",IFERROR(MOD($I198-$F198,1)-IF(AND($G198&lt;&gt;"",$H198&lt;&gt;""),MOD($H198-$G198,1),0),""))</f>
        <v/>
      </c>
      <c r="K198" s="15" t="n"/>
      <c r="L198" s="29" t="n"/>
      <c r="M198" s="6">
        <f>IF(OR($A198="",$K198=""),"",IFERROR(VLOOKUP($K198,'Parâmetros'!$G$12:$L$31,3,FALSE),"Configurar"))</f>
        <v/>
      </c>
      <c r="N198" s="31">
        <f>IF($A198="","",IF($M198="A confirmar","",IFERROR($J198+IF($M198="Sim",$L198,0),"")))</f>
        <v/>
      </c>
      <c r="O198" s="31">
        <f>IF(OR($A198="",$E198="",$N198=""),"",IFERROR($N198-$E198,""))</f>
        <v/>
      </c>
      <c r="P198" s="15" t="n"/>
      <c r="Q198" s="28" t="n"/>
      <c r="R198" s="15" t="n"/>
      <c r="S198" s="19" t="n"/>
      <c r="T198" s="20">
        <f>IF($A198="","",IF($B198="","Indicar colaborador",IF($C198="","Indicar segmento",IF($K198="","Indicar ocorrência",IF(IFERROR(VLOOKUP($K198,'Parâmetros'!$G$12:$L$31,2,FALSE),"")="","Configurar ocorrência",IF(AND(IFERROR(VLOOKUP($K198,'Parâmetros'!$G$12:$L$31,2,FALSE),"")="Trabalho",OR($F198="",$I198="")),"Indicar entrada e saída",IF(AND(IFERROR(VLOOKUP($K198,'Parâmetros'!$G$12:$L$31,5,FALSE),"")="Sim",$L198=""),"Indicar duração de ausência",IF(IFERROR(VLOOKUP($K198,'Parâmetros'!$G$12:$L$31,3,FALSE),"")="A confirmar","Confirmar regra de saldo",IF(AND(IFERROR(VLOOKUP($K198,'Parâmetros'!$G$12:$L$31,4,FALSE),"")="Sim",$P198&lt;&gt;"Sim"),"Rever justificação/documento","OK")))))))))</f>
        <v/>
      </c>
      <c r="U198" s="6">
        <f>IF(OR($A198="",$B198="",$C198=""),"",IF(COUNTIFS($A$8:$A$207,$A198,$B$8:$B$207,$B198,$C$8:$C$207,$C198)&gt;1,"Duplicado",""))</f>
        <v/>
      </c>
    </row>
    <row r="199">
      <c r="A199" s="28" t="n"/>
      <c r="B199" s="15" t="n"/>
      <c r="C199" s="15" t="n"/>
      <c r="D199" s="6">
        <f>IF(OR($A199="",$B199=""),"",IFERROR(VLOOKUP($B199,'Parâmetros'!$A$12:$E$61,2,FALSE),"Código não configurado"))</f>
        <v/>
      </c>
      <c r="E199" s="29" t="n"/>
      <c r="F199" s="30" t="n"/>
      <c r="G199" s="30" t="n"/>
      <c r="H199" s="30" t="n"/>
      <c r="I199" s="30" t="n"/>
      <c r="J199" s="31">
        <f>IF(OR($A199="",$F199="",$I199=""),"",IFERROR(MOD($I199-$F199,1)-IF(AND($G199&lt;&gt;"",$H199&lt;&gt;""),MOD($H199-$G199,1),0),""))</f>
        <v/>
      </c>
      <c r="K199" s="15" t="n"/>
      <c r="L199" s="29" t="n"/>
      <c r="M199" s="6">
        <f>IF(OR($A199="",$K199=""),"",IFERROR(VLOOKUP($K199,'Parâmetros'!$G$12:$L$31,3,FALSE),"Configurar"))</f>
        <v/>
      </c>
      <c r="N199" s="31">
        <f>IF($A199="","",IF($M199="A confirmar","",IFERROR($J199+IF($M199="Sim",$L199,0),"")))</f>
        <v/>
      </c>
      <c r="O199" s="31">
        <f>IF(OR($A199="",$E199="",$N199=""),"",IFERROR($N199-$E199,""))</f>
        <v/>
      </c>
      <c r="P199" s="15" t="n"/>
      <c r="Q199" s="28" t="n"/>
      <c r="R199" s="15" t="n"/>
      <c r="S199" s="19" t="n"/>
      <c r="T199" s="20">
        <f>IF($A199="","",IF($B199="","Indicar colaborador",IF($C199="","Indicar segmento",IF($K199="","Indicar ocorrência",IF(IFERROR(VLOOKUP($K199,'Parâmetros'!$G$12:$L$31,2,FALSE),"")="","Configurar ocorrência",IF(AND(IFERROR(VLOOKUP($K199,'Parâmetros'!$G$12:$L$31,2,FALSE),"")="Trabalho",OR($F199="",$I199="")),"Indicar entrada e saída",IF(AND(IFERROR(VLOOKUP($K199,'Parâmetros'!$G$12:$L$31,5,FALSE),"")="Sim",$L199=""),"Indicar duração de ausência",IF(IFERROR(VLOOKUP($K199,'Parâmetros'!$G$12:$L$31,3,FALSE),"")="A confirmar","Confirmar regra de saldo",IF(AND(IFERROR(VLOOKUP($K199,'Parâmetros'!$G$12:$L$31,4,FALSE),"")="Sim",$P199&lt;&gt;"Sim"),"Rever justificação/documento","OK")))))))))</f>
        <v/>
      </c>
      <c r="U199" s="6">
        <f>IF(OR($A199="",$B199="",$C199=""),"",IF(COUNTIFS($A$8:$A$207,$A199,$B$8:$B$207,$B199,$C$8:$C$207,$C199)&gt;1,"Duplicado",""))</f>
        <v/>
      </c>
    </row>
    <row r="200">
      <c r="A200" s="28" t="n"/>
      <c r="B200" s="15" t="n"/>
      <c r="C200" s="15" t="n"/>
      <c r="D200" s="6">
        <f>IF(OR($A200="",$B200=""),"",IFERROR(VLOOKUP($B200,'Parâmetros'!$A$12:$E$61,2,FALSE),"Código não configurado"))</f>
        <v/>
      </c>
      <c r="E200" s="29" t="n"/>
      <c r="F200" s="30" t="n"/>
      <c r="G200" s="30" t="n"/>
      <c r="H200" s="30" t="n"/>
      <c r="I200" s="30" t="n"/>
      <c r="J200" s="31">
        <f>IF(OR($A200="",$F200="",$I200=""),"",IFERROR(MOD($I200-$F200,1)-IF(AND($G200&lt;&gt;"",$H200&lt;&gt;""),MOD($H200-$G200,1),0),""))</f>
        <v/>
      </c>
      <c r="K200" s="15" t="n"/>
      <c r="L200" s="29" t="n"/>
      <c r="M200" s="6">
        <f>IF(OR($A200="",$K200=""),"",IFERROR(VLOOKUP($K200,'Parâmetros'!$G$12:$L$31,3,FALSE),"Configurar"))</f>
        <v/>
      </c>
      <c r="N200" s="31">
        <f>IF($A200="","",IF($M200="A confirmar","",IFERROR($J200+IF($M200="Sim",$L200,0),"")))</f>
        <v/>
      </c>
      <c r="O200" s="31">
        <f>IF(OR($A200="",$E200="",$N200=""),"",IFERROR($N200-$E200,""))</f>
        <v/>
      </c>
      <c r="P200" s="15" t="n"/>
      <c r="Q200" s="28" t="n"/>
      <c r="R200" s="15" t="n"/>
      <c r="S200" s="19" t="n"/>
      <c r="T200" s="20">
        <f>IF($A200="","",IF($B200="","Indicar colaborador",IF($C200="","Indicar segmento",IF($K200="","Indicar ocorrência",IF(IFERROR(VLOOKUP($K200,'Parâmetros'!$G$12:$L$31,2,FALSE),"")="","Configurar ocorrência",IF(AND(IFERROR(VLOOKUP($K200,'Parâmetros'!$G$12:$L$31,2,FALSE),"")="Trabalho",OR($F200="",$I200="")),"Indicar entrada e saída",IF(AND(IFERROR(VLOOKUP($K200,'Parâmetros'!$G$12:$L$31,5,FALSE),"")="Sim",$L200=""),"Indicar duração de ausência",IF(IFERROR(VLOOKUP($K200,'Parâmetros'!$G$12:$L$31,3,FALSE),"")="A confirmar","Confirmar regra de saldo",IF(AND(IFERROR(VLOOKUP($K200,'Parâmetros'!$G$12:$L$31,4,FALSE),"")="Sim",$P200&lt;&gt;"Sim"),"Rever justificação/documento","OK")))))))))</f>
        <v/>
      </c>
      <c r="U200" s="6">
        <f>IF(OR($A200="",$B200="",$C200=""),"",IF(COUNTIFS($A$8:$A$207,$A200,$B$8:$B$207,$B200,$C$8:$C$207,$C200)&gt;1,"Duplicado",""))</f>
        <v/>
      </c>
    </row>
    <row r="201">
      <c r="A201" s="28" t="n"/>
      <c r="B201" s="15" t="n"/>
      <c r="C201" s="15" t="n"/>
      <c r="D201" s="6">
        <f>IF(OR($A201="",$B201=""),"",IFERROR(VLOOKUP($B201,'Parâmetros'!$A$12:$E$61,2,FALSE),"Código não configurado"))</f>
        <v/>
      </c>
      <c r="E201" s="29" t="n"/>
      <c r="F201" s="30" t="n"/>
      <c r="G201" s="30" t="n"/>
      <c r="H201" s="30" t="n"/>
      <c r="I201" s="30" t="n"/>
      <c r="J201" s="31">
        <f>IF(OR($A201="",$F201="",$I201=""),"",IFERROR(MOD($I201-$F201,1)-IF(AND($G201&lt;&gt;"",$H201&lt;&gt;""),MOD($H201-$G201,1),0),""))</f>
        <v/>
      </c>
      <c r="K201" s="15" t="n"/>
      <c r="L201" s="29" t="n"/>
      <c r="M201" s="6">
        <f>IF(OR($A201="",$K201=""),"",IFERROR(VLOOKUP($K201,'Parâmetros'!$G$12:$L$31,3,FALSE),"Configurar"))</f>
        <v/>
      </c>
      <c r="N201" s="31">
        <f>IF($A201="","",IF($M201="A confirmar","",IFERROR($J201+IF($M201="Sim",$L201,0),"")))</f>
        <v/>
      </c>
      <c r="O201" s="31">
        <f>IF(OR($A201="",$E201="",$N201=""),"",IFERROR($N201-$E201,""))</f>
        <v/>
      </c>
      <c r="P201" s="15" t="n"/>
      <c r="Q201" s="28" t="n"/>
      <c r="R201" s="15" t="n"/>
      <c r="S201" s="19" t="n"/>
      <c r="T201" s="20">
        <f>IF($A201="","",IF($B201="","Indicar colaborador",IF($C201="","Indicar segmento",IF($K201="","Indicar ocorrência",IF(IFERROR(VLOOKUP($K201,'Parâmetros'!$G$12:$L$31,2,FALSE),"")="","Configurar ocorrência",IF(AND(IFERROR(VLOOKUP($K201,'Parâmetros'!$G$12:$L$31,2,FALSE),"")="Trabalho",OR($F201="",$I201="")),"Indicar entrada e saída",IF(AND(IFERROR(VLOOKUP($K201,'Parâmetros'!$G$12:$L$31,5,FALSE),"")="Sim",$L201=""),"Indicar duração de ausência",IF(IFERROR(VLOOKUP($K201,'Parâmetros'!$G$12:$L$31,3,FALSE),"")="A confirmar","Confirmar regra de saldo",IF(AND(IFERROR(VLOOKUP($K201,'Parâmetros'!$G$12:$L$31,4,FALSE),"")="Sim",$P201&lt;&gt;"Sim"),"Rever justificação/documento","OK")))))))))</f>
        <v/>
      </c>
      <c r="U201" s="6">
        <f>IF(OR($A201="",$B201="",$C201=""),"",IF(COUNTIFS($A$8:$A$207,$A201,$B$8:$B$207,$B201,$C$8:$C$207,$C201)&gt;1,"Duplicado",""))</f>
        <v/>
      </c>
    </row>
    <row r="202">
      <c r="A202" s="28" t="n"/>
      <c r="B202" s="15" t="n"/>
      <c r="C202" s="15" t="n"/>
      <c r="D202" s="6">
        <f>IF(OR($A202="",$B202=""),"",IFERROR(VLOOKUP($B202,'Parâmetros'!$A$12:$E$61,2,FALSE),"Código não configurado"))</f>
        <v/>
      </c>
      <c r="E202" s="29" t="n"/>
      <c r="F202" s="30" t="n"/>
      <c r="G202" s="30" t="n"/>
      <c r="H202" s="30" t="n"/>
      <c r="I202" s="30" t="n"/>
      <c r="J202" s="31">
        <f>IF(OR($A202="",$F202="",$I202=""),"",IFERROR(MOD($I202-$F202,1)-IF(AND($G202&lt;&gt;"",$H202&lt;&gt;""),MOD($H202-$G202,1),0),""))</f>
        <v/>
      </c>
      <c r="K202" s="15" t="n"/>
      <c r="L202" s="29" t="n"/>
      <c r="M202" s="6">
        <f>IF(OR($A202="",$K202=""),"",IFERROR(VLOOKUP($K202,'Parâmetros'!$G$12:$L$31,3,FALSE),"Configurar"))</f>
        <v/>
      </c>
      <c r="N202" s="31">
        <f>IF($A202="","",IF($M202="A confirmar","",IFERROR($J202+IF($M202="Sim",$L202,0),"")))</f>
        <v/>
      </c>
      <c r="O202" s="31">
        <f>IF(OR($A202="",$E202="",$N202=""),"",IFERROR($N202-$E202,""))</f>
        <v/>
      </c>
      <c r="P202" s="15" t="n"/>
      <c r="Q202" s="28" t="n"/>
      <c r="R202" s="15" t="n"/>
      <c r="S202" s="19" t="n"/>
      <c r="T202" s="20">
        <f>IF($A202="","",IF($B202="","Indicar colaborador",IF($C202="","Indicar segmento",IF($K202="","Indicar ocorrência",IF(IFERROR(VLOOKUP($K202,'Parâmetros'!$G$12:$L$31,2,FALSE),"")="","Configurar ocorrência",IF(AND(IFERROR(VLOOKUP($K202,'Parâmetros'!$G$12:$L$31,2,FALSE),"")="Trabalho",OR($F202="",$I202="")),"Indicar entrada e saída",IF(AND(IFERROR(VLOOKUP($K202,'Parâmetros'!$G$12:$L$31,5,FALSE),"")="Sim",$L202=""),"Indicar duração de ausência",IF(IFERROR(VLOOKUP($K202,'Parâmetros'!$G$12:$L$31,3,FALSE),"")="A confirmar","Confirmar regra de saldo",IF(AND(IFERROR(VLOOKUP($K202,'Parâmetros'!$G$12:$L$31,4,FALSE),"")="Sim",$P202&lt;&gt;"Sim"),"Rever justificação/documento","OK")))))))))</f>
        <v/>
      </c>
      <c r="U202" s="6">
        <f>IF(OR($A202="",$B202="",$C202=""),"",IF(COUNTIFS($A$8:$A$207,$A202,$B$8:$B$207,$B202,$C$8:$C$207,$C202)&gt;1,"Duplicado",""))</f>
        <v/>
      </c>
    </row>
    <row r="203">
      <c r="A203" s="28" t="n"/>
      <c r="B203" s="15" t="n"/>
      <c r="C203" s="15" t="n"/>
      <c r="D203" s="6">
        <f>IF(OR($A203="",$B203=""),"",IFERROR(VLOOKUP($B203,'Parâmetros'!$A$12:$E$61,2,FALSE),"Código não configurado"))</f>
        <v/>
      </c>
      <c r="E203" s="29" t="n"/>
      <c r="F203" s="30" t="n"/>
      <c r="G203" s="30" t="n"/>
      <c r="H203" s="30" t="n"/>
      <c r="I203" s="30" t="n"/>
      <c r="J203" s="31">
        <f>IF(OR($A203="",$F203="",$I203=""),"",IFERROR(MOD($I203-$F203,1)-IF(AND($G203&lt;&gt;"",$H203&lt;&gt;""),MOD($H203-$G203,1),0),""))</f>
        <v/>
      </c>
      <c r="K203" s="15" t="n"/>
      <c r="L203" s="29" t="n"/>
      <c r="M203" s="6">
        <f>IF(OR($A203="",$K203=""),"",IFERROR(VLOOKUP($K203,'Parâmetros'!$G$12:$L$31,3,FALSE),"Configurar"))</f>
        <v/>
      </c>
      <c r="N203" s="31">
        <f>IF($A203="","",IF($M203="A confirmar","",IFERROR($J203+IF($M203="Sim",$L203,0),"")))</f>
        <v/>
      </c>
      <c r="O203" s="31">
        <f>IF(OR($A203="",$E203="",$N203=""),"",IFERROR($N203-$E203,""))</f>
        <v/>
      </c>
      <c r="P203" s="15" t="n"/>
      <c r="Q203" s="28" t="n"/>
      <c r="R203" s="15" t="n"/>
      <c r="S203" s="19" t="n"/>
      <c r="T203" s="20">
        <f>IF($A203="","",IF($B203="","Indicar colaborador",IF($C203="","Indicar segmento",IF($K203="","Indicar ocorrência",IF(IFERROR(VLOOKUP($K203,'Parâmetros'!$G$12:$L$31,2,FALSE),"")="","Configurar ocorrência",IF(AND(IFERROR(VLOOKUP($K203,'Parâmetros'!$G$12:$L$31,2,FALSE),"")="Trabalho",OR($F203="",$I203="")),"Indicar entrada e saída",IF(AND(IFERROR(VLOOKUP($K203,'Parâmetros'!$G$12:$L$31,5,FALSE),"")="Sim",$L203=""),"Indicar duração de ausência",IF(IFERROR(VLOOKUP($K203,'Parâmetros'!$G$12:$L$31,3,FALSE),"")="A confirmar","Confirmar regra de saldo",IF(AND(IFERROR(VLOOKUP($K203,'Parâmetros'!$G$12:$L$31,4,FALSE),"")="Sim",$P203&lt;&gt;"Sim"),"Rever justificação/documento","OK")))))))))</f>
        <v/>
      </c>
      <c r="U203" s="6">
        <f>IF(OR($A203="",$B203="",$C203=""),"",IF(COUNTIFS($A$8:$A$207,$A203,$B$8:$B$207,$B203,$C$8:$C$207,$C203)&gt;1,"Duplicado",""))</f>
        <v/>
      </c>
    </row>
    <row r="204">
      <c r="A204" s="28" t="n"/>
      <c r="B204" s="15" t="n"/>
      <c r="C204" s="15" t="n"/>
      <c r="D204" s="6">
        <f>IF(OR($A204="",$B204=""),"",IFERROR(VLOOKUP($B204,'Parâmetros'!$A$12:$E$61,2,FALSE),"Código não configurado"))</f>
        <v/>
      </c>
      <c r="E204" s="29" t="n"/>
      <c r="F204" s="30" t="n"/>
      <c r="G204" s="30" t="n"/>
      <c r="H204" s="30" t="n"/>
      <c r="I204" s="30" t="n"/>
      <c r="J204" s="31">
        <f>IF(OR($A204="",$F204="",$I204=""),"",IFERROR(MOD($I204-$F204,1)-IF(AND($G204&lt;&gt;"",$H204&lt;&gt;""),MOD($H204-$G204,1),0),""))</f>
        <v/>
      </c>
      <c r="K204" s="15" t="n"/>
      <c r="L204" s="29" t="n"/>
      <c r="M204" s="6">
        <f>IF(OR($A204="",$K204=""),"",IFERROR(VLOOKUP($K204,'Parâmetros'!$G$12:$L$31,3,FALSE),"Configurar"))</f>
        <v/>
      </c>
      <c r="N204" s="31">
        <f>IF($A204="","",IF($M204="A confirmar","",IFERROR($J204+IF($M204="Sim",$L204,0),"")))</f>
        <v/>
      </c>
      <c r="O204" s="31">
        <f>IF(OR($A204="",$E204="",$N204=""),"",IFERROR($N204-$E204,""))</f>
        <v/>
      </c>
      <c r="P204" s="15" t="n"/>
      <c r="Q204" s="28" t="n"/>
      <c r="R204" s="15" t="n"/>
      <c r="S204" s="19" t="n"/>
      <c r="T204" s="20">
        <f>IF($A204="","",IF($B204="","Indicar colaborador",IF($C204="","Indicar segmento",IF($K204="","Indicar ocorrência",IF(IFERROR(VLOOKUP($K204,'Parâmetros'!$G$12:$L$31,2,FALSE),"")="","Configurar ocorrência",IF(AND(IFERROR(VLOOKUP($K204,'Parâmetros'!$G$12:$L$31,2,FALSE),"")="Trabalho",OR($F204="",$I204="")),"Indicar entrada e saída",IF(AND(IFERROR(VLOOKUP($K204,'Parâmetros'!$G$12:$L$31,5,FALSE),"")="Sim",$L204=""),"Indicar duração de ausência",IF(IFERROR(VLOOKUP($K204,'Parâmetros'!$G$12:$L$31,3,FALSE),"")="A confirmar","Confirmar regra de saldo",IF(AND(IFERROR(VLOOKUP($K204,'Parâmetros'!$G$12:$L$31,4,FALSE),"")="Sim",$P204&lt;&gt;"Sim"),"Rever justificação/documento","OK")))))))))</f>
        <v/>
      </c>
      <c r="U204" s="6">
        <f>IF(OR($A204="",$B204="",$C204=""),"",IF(COUNTIFS($A$8:$A$207,$A204,$B$8:$B$207,$B204,$C$8:$C$207,$C204)&gt;1,"Duplicado",""))</f>
        <v/>
      </c>
    </row>
    <row r="205">
      <c r="A205" s="28" t="n"/>
      <c r="B205" s="15" t="n"/>
      <c r="C205" s="15" t="n"/>
      <c r="D205" s="6">
        <f>IF(OR($A205="",$B205=""),"",IFERROR(VLOOKUP($B205,'Parâmetros'!$A$12:$E$61,2,FALSE),"Código não configurado"))</f>
        <v/>
      </c>
      <c r="E205" s="29" t="n"/>
      <c r="F205" s="30" t="n"/>
      <c r="G205" s="30" t="n"/>
      <c r="H205" s="30" t="n"/>
      <c r="I205" s="30" t="n"/>
      <c r="J205" s="31">
        <f>IF(OR($A205="",$F205="",$I205=""),"",IFERROR(MOD($I205-$F205,1)-IF(AND($G205&lt;&gt;"",$H205&lt;&gt;""),MOD($H205-$G205,1),0),""))</f>
        <v/>
      </c>
      <c r="K205" s="15" t="n"/>
      <c r="L205" s="29" t="n"/>
      <c r="M205" s="6">
        <f>IF(OR($A205="",$K205=""),"",IFERROR(VLOOKUP($K205,'Parâmetros'!$G$12:$L$31,3,FALSE),"Configurar"))</f>
        <v/>
      </c>
      <c r="N205" s="31">
        <f>IF($A205="","",IF($M205="A confirmar","",IFERROR($J205+IF($M205="Sim",$L205,0),"")))</f>
        <v/>
      </c>
      <c r="O205" s="31">
        <f>IF(OR($A205="",$E205="",$N205=""),"",IFERROR($N205-$E205,""))</f>
        <v/>
      </c>
      <c r="P205" s="15" t="n"/>
      <c r="Q205" s="28" t="n"/>
      <c r="R205" s="15" t="n"/>
      <c r="S205" s="19" t="n"/>
      <c r="T205" s="20">
        <f>IF($A205="","",IF($B205="","Indicar colaborador",IF($C205="","Indicar segmento",IF($K205="","Indicar ocorrência",IF(IFERROR(VLOOKUP($K205,'Parâmetros'!$G$12:$L$31,2,FALSE),"")="","Configurar ocorrência",IF(AND(IFERROR(VLOOKUP($K205,'Parâmetros'!$G$12:$L$31,2,FALSE),"")="Trabalho",OR($F205="",$I205="")),"Indicar entrada e saída",IF(AND(IFERROR(VLOOKUP($K205,'Parâmetros'!$G$12:$L$31,5,FALSE),"")="Sim",$L205=""),"Indicar duração de ausência",IF(IFERROR(VLOOKUP($K205,'Parâmetros'!$G$12:$L$31,3,FALSE),"")="A confirmar","Confirmar regra de saldo",IF(AND(IFERROR(VLOOKUP($K205,'Parâmetros'!$G$12:$L$31,4,FALSE),"")="Sim",$P205&lt;&gt;"Sim"),"Rever justificação/documento","OK")))))))))</f>
        <v/>
      </c>
      <c r="U205" s="6">
        <f>IF(OR($A205="",$B205="",$C205=""),"",IF(COUNTIFS($A$8:$A$207,$A205,$B$8:$B$207,$B205,$C$8:$C$207,$C205)&gt;1,"Duplicado",""))</f>
        <v/>
      </c>
    </row>
    <row r="206">
      <c r="A206" s="28" t="n"/>
      <c r="B206" s="15" t="n"/>
      <c r="C206" s="15" t="n"/>
      <c r="D206" s="6">
        <f>IF(OR($A206="",$B206=""),"",IFERROR(VLOOKUP($B206,'Parâmetros'!$A$12:$E$61,2,FALSE),"Código não configurado"))</f>
        <v/>
      </c>
      <c r="E206" s="29" t="n"/>
      <c r="F206" s="30" t="n"/>
      <c r="G206" s="30" t="n"/>
      <c r="H206" s="30" t="n"/>
      <c r="I206" s="30" t="n"/>
      <c r="J206" s="31">
        <f>IF(OR($A206="",$F206="",$I206=""),"",IFERROR(MOD($I206-$F206,1)-IF(AND($G206&lt;&gt;"",$H206&lt;&gt;""),MOD($H206-$G206,1),0),""))</f>
        <v/>
      </c>
      <c r="K206" s="15" t="n"/>
      <c r="L206" s="29" t="n"/>
      <c r="M206" s="6">
        <f>IF(OR($A206="",$K206=""),"",IFERROR(VLOOKUP($K206,'Parâmetros'!$G$12:$L$31,3,FALSE),"Configurar"))</f>
        <v/>
      </c>
      <c r="N206" s="31">
        <f>IF($A206="","",IF($M206="A confirmar","",IFERROR($J206+IF($M206="Sim",$L206,0),"")))</f>
        <v/>
      </c>
      <c r="O206" s="31">
        <f>IF(OR($A206="",$E206="",$N206=""),"",IFERROR($N206-$E206,""))</f>
        <v/>
      </c>
      <c r="P206" s="15" t="n"/>
      <c r="Q206" s="28" t="n"/>
      <c r="R206" s="15" t="n"/>
      <c r="S206" s="19" t="n"/>
      <c r="T206" s="20">
        <f>IF($A206="","",IF($B206="","Indicar colaborador",IF($C206="","Indicar segmento",IF($K206="","Indicar ocorrência",IF(IFERROR(VLOOKUP($K206,'Parâmetros'!$G$12:$L$31,2,FALSE),"")="","Configurar ocorrência",IF(AND(IFERROR(VLOOKUP($K206,'Parâmetros'!$G$12:$L$31,2,FALSE),"")="Trabalho",OR($F206="",$I206="")),"Indicar entrada e saída",IF(AND(IFERROR(VLOOKUP($K206,'Parâmetros'!$G$12:$L$31,5,FALSE),"")="Sim",$L206=""),"Indicar duração de ausência",IF(IFERROR(VLOOKUP($K206,'Parâmetros'!$G$12:$L$31,3,FALSE),"")="A confirmar","Confirmar regra de saldo",IF(AND(IFERROR(VLOOKUP($K206,'Parâmetros'!$G$12:$L$31,4,FALSE),"")="Sim",$P206&lt;&gt;"Sim"),"Rever justificação/documento","OK")))))))))</f>
        <v/>
      </c>
      <c r="U206" s="6">
        <f>IF(OR($A206="",$B206="",$C206=""),"",IF(COUNTIFS($A$8:$A$207,$A206,$B$8:$B$207,$B206,$C$8:$C$207,$C206)&gt;1,"Duplicado",""))</f>
        <v/>
      </c>
    </row>
    <row r="207">
      <c r="A207" s="28" t="n"/>
      <c r="B207" s="15" t="n"/>
      <c r="C207" s="15" t="n"/>
      <c r="D207" s="6">
        <f>IF(OR($A207="",$B207=""),"",IFERROR(VLOOKUP($B207,'Parâmetros'!$A$12:$E$61,2,FALSE),"Código não configurado"))</f>
        <v/>
      </c>
      <c r="E207" s="29" t="n"/>
      <c r="F207" s="30" t="n"/>
      <c r="G207" s="30" t="n"/>
      <c r="H207" s="30" t="n"/>
      <c r="I207" s="30" t="n"/>
      <c r="J207" s="31">
        <f>IF(OR($A207="",$F207="",$I207=""),"",IFERROR(MOD($I207-$F207,1)-IF(AND($G207&lt;&gt;"",$H207&lt;&gt;""),MOD($H207-$G207,1),0),""))</f>
        <v/>
      </c>
      <c r="K207" s="15" t="n"/>
      <c r="L207" s="29" t="n"/>
      <c r="M207" s="6">
        <f>IF(OR($A207="",$K207=""),"",IFERROR(VLOOKUP($K207,'Parâmetros'!$G$12:$L$31,3,FALSE),"Configurar"))</f>
        <v/>
      </c>
      <c r="N207" s="31">
        <f>IF($A207="","",IF($M207="A confirmar","",IFERROR($J207+IF($M207="Sim",$L207,0),"")))</f>
        <v/>
      </c>
      <c r="O207" s="31">
        <f>IF(OR($A207="",$E207="",$N207=""),"",IFERROR($N207-$E207,""))</f>
        <v/>
      </c>
      <c r="P207" s="15" t="n"/>
      <c r="Q207" s="28" t="n"/>
      <c r="R207" s="15" t="n"/>
      <c r="S207" s="19" t="n"/>
      <c r="T207" s="20">
        <f>IF($A207="","",IF($B207="","Indicar colaborador",IF($C207="","Indicar segmento",IF($K207="","Indicar ocorrência",IF(IFERROR(VLOOKUP($K207,'Parâmetros'!$G$12:$L$31,2,FALSE),"")="","Configurar ocorrência",IF(AND(IFERROR(VLOOKUP($K207,'Parâmetros'!$G$12:$L$31,2,FALSE),"")="Trabalho",OR($F207="",$I207="")),"Indicar entrada e saída",IF(AND(IFERROR(VLOOKUP($K207,'Parâmetros'!$G$12:$L$31,5,FALSE),"")="Sim",$L207=""),"Indicar duração de ausência",IF(IFERROR(VLOOKUP($K207,'Parâmetros'!$G$12:$L$31,3,FALSE),"")="A confirmar","Confirmar regra de saldo",IF(AND(IFERROR(VLOOKUP($K207,'Parâmetros'!$G$12:$L$31,4,FALSE),"")="Sim",$P207&lt;&gt;"Sim"),"Rever justificação/documento","OK")))))))))</f>
        <v/>
      </c>
      <c r="U207" s="6">
        <f>IF(OR($A207="",$B207="",$C207=""),"",IF(COUNTIFS($A$8:$A$207,$A207,$B$8:$B$207,$B207,$C$8:$C$207,$C207)&gt;1,"Duplicado",""))</f>
        <v/>
      </c>
    </row>
  </sheetData>
  <autoFilter ref="A7:U207"/>
  <mergeCells count="1">
    <mergeCell ref="A1:U1"/>
  </mergeCells>
  <conditionalFormatting sqref="O8:O207">
    <cfRule type="cellIs" priority="1" operator="lessThan" dxfId="1">
      <formula>0</formula>
    </cfRule>
    <cfRule type="cellIs" priority="2" operator="greaterThan" dxfId="4">
      <formula>0</formula>
    </cfRule>
  </conditionalFormatting>
  <conditionalFormatting sqref="T8:T207">
    <cfRule type="expression" priority="3" dxfId="4">
      <formula>T8="OK"</formula>
    </cfRule>
    <cfRule type="expression" priority="4" dxfId="0">
      <formula>AND(T8&lt;&gt;"",T8&lt;&gt;"OK")</formula>
    </cfRule>
  </conditionalFormatting>
  <conditionalFormatting sqref="U8:U207">
    <cfRule type="expression" priority="5" dxfId="1">
      <formula>U8="Duplicado"</formula>
    </cfRule>
  </conditionalFormatting>
  <dataValidations count="12">
    <dataValidation sqref="A8:A207" showErrorMessage="1" showInputMessage="1" allowBlank="1" errorTitle="Data" error="Introduza uma data válida." promptTitle="Data" prompt="" type="custom">
      <formula1>=OR(A8="",ISNUMBER(A8))</formula1>
    </dataValidation>
    <dataValidation sqref="B8:B207" showErrorMessage="1" showInputMessage="1" allowBlank="1" errorTitle="Lista" error="Seleccione um valor da lista disponível." promptTitle="Lista" prompt="" type="list">
      <formula1>='Parâmetros'!$A$12:$A$61</formula1>
    </dataValidation>
    <dataValidation sqref="C8:C207" showErrorMessage="1" showInputMessage="1" allowBlank="1" errorTitle="Segmento" error="Introduza um número inteiro entre 1 e 99." promptTitle="Segmento" prompt="" type="custom">
      <formula1>=OR(C8="",AND(C8&gt;=1,C8&lt;=99,MOD(C8,1)=0))</formula1>
    </dataValidation>
    <dataValidation sqref="E8:E207" showErrorMessage="1" showInputMessage="1" allowBlank="1" errorTitle="Duração" error="Introduza uma duração entre 00:00 e 24:00." promptTitle="Duração" prompt="" type="custom">
      <formula1>=OR(E8="",AND(E8&gt;=0,E8&lt;=1))</formula1>
    </dataValidation>
    <dataValidation sqref="F8:F207" showErrorMessage="1" showInputMessage="1" allowBlank="1" errorTitle="Hora" error="Introduza uma hora entre 00:00 e 23:59." promptTitle="Hora" prompt="" type="custom">
      <formula1>=OR(F8="",AND(F8&gt;=0,F8&lt;1))</formula1>
    </dataValidation>
    <dataValidation sqref="G8:G207" showErrorMessage="1" showInputMessage="1" allowBlank="1" errorTitle="Hora" error="Introduza uma hora entre 00:00 e 23:59." promptTitle="Hora" prompt="" type="custom">
      <formula1>=OR(G8="",AND(G8&gt;=0,G8&lt;1))</formula1>
    </dataValidation>
    <dataValidation sqref="H8:H207" showErrorMessage="1" showInputMessage="1" allowBlank="1" errorTitle="Hora" error="Introduza uma hora entre 00:00 e 23:59." promptTitle="Hora" prompt="" type="custom">
      <formula1>=OR(H8="",AND(H8&gt;=0,H8&lt;1))</formula1>
    </dataValidation>
    <dataValidation sqref="I8:I207" showErrorMessage="1" showInputMessage="1" allowBlank="1" errorTitle="Hora" error="Introduza uma hora entre 00:00 e 23:59." promptTitle="Hora" prompt="" type="custom">
      <formula1>=OR(I8="",AND(I8&gt;=0,I8&lt;1))</formula1>
    </dataValidation>
    <dataValidation sqref="K8:K207" showErrorMessage="1" showInputMessage="1" allowBlank="1" errorTitle="Lista" error="Seleccione um valor da lista disponível." promptTitle="Lista" prompt="" type="list">
      <formula1>='Parâmetros'!$G$12:$G$31</formula1>
    </dataValidation>
    <dataValidation sqref="L8:L207" showErrorMessage="1" showInputMessage="1" allowBlank="1" errorTitle="Duração" error="Introduza uma duração entre 00:00 e 24:00." promptTitle="Duração" prompt="" type="custom">
      <formula1>=OR(L8="",AND(L8&gt;=0,L8&lt;=1))</formula1>
    </dataValidation>
    <dataValidation sqref="P8:P207" showErrorMessage="1" showInputMessage="1" allowBlank="1" errorTitle="Lista" error="Seleccione um valor da lista disponível." promptTitle="Lista" prompt="" type="list">
      <formula1>='Parâmetros'!$P$3:$P$5</formula1>
    </dataValidation>
    <dataValidation sqref="Q8:Q207" showErrorMessage="1" showInputMessage="1" allowBlank="1" errorTitle="Data" error="Introduza uma data válida." promptTitle="Data" prompt="" type="custom">
      <formula1>=OR(Q8="",ISNUMBER(Q8))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6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23" customWidth="1" min="3" max="3"/>
    <col width="23" customWidth="1" min="4" max="4"/>
    <col width="12" customWidth="1" min="5" max="5"/>
    <col width="4" customWidth="1" min="6" max="6"/>
    <col width="23" customWidth="1" min="7" max="7"/>
    <col width="19" customWidth="1" min="8" max="8"/>
    <col width="31" customWidth="1" min="9" max="9"/>
    <col width="34" customWidth="1" min="10" max="10"/>
    <col width="24" customWidth="1" min="11" max="11"/>
    <col width="39" customWidth="1" min="12" max="12"/>
    <col width="20" customWidth="1" min="14" max="14"/>
    <col width="22" customWidth="1" min="15" max="15"/>
    <col width="20" customWidth="1" min="16" max="16"/>
    <col width="20" customWidth="1" min="17" max="17"/>
    <col width="25" customWidth="1" min="18" max="18"/>
  </cols>
  <sheetData>
    <row r="1" ht="26" customHeight="1">
      <c r="A1" s="1" t="inlineStr">
        <is>
          <t>Parâmetros e listas de validação</t>
        </is>
      </c>
      <c r="B1" s="23" t="n"/>
      <c r="C1" s="23" t="n"/>
      <c r="D1" s="23" t="n"/>
      <c r="E1" s="23" t="n"/>
      <c r="F1" s="23" t="n"/>
      <c r="G1" s="23" t="n"/>
      <c r="H1" s="24" t="n"/>
    </row>
    <row r="2">
      <c r="N2" s="10" t="inlineStr">
        <is>
          <t>Lista Sim/Não</t>
        </is>
      </c>
      <c r="O2" s="10" t="inlineStr">
        <is>
          <t>Lista regra de saldo</t>
        </is>
      </c>
      <c r="P2" s="10" t="inlineStr">
        <is>
          <t>Lista recepção</t>
        </is>
      </c>
      <c r="Q2" s="10" t="inlineStr">
        <is>
          <t>Lista de naturezas</t>
        </is>
      </c>
      <c r="R2" s="10" t="inlineStr">
        <is>
          <t>Lista de filtro do painel</t>
        </is>
      </c>
    </row>
    <row r="3">
      <c r="A3" s="3" t="inlineStr">
        <is>
          <t>Entidade/empregador</t>
        </is>
      </c>
      <c r="B3" s="15" t="inlineStr">
        <is>
          <t>Nome da entidade</t>
        </is>
      </c>
      <c r="N3" s="6" t="inlineStr">
        <is>
          <t>Sim</t>
        </is>
      </c>
      <c r="O3" s="6" t="inlineStr">
        <is>
          <t>Sim</t>
        </is>
      </c>
      <c r="P3" s="6" t="inlineStr">
        <is>
          <t>Sim</t>
        </is>
      </c>
      <c r="Q3" s="6" t="inlineStr">
        <is>
          <t>Trabalho</t>
        </is>
      </c>
      <c r="R3" s="6" t="inlineStr">
        <is>
          <t>Todos</t>
        </is>
      </c>
    </row>
    <row r="4">
      <c r="A4" s="3" t="inlineStr">
        <is>
          <t>Ano de referência</t>
        </is>
      </c>
      <c r="B4" s="15" t="n">
        <v>2026</v>
      </c>
      <c r="N4" s="6" t="inlineStr">
        <is>
          <t>Não</t>
        </is>
      </c>
      <c r="O4" s="6" t="inlineStr">
        <is>
          <t>Não</t>
        </is>
      </c>
      <c r="P4" s="6" t="inlineStr">
        <is>
          <t>Não</t>
        </is>
      </c>
      <c r="Q4" s="6" t="inlineStr">
        <is>
          <t>Ausência</t>
        </is>
      </c>
      <c r="R4" s="6">
        <f>IF($A$12="","",$A$12)</f>
        <v/>
      </c>
    </row>
    <row r="5">
      <c r="A5" s="3" t="inlineStr">
        <is>
          <t>Responsável pela configuração</t>
        </is>
      </c>
      <c r="B5" s="15" t="inlineStr">
        <is>
          <t>Responsável de operações</t>
        </is>
      </c>
      <c r="O5" s="6" t="inlineStr">
        <is>
          <t>A confirmar</t>
        </is>
      </c>
      <c r="P5" s="6" t="inlineStr">
        <is>
          <t>Não aplicável</t>
        </is>
      </c>
      <c r="Q5" s="6" t="inlineStr">
        <is>
          <t>Outro</t>
        </is>
      </c>
      <c r="R5" s="6">
        <f>IF($A$13="","",$A$13)</f>
        <v/>
      </c>
    </row>
    <row r="6">
      <c r="A6" s="3" t="inlineStr">
        <is>
          <t>Data da última revisão</t>
        </is>
      </c>
      <c r="B6" s="28" t="n">
        <v>46267</v>
      </c>
      <c r="R6" s="6">
        <f>IF($A$14="","",$A$14)</f>
        <v/>
      </c>
    </row>
    <row r="7">
      <c r="R7" s="6">
        <f>IF($A$15="","",$A$15)</f>
        <v/>
      </c>
    </row>
    <row r="8" ht="52" customHeight="1">
      <c r="A8" s="21" t="inlineStr">
        <is>
          <t>As regras de saldo, a classificação das ocorrências, os documentos internos e qualquer tratamento laboral devem ser confirmados pela entidade utilizadora. Este ficheiro não determina direitos, deveres, remunerações, subsídios, descontos, prazos ou consequências legais.</t>
        </is>
      </c>
      <c r="B8" s="21" t="n"/>
      <c r="C8" s="21" t="n"/>
      <c r="D8" s="21" t="n"/>
      <c r="E8" s="21" t="n"/>
      <c r="F8" s="21" t="n"/>
      <c r="R8" s="6">
        <f>IF($A$16="","",$A$16)</f>
        <v/>
      </c>
    </row>
    <row r="9">
      <c r="R9" s="6">
        <f>IF($A$17="","",$A$17)</f>
        <v/>
      </c>
    </row>
    <row r="10">
      <c r="R10" s="6">
        <f>IF($A$18="","",$A$18)</f>
        <v/>
      </c>
    </row>
    <row r="11">
      <c r="A11" s="3" t="inlineStr">
        <is>
          <t>Código do colaborador</t>
        </is>
      </c>
      <c r="B11" s="3" t="inlineStr">
        <is>
          <t>Nome do colaborador</t>
        </is>
      </c>
      <c r="C11" s="3" t="inlineStr">
        <is>
          <t>Departamento/centro</t>
        </is>
      </c>
      <c r="D11" s="3" t="inlineStr">
        <is>
          <t>Horas diárias indicativas</t>
        </is>
      </c>
      <c r="E11" s="3" t="inlineStr">
        <is>
          <t>Activo?</t>
        </is>
      </c>
      <c r="G11" s="3" t="inlineStr">
        <is>
          <t>Ocorrência</t>
        </is>
      </c>
      <c r="H11" s="3" t="inlineStr">
        <is>
          <t>Natureza operacional</t>
        </is>
      </c>
      <c r="I11" s="3" t="inlineStr">
        <is>
          <t>Considerar horas de ausência no saldo?</t>
        </is>
      </c>
      <c r="J11" s="3" t="inlineStr">
        <is>
          <t>Exige confirmação de justificação/documento?</t>
        </is>
      </c>
      <c r="K11" s="3" t="inlineStr">
        <is>
          <t>Exige duração de ausência?</t>
        </is>
      </c>
      <c r="L11" s="3" t="inlineStr">
        <is>
          <t>Observações/critério interno</t>
        </is>
      </c>
      <c r="R11" s="6">
        <f>IF($A$19="","",$A$19)</f>
        <v/>
      </c>
    </row>
    <row r="12">
      <c r="A12" s="15" t="inlineStr">
        <is>
          <t>C001</t>
        </is>
      </c>
      <c r="B12" s="15" t="inlineStr">
        <is>
          <t>Ana Martins</t>
        </is>
      </c>
      <c r="C12" s="15" t="inlineStr">
        <is>
          <t>Operações</t>
        </is>
      </c>
      <c r="D12" s="29" t="n">
        <v>0.3333333333333333</v>
      </c>
      <c r="E12" s="15" t="inlineStr">
        <is>
          <t>Sim</t>
        </is>
      </c>
      <c r="G12" s="15" t="inlineStr">
        <is>
          <t>Presença</t>
        </is>
      </c>
      <c r="H12" s="15" t="inlineStr">
        <is>
          <t>Trabalho</t>
        </is>
      </c>
      <c r="I12" s="15" t="inlineStr">
        <is>
          <t>Não</t>
        </is>
      </c>
      <c r="J12" s="15" t="inlineStr">
        <is>
          <t>Não</t>
        </is>
      </c>
      <c r="K12" s="15" t="inlineStr">
        <is>
          <t>Não</t>
        </is>
      </c>
      <c r="L12" s="19" t="inlineStr">
        <is>
          <t>Registo com entrada e saída</t>
        </is>
      </c>
      <c r="R12" s="6">
        <f>IF($A$20="","",$A$20)</f>
        <v/>
      </c>
    </row>
    <row r="13">
      <c r="A13" s="15" t="inlineStr">
        <is>
          <t>C002</t>
        </is>
      </c>
      <c r="B13" s="15" t="inlineStr">
        <is>
          <t>Bruno Costa</t>
        </is>
      </c>
      <c r="C13" s="15" t="inlineStr">
        <is>
          <t>Comercial</t>
        </is>
      </c>
      <c r="D13" s="29" t="n">
        <v>0.3333333333333333</v>
      </c>
      <c r="E13" s="15" t="inlineStr">
        <is>
          <t>Sim</t>
        </is>
      </c>
      <c r="G13" s="15" t="inlineStr">
        <is>
          <t>Trabalho remoto</t>
        </is>
      </c>
      <c r="H13" s="15" t="inlineStr">
        <is>
          <t>Trabalho</t>
        </is>
      </c>
      <c r="I13" s="15" t="inlineStr">
        <is>
          <t>Não</t>
        </is>
      </c>
      <c r="J13" s="15" t="inlineStr">
        <is>
          <t>Não</t>
        </is>
      </c>
      <c r="K13" s="15" t="inlineStr">
        <is>
          <t>Não</t>
        </is>
      </c>
      <c r="L13" s="19" t="inlineStr">
        <is>
          <t>Registo com entrada e saída</t>
        </is>
      </c>
      <c r="R13" s="6">
        <f>IF($A$21="","",$A$21)</f>
        <v/>
      </c>
    </row>
    <row r="14">
      <c r="A14" s="15" t="inlineStr">
        <is>
          <t>C003</t>
        </is>
      </c>
      <c r="B14" s="15" t="inlineStr">
        <is>
          <t>Catarina Lopes</t>
        </is>
      </c>
      <c r="C14" s="15" t="inlineStr">
        <is>
          <t>Serviços técnicos</t>
        </is>
      </c>
      <c r="D14" s="29" t="n">
        <v>0.2916666666666667</v>
      </c>
      <c r="E14" s="15" t="inlineStr">
        <is>
          <t>Sim</t>
        </is>
      </c>
      <c r="G14" s="15" t="inlineStr">
        <is>
          <t>Falta justificada</t>
        </is>
      </c>
      <c r="H14" s="15" t="inlineStr">
        <is>
          <t>Ausência</t>
        </is>
      </c>
      <c r="I14" s="15" t="inlineStr">
        <is>
          <t>A confirmar</t>
        </is>
      </c>
      <c r="J14" s="15" t="inlineStr">
        <is>
          <t>Sim</t>
        </is>
      </c>
      <c r="K14" s="15" t="inlineStr">
        <is>
          <t>Sim</t>
        </is>
      </c>
      <c r="L14" s="19" t="inlineStr">
        <is>
          <t>Confirmar tratamento interno aplicável</t>
        </is>
      </c>
      <c r="R14" s="6">
        <f>IF($A$22="","",$A$22)</f>
        <v/>
      </c>
    </row>
    <row r="15">
      <c r="A15" s="15" t="inlineStr">
        <is>
          <t>C004</t>
        </is>
      </c>
      <c r="B15" s="15" t="inlineStr">
        <is>
          <t>Diogo Neves</t>
        </is>
      </c>
      <c r="C15" s="15" t="inlineStr">
        <is>
          <t>Administração</t>
        </is>
      </c>
      <c r="D15" s="29" t="n">
        <v>0.3333333333333333</v>
      </c>
      <c r="E15" s="15" t="inlineStr">
        <is>
          <t>Sim</t>
        </is>
      </c>
      <c r="G15" s="15" t="inlineStr">
        <is>
          <t>Falta injustificada</t>
        </is>
      </c>
      <c r="H15" s="15" t="inlineStr">
        <is>
          <t>Ausência</t>
        </is>
      </c>
      <c r="I15" s="15" t="inlineStr">
        <is>
          <t>A confirmar</t>
        </is>
      </c>
      <c r="J15" s="15" t="inlineStr">
        <is>
          <t>Não</t>
        </is>
      </c>
      <c r="K15" s="15" t="inlineStr">
        <is>
          <t>Sim</t>
        </is>
      </c>
      <c r="L15" s="19" t="inlineStr">
        <is>
          <t>Confirmar tratamento interno aplicável</t>
        </is>
      </c>
      <c r="R15" s="6">
        <f>IF($A$23="","",$A$23)</f>
        <v/>
      </c>
    </row>
    <row r="16">
      <c r="A16" s="15" t="inlineStr">
        <is>
          <t>C005</t>
        </is>
      </c>
      <c r="B16" s="15" t="inlineStr">
        <is>
          <t>Eva Rocha</t>
        </is>
      </c>
      <c r="C16" s="15" t="inlineStr">
        <is>
          <t>Operações</t>
        </is>
      </c>
      <c r="D16" s="29" t="n">
        <v>0.25</v>
      </c>
      <c r="E16" s="15" t="inlineStr">
        <is>
          <t>Sim</t>
        </is>
      </c>
      <c r="G16" s="15" t="inlineStr">
        <is>
          <t>Férias</t>
        </is>
      </c>
      <c r="H16" s="15" t="inlineStr">
        <is>
          <t>Ausência</t>
        </is>
      </c>
      <c r="I16" s="15" t="inlineStr">
        <is>
          <t>A confirmar</t>
        </is>
      </c>
      <c r="J16" s="15" t="inlineStr">
        <is>
          <t>Não</t>
        </is>
      </c>
      <c r="K16" s="15" t="inlineStr">
        <is>
          <t>Sim</t>
        </is>
      </c>
      <c r="L16" s="19" t="inlineStr">
        <is>
          <t>Confirmar regra operacional de saldo</t>
        </is>
      </c>
      <c r="R16" s="6">
        <f>IF($A$24="","",$A$24)</f>
        <v/>
      </c>
    </row>
    <row r="17">
      <c r="A17" s="15" t="n"/>
      <c r="B17" s="15" t="n"/>
      <c r="C17" s="15" t="n"/>
      <c r="D17" s="29" t="n"/>
      <c r="E17" s="15" t="n"/>
      <c r="G17" s="15" t="inlineStr">
        <is>
          <t>Ausência por doença</t>
        </is>
      </c>
      <c r="H17" s="15" t="inlineStr">
        <is>
          <t>Ausência</t>
        </is>
      </c>
      <c r="I17" s="15" t="inlineStr">
        <is>
          <t>A confirmar</t>
        </is>
      </c>
      <c r="J17" s="15" t="inlineStr">
        <is>
          <t>Sim</t>
        </is>
      </c>
      <c r="K17" s="15" t="inlineStr">
        <is>
          <t>Sim</t>
        </is>
      </c>
      <c r="L17" s="19" t="inlineStr">
        <is>
          <t>Registar apenas referência interna necessária</t>
        </is>
      </c>
      <c r="R17" s="6">
        <f>IF($A$25="","",$A$25)</f>
        <v/>
      </c>
    </row>
    <row r="18">
      <c r="A18" s="15" t="n"/>
      <c r="B18" s="15" t="n"/>
      <c r="C18" s="15" t="n"/>
      <c r="D18" s="29" t="n"/>
      <c r="E18" s="15" t="n"/>
      <c r="G18" s="15" t="inlineStr">
        <is>
          <t>Licença ou dispensa</t>
        </is>
      </c>
      <c r="H18" s="15" t="inlineStr">
        <is>
          <t>Ausência</t>
        </is>
      </c>
      <c r="I18" s="15" t="inlineStr">
        <is>
          <t>A confirmar</t>
        </is>
      </c>
      <c r="J18" s="15" t="inlineStr">
        <is>
          <t>Sim</t>
        </is>
      </c>
      <c r="K18" s="15" t="inlineStr">
        <is>
          <t>Sim</t>
        </is>
      </c>
      <c r="L18" s="19" t="inlineStr">
        <is>
          <t>Confirmar classificação aplicável</t>
        </is>
      </c>
      <c r="R18" s="6">
        <f>IF($A$26="","",$A$26)</f>
        <v/>
      </c>
    </row>
    <row r="19">
      <c r="A19" s="15" t="n"/>
      <c r="B19" s="15" t="n"/>
      <c r="C19" s="15" t="n"/>
      <c r="D19" s="29" t="n"/>
      <c r="E19" s="15" t="n"/>
      <c r="G19" s="15" t="inlineStr">
        <is>
          <t>Outro</t>
        </is>
      </c>
      <c r="H19" s="15" t="inlineStr">
        <is>
          <t>Outro</t>
        </is>
      </c>
      <c r="I19" s="15" t="inlineStr">
        <is>
          <t>A confirmar</t>
        </is>
      </c>
      <c r="J19" s="15" t="inlineStr">
        <is>
          <t>Não</t>
        </is>
      </c>
      <c r="K19" s="15" t="inlineStr">
        <is>
          <t>Não</t>
        </is>
      </c>
      <c r="L19" s="19" t="inlineStr">
        <is>
          <t>Configurar antes de utilizar</t>
        </is>
      </c>
      <c r="R19" s="6">
        <f>IF($A$27="","",$A$27)</f>
        <v/>
      </c>
    </row>
    <row r="20">
      <c r="A20" s="15" t="n"/>
      <c r="B20" s="15" t="n"/>
      <c r="C20" s="15" t="n"/>
      <c r="D20" s="29" t="n"/>
      <c r="E20" s="15" t="n"/>
      <c r="G20" s="15" t="n"/>
      <c r="H20" s="15" t="n"/>
      <c r="I20" s="15" t="n"/>
      <c r="J20" s="15" t="n"/>
      <c r="K20" s="15" t="n"/>
      <c r="L20" s="19" t="n"/>
      <c r="R20" s="6">
        <f>IF($A$28="","",$A$28)</f>
        <v/>
      </c>
    </row>
    <row r="21">
      <c r="A21" s="15" t="n"/>
      <c r="B21" s="15" t="n"/>
      <c r="C21" s="15" t="n"/>
      <c r="D21" s="29" t="n"/>
      <c r="E21" s="15" t="n"/>
      <c r="G21" s="15" t="n"/>
      <c r="H21" s="15" t="n"/>
      <c r="I21" s="15" t="n"/>
      <c r="J21" s="15" t="n"/>
      <c r="K21" s="15" t="n"/>
      <c r="L21" s="19" t="n"/>
      <c r="R21" s="6">
        <f>IF($A$29="","",$A$29)</f>
        <v/>
      </c>
    </row>
    <row r="22">
      <c r="A22" s="15" t="n"/>
      <c r="B22" s="15" t="n"/>
      <c r="C22" s="15" t="n"/>
      <c r="D22" s="29" t="n"/>
      <c r="E22" s="15" t="n"/>
      <c r="G22" s="15" t="n"/>
      <c r="H22" s="15" t="n"/>
      <c r="I22" s="15" t="n"/>
      <c r="J22" s="15" t="n"/>
      <c r="K22" s="15" t="n"/>
      <c r="L22" s="19" t="n"/>
      <c r="R22" s="6">
        <f>IF($A$30="","",$A$30)</f>
        <v/>
      </c>
    </row>
    <row r="23">
      <c r="A23" s="15" t="n"/>
      <c r="B23" s="15" t="n"/>
      <c r="C23" s="15" t="n"/>
      <c r="D23" s="29" t="n"/>
      <c r="E23" s="15" t="n"/>
      <c r="G23" s="15" t="n"/>
      <c r="H23" s="15" t="n"/>
      <c r="I23" s="15" t="n"/>
      <c r="J23" s="15" t="n"/>
      <c r="K23" s="15" t="n"/>
      <c r="L23" s="19" t="n"/>
      <c r="R23" s="6">
        <f>IF($A$31="","",$A$31)</f>
        <v/>
      </c>
    </row>
    <row r="24">
      <c r="A24" s="15" t="n"/>
      <c r="B24" s="15" t="n"/>
      <c r="C24" s="15" t="n"/>
      <c r="D24" s="29" t="n"/>
      <c r="E24" s="15" t="n"/>
      <c r="G24" s="15" t="n"/>
      <c r="H24" s="15" t="n"/>
      <c r="I24" s="15" t="n"/>
      <c r="J24" s="15" t="n"/>
      <c r="K24" s="15" t="n"/>
      <c r="L24" s="19" t="n"/>
      <c r="R24" s="6">
        <f>IF($A$32="","",$A$32)</f>
        <v/>
      </c>
    </row>
    <row r="25">
      <c r="A25" s="15" t="n"/>
      <c r="B25" s="15" t="n"/>
      <c r="C25" s="15" t="n"/>
      <c r="D25" s="29" t="n"/>
      <c r="E25" s="15" t="n"/>
      <c r="G25" s="15" t="n"/>
      <c r="H25" s="15" t="n"/>
      <c r="I25" s="15" t="n"/>
      <c r="J25" s="15" t="n"/>
      <c r="K25" s="15" t="n"/>
      <c r="L25" s="19" t="n"/>
      <c r="R25" s="6">
        <f>IF($A$33="","",$A$33)</f>
        <v/>
      </c>
    </row>
    <row r="26">
      <c r="A26" s="15" t="n"/>
      <c r="B26" s="15" t="n"/>
      <c r="C26" s="15" t="n"/>
      <c r="D26" s="29" t="n"/>
      <c r="E26" s="15" t="n"/>
      <c r="G26" s="15" t="n"/>
      <c r="H26" s="15" t="n"/>
      <c r="I26" s="15" t="n"/>
      <c r="J26" s="15" t="n"/>
      <c r="K26" s="15" t="n"/>
      <c r="L26" s="19" t="n"/>
      <c r="R26" s="6">
        <f>IF($A$34="","",$A$34)</f>
        <v/>
      </c>
    </row>
    <row r="27">
      <c r="A27" s="15" t="n"/>
      <c r="B27" s="15" t="n"/>
      <c r="C27" s="15" t="n"/>
      <c r="D27" s="29" t="n"/>
      <c r="E27" s="15" t="n"/>
      <c r="G27" s="15" t="n"/>
      <c r="H27" s="15" t="n"/>
      <c r="I27" s="15" t="n"/>
      <c r="J27" s="15" t="n"/>
      <c r="K27" s="15" t="n"/>
      <c r="L27" s="19" t="n"/>
      <c r="R27" s="6">
        <f>IF($A$35="","",$A$35)</f>
        <v/>
      </c>
    </row>
    <row r="28">
      <c r="A28" s="15" t="n"/>
      <c r="B28" s="15" t="n"/>
      <c r="C28" s="15" t="n"/>
      <c r="D28" s="29" t="n"/>
      <c r="E28" s="15" t="n"/>
      <c r="G28" s="15" t="n"/>
      <c r="H28" s="15" t="n"/>
      <c r="I28" s="15" t="n"/>
      <c r="J28" s="15" t="n"/>
      <c r="K28" s="15" t="n"/>
      <c r="L28" s="19" t="n"/>
      <c r="R28" s="6">
        <f>IF($A$36="","",$A$36)</f>
        <v/>
      </c>
    </row>
    <row r="29">
      <c r="A29" s="15" t="n"/>
      <c r="B29" s="15" t="n"/>
      <c r="C29" s="15" t="n"/>
      <c r="D29" s="29" t="n"/>
      <c r="E29" s="15" t="n"/>
      <c r="G29" s="15" t="n"/>
      <c r="H29" s="15" t="n"/>
      <c r="I29" s="15" t="n"/>
      <c r="J29" s="15" t="n"/>
      <c r="K29" s="15" t="n"/>
      <c r="L29" s="19" t="n"/>
      <c r="R29" s="6">
        <f>IF($A$37="","",$A$37)</f>
        <v/>
      </c>
    </row>
    <row r="30">
      <c r="A30" s="15" t="n"/>
      <c r="B30" s="15" t="n"/>
      <c r="C30" s="15" t="n"/>
      <c r="D30" s="29" t="n"/>
      <c r="E30" s="15" t="n"/>
      <c r="G30" s="15" t="n"/>
      <c r="H30" s="15" t="n"/>
      <c r="I30" s="15" t="n"/>
      <c r="J30" s="15" t="n"/>
      <c r="K30" s="15" t="n"/>
      <c r="L30" s="19" t="n"/>
      <c r="R30" s="6">
        <f>IF($A$38="","",$A$38)</f>
        <v/>
      </c>
    </row>
    <row r="31">
      <c r="A31" s="15" t="n"/>
      <c r="B31" s="15" t="n"/>
      <c r="C31" s="15" t="n"/>
      <c r="D31" s="29" t="n"/>
      <c r="E31" s="15" t="n"/>
      <c r="G31" s="15" t="n"/>
      <c r="H31" s="15" t="n"/>
      <c r="I31" s="15" t="n"/>
      <c r="J31" s="15" t="n"/>
      <c r="K31" s="15" t="n"/>
      <c r="L31" s="19" t="n"/>
      <c r="R31" s="6">
        <f>IF($A$39="","",$A$39)</f>
        <v/>
      </c>
    </row>
    <row r="32">
      <c r="A32" s="15" t="n"/>
      <c r="B32" s="15" t="n"/>
      <c r="C32" s="15" t="n"/>
      <c r="D32" s="29" t="n"/>
      <c r="E32" s="15" t="n"/>
      <c r="R32" s="6">
        <f>IF($A$40="","",$A$40)</f>
        <v/>
      </c>
    </row>
    <row r="33">
      <c r="A33" s="15" t="n"/>
      <c r="B33" s="15" t="n"/>
      <c r="C33" s="15" t="n"/>
      <c r="D33" s="29" t="n"/>
      <c r="E33" s="15" t="n"/>
      <c r="R33" s="6">
        <f>IF($A$41="","",$A$41)</f>
        <v/>
      </c>
    </row>
    <row r="34">
      <c r="A34" s="15" t="n"/>
      <c r="B34" s="15" t="n"/>
      <c r="C34" s="15" t="n"/>
      <c r="D34" s="29" t="n"/>
      <c r="E34" s="15" t="n"/>
      <c r="R34" s="6">
        <f>IF($A$42="","",$A$42)</f>
        <v/>
      </c>
    </row>
    <row r="35">
      <c r="A35" s="15" t="n"/>
      <c r="B35" s="15" t="n"/>
      <c r="C35" s="15" t="n"/>
      <c r="D35" s="29" t="n"/>
      <c r="E35" s="15" t="n"/>
      <c r="R35" s="6">
        <f>IF($A$43="","",$A$43)</f>
        <v/>
      </c>
    </row>
    <row r="36">
      <c r="A36" s="15" t="n"/>
      <c r="B36" s="15" t="n"/>
      <c r="C36" s="15" t="n"/>
      <c r="D36" s="29" t="n"/>
      <c r="E36" s="15" t="n"/>
      <c r="R36" s="6">
        <f>IF($A$44="","",$A$44)</f>
        <v/>
      </c>
    </row>
    <row r="37">
      <c r="A37" s="15" t="n"/>
      <c r="B37" s="15" t="n"/>
      <c r="C37" s="15" t="n"/>
      <c r="D37" s="29" t="n"/>
      <c r="E37" s="15" t="n"/>
      <c r="R37" s="6">
        <f>IF($A$45="","",$A$45)</f>
        <v/>
      </c>
    </row>
    <row r="38">
      <c r="A38" s="15" t="n"/>
      <c r="B38" s="15" t="n"/>
      <c r="C38" s="15" t="n"/>
      <c r="D38" s="29" t="n"/>
      <c r="E38" s="15" t="n"/>
      <c r="R38" s="6">
        <f>IF($A$46="","",$A$46)</f>
        <v/>
      </c>
    </row>
    <row r="39">
      <c r="A39" s="15" t="n"/>
      <c r="B39" s="15" t="n"/>
      <c r="C39" s="15" t="n"/>
      <c r="D39" s="29" t="n"/>
      <c r="E39" s="15" t="n"/>
      <c r="R39" s="6">
        <f>IF($A$47="","",$A$47)</f>
        <v/>
      </c>
    </row>
    <row r="40">
      <c r="A40" s="15" t="n"/>
      <c r="B40" s="15" t="n"/>
      <c r="C40" s="15" t="n"/>
      <c r="D40" s="29" t="n"/>
      <c r="E40" s="15" t="n"/>
      <c r="R40" s="6">
        <f>IF($A$48="","",$A$48)</f>
        <v/>
      </c>
    </row>
    <row r="41">
      <c r="A41" s="15" t="n"/>
      <c r="B41" s="15" t="n"/>
      <c r="C41" s="15" t="n"/>
      <c r="D41" s="29" t="n"/>
      <c r="E41" s="15" t="n"/>
      <c r="R41" s="6">
        <f>IF($A$49="","",$A$49)</f>
        <v/>
      </c>
    </row>
    <row r="42">
      <c r="A42" s="15" t="n"/>
      <c r="B42" s="15" t="n"/>
      <c r="C42" s="15" t="n"/>
      <c r="D42" s="29" t="n"/>
      <c r="E42" s="15" t="n"/>
      <c r="R42" s="6">
        <f>IF($A$50="","",$A$50)</f>
        <v/>
      </c>
    </row>
    <row r="43">
      <c r="A43" s="15" t="n"/>
      <c r="B43" s="15" t="n"/>
      <c r="C43" s="15" t="n"/>
      <c r="D43" s="29" t="n"/>
      <c r="E43" s="15" t="n"/>
      <c r="R43" s="6">
        <f>IF($A$51="","",$A$51)</f>
        <v/>
      </c>
    </row>
    <row r="44">
      <c r="A44" s="15" t="n"/>
      <c r="B44" s="15" t="n"/>
      <c r="C44" s="15" t="n"/>
      <c r="D44" s="29" t="n"/>
      <c r="E44" s="15" t="n"/>
      <c r="R44" s="6">
        <f>IF($A$52="","",$A$52)</f>
        <v/>
      </c>
    </row>
    <row r="45">
      <c r="A45" s="15" t="n"/>
      <c r="B45" s="15" t="n"/>
      <c r="C45" s="15" t="n"/>
      <c r="D45" s="29" t="n"/>
      <c r="E45" s="15" t="n"/>
      <c r="R45" s="6">
        <f>IF($A$53="","",$A$53)</f>
        <v/>
      </c>
    </row>
    <row r="46">
      <c r="A46" s="15" t="n"/>
      <c r="B46" s="15" t="n"/>
      <c r="C46" s="15" t="n"/>
      <c r="D46" s="29" t="n"/>
      <c r="E46" s="15" t="n"/>
      <c r="R46" s="6">
        <f>IF($A$54="","",$A$54)</f>
        <v/>
      </c>
    </row>
    <row r="47">
      <c r="A47" s="15" t="n"/>
      <c r="B47" s="15" t="n"/>
      <c r="C47" s="15" t="n"/>
      <c r="D47" s="29" t="n"/>
      <c r="E47" s="15" t="n"/>
      <c r="R47" s="6">
        <f>IF($A$55="","",$A$55)</f>
        <v/>
      </c>
    </row>
    <row r="48">
      <c r="A48" s="15" t="n"/>
      <c r="B48" s="15" t="n"/>
      <c r="C48" s="15" t="n"/>
      <c r="D48" s="29" t="n"/>
      <c r="E48" s="15" t="n"/>
      <c r="R48" s="6">
        <f>IF($A$56="","",$A$56)</f>
        <v/>
      </c>
    </row>
    <row r="49">
      <c r="A49" s="15" t="n"/>
      <c r="B49" s="15" t="n"/>
      <c r="C49" s="15" t="n"/>
      <c r="D49" s="29" t="n"/>
      <c r="E49" s="15" t="n"/>
      <c r="R49" s="6">
        <f>IF($A$57="","",$A$57)</f>
        <v/>
      </c>
    </row>
    <row r="50">
      <c r="A50" s="15" t="n"/>
      <c r="B50" s="15" t="n"/>
      <c r="C50" s="15" t="n"/>
      <c r="D50" s="29" t="n"/>
      <c r="E50" s="15" t="n"/>
      <c r="R50" s="6">
        <f>IF($A$58="","",$A$58)</f>
        <v/>
      </c>
    </row>
    <row r="51">
      <c r="A51" s="15" t="n"/>
      <c r="B51" s="15" t="n"/>
      <c r="C51" s="15" t="n"/>
      <c r="D51" s="29" t="n"/>
      <c r="E51" s="15" t="n"/>
      <c r="R51" s="6">
        <f>IF($A$59="","",$A$59)</f>
        <v/>
      </c>
    </row>
    <row r="52">
      <c r="A52" s="15" t="n"/>
      <c r="B52" s="15" t="n"/>
      <c r="C52" s="15" t="n"/>
      <c r="D52" s="29" t="n"/>
      <c r="E52" s="15" t="n"/>
      <c r="R52" s="6">
        <f>IF($A$60="","",$A$60)</f>
        <v/>
      </c>
    </row>
    <row r="53">
      <c r="A53" s="15" t="n"/>
      <c r="B53" s="15" t="n"/>
      <c r="C53" s="15" t="n"/>
      <c r="D53" s="29" t="n"/>
      <c r="E53" s="15" t="n"/>
      <c r="R53" s="6">
        <f>IF($A$61="","",$A$61)</f>
        <v/>
      </c>
    </row>
    <row r="54">
      <c r="A54" s="15" t="n"/>
      <c r="B54" s="15" t="n"/>
      <c r="C54" s="15" t="n"/>
      <c r="D54" s="29" t="n"/>
      <c r="E54" s="15" t="n"/>
    </row>
    <row r="55">
      <c r="A55" s="15" t="n"/>
      <c r="B55" s="15" t="n"/>
      <c r="C55" s="15" t="n"/>
      <c r="D55" s="29" t="n"/>
      <c r="E55" s="15" t="n"/>
    </row>
    <row r="56">
      <c r="A56" s="15" t="n"/>
      <c r="B56" s="15" t="n"/>
      <c r="C56" s="15" t="n"/>
      <c r="D56" s="29" t="n"/>
      <c r="E56" s="15" t="n"/>
    </row>
    <row r="57">
      <c r="A57" s="15" t="n"/>
      <c r="B57" s="15" t="n"/>
      <c r="C57" s="15" t="n"/>
      <c r="D57" s="29" t="n"/>
      <c r="E57" s="15" t="n"/>
    </row>
    <row r="58">
      <c r="A58" s="15" t="n"/>
      <c r="B58" s="15" t="n"/>
      <c r="C58" s="15" t="n"/>
      <c r="D58" s="29" t="n"/>
      <c r="E58" s="15" t="n"/>
    </row>
    <row r="59">
      <c r="A59" s="15" t="n"/>
      <c r="B59" s="15" t="n"/>
      <c r="C59" s="15" t="n"/>
      <c r="D59" s="29" t="n"/>
      <c r="E59" s="15" t="n"/>
    </row>
    <row r="60">
      <c r="A60" s="15" t="n"/>
      <c r="B60" s="15" t="n"/>
      <c r="C60" s="15" t="n"/>
      <c r="D60" s="29" t="n"/>
      <c r="E60" s="15" t="n"/>
    </row>
    <row r="61">
      <c r="A61" s="15" t="n"/>
      <c r="B61" s="15" t="n"/>
      <c r="C61" s="15" t="n"/>
      <c r="D61" s="29" t="n"/>
      <c r="E61" s="15" t="n"/>
    </row>
  </sheetData>
  <autoFilter ref="A11:L61"/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88" customWidth="1" min="2" max="2"/>
  </cols>
  <sheetData>
    <row r="1">
      <c r="A1" s="1" t="inlineStr">
        <is>
          <t>Instruções de utilização</t>
        </is>
      </c>
      <c r="B1" s="23" t="n"/>
      <c r="C1" s="23" t="n"/>
      <c r="D1" s="23" t="n"/>
      <c r="E1" s="23" t="n"/>
      <c r="F1" s="23" t="n"/>
      <c r="G1" s="23" t="n"/>
      <c r="H1" s="24" t="n"/>
    </row>
    <row r="3">
      <c r="A3" s="2" t="inlineStr">
        <is>
          <t>1. Objectivo do ficheiro</t>
        </is>
      </c>
    </row>
    <row r="4" ht="52" customHeight="1">
      <c r="B4" s="22" t="inlineStr">
        <is>
          <t>Este ficheiro permite registar assiduidade, horários, pausas, ausências, referências internas e o respectivo estado de revisão.</t>
        </is>
      </c>
    </row>
    <row r="6">
      <c r="A6" s="2" t="inlineStr">
        <is>
          <t>2. Antes de começar</t>
        </is>
      </c>
    </row>
    <row r="7" ht="52" customHeight="1">
      <c r="B7" s="22" t="inlineStr">
        <is>
          <t>Preencha a entidade, actualize colaboradores, confirme as ocorrências e configure as regras internas de saldo.</t>
        </is>
      </c>
    </row>
    <row r="10">
      <c r="A10" s="2" t="inlineStr">
        <is>
          <t>3. Como preencher a folha «Registo»</t>
        </is>
      </c>
    </row>
    <row r="11" ht="52" customHeight="1">
      <c r="B11" s="22" t="inlineStr">
        <is>
          <t>Introduza uma linha por dia e segmento. Para trabalho, indique entrada e saída. Para ausências, indique a ocorrência e a duração quando necessária.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2026-09-02T12:29:15Z</dcterms:created>
  <dcterms:modified xmlns:dcterms="http://purl.org/dc/terms/" xmlns:xsi="http://www.w3.org/2001/XMLSchema-instance" xsi:type="dcterms:W3CDTF">2026-09-02T12:29:15Z</dcterms:modified>
</cp:coreProperties>
</file>