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Declarações" sheetId="2" state="visible" r:id="rId2"/>
    <sheet xmlns:r="http://schemas.openxmlformats.org/officeDocument/2006/relationships" name="Registos" sheetId="3" state="visible" r:id="rId3"/>
    <sheet xmlns:r="http://schemas.openxmlformats.org/officeDocument/2006/relationships" name="Instruções" sheetId="4" state="visible" r:id="rId4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d/m/yyyy"/>
    <numFmt numFmtId="165" formatCode="#,##0.00 [$€-pt-PT]"/>
  </numFmts>
  <fonts count="10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i val="1"/>
      <color rgb="000B4F6C"/>
      <sz val="10"/>
    </font>
    <font>
      <name val="Aptos"/>
      <b val="1"/>
      <color rgb="00FFFFFF"/>
      <sz val="11"/>
    </font>
    <font>
      <name val="Aptos"/>
      <color rgb="001F2937"/>
      <sz val="10"/>
    </font>
    <font>
      <name val="Aptos Display"/>
      <b val="1"/>
      <color rgb="000B4F6C"/>
      <sz val="18"/>
    </font>
    <font>
      <name val="Aptos"/>
      <i val="1"/>
      <color rgb="005B6573"/>
      <sz val="9"/>
    </font>
    <font>
      <name val="Aptos"/>
      <b val="1"/>
      <color rgb="000B4F6C"/>
      <sz val="11"/>
    </font>
    <font>
      <name val="Aptos"/>
      <color rgb="000563C1"/>
      <sz val="10"/>
      <u val="single"/>
    </font>
    <font>
      <name val="Aptos"/>
      <b val="1"/>
      <color rgb="007F6000"/>
      <sz val="11"/>
    </font>
  </fonts>
  <fills count="10">
    <fill>
      <patternFill/>
    </fill>
    <fill>
      <patternFill patternType="gray125"/>
    </fill>
    <fill>
      <patternFill patternType="solid">
        <fgColor rgb="000B4F6C"/>
      </patternFill>
    </fill>
    <fill>
      <patternFill patternType="solid">
        <fgColor rgb="00E8F0F4"/>
      </patternFill>
    </fill>
    <fill>
      <patternFill patternType="solid">
        <fgColor rgb="00D9EAF0"/>
      </patternFill>
    </fill>
    <fill>
      <patternFill patternType="solid">
        <fgColor rgb="00F5F0E6"/>
      </patternFill>
    </fill>
    <fill>
      <patternFill patternType="solid">
        <fgColor rgb="00146B4A"/>
      </patternFill>
    </fill>
    <fill>
      <patternFill patternType="solid">
        <fgColor rgb="00FFF3D6"/>
      </patternFill>
    </fill>
    <fill>
      <patternFill patternType="solid">
        <fgColor rgb="00FFFFF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3" fillId="2" borderId="0" applyAlignment="1" pivotButton="0" quotePrefix="0" xfId="0">
      <alignment horizontal="center" vertical="center"/>
    </xf>
    <xf numFmtId="164" fontId="4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center"/>
    </xf>
    <xf numFmtId="0" fontId="0" fillId="6" borderId="1" pivotButton="0" quotePrefix="0" xfId="0"/>
    <xf numFmtId="0" fontId="4" fillId="5" borderId="1" pivotButton="0" quotePrefix="0" xfId="0"/>
    <xf numFmtId="165" fontId="7" fillId="3" borderId="1" applyAlignment="1" pivotButton="0" quotePrefix="0" xfId="0">
      <alignment horizontal="center" vertical="center"/>
    </xf>
    <xf numFmtId="0" fontId="3" fillId="2" borderId="1" pivotButton="0" quotePrefix="0" xfId="0"/>
    <xf numFmtId="0" fontId="7" fillId="3" borderId="1" applyAlignment="1" pivotButton="0" quotePrefix="0" xfId="0">
      <alignment horizontal="left" vertical="top" wrapText="1"/>
    </xf>
    <xf numFmtId="0" fontId="0" fillId="3" borderId="1" pivotButton="0" quotePrefix="0" xfId="0"/>
    <xf numFmtId="0" fontId="2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 wrapText="1"/>
    </xf>
    <xf numFmtId="0" fontId="4" fillId="7" borderId="1" applyAlignment="1" applyProtection="1" pivotButton="0" quotePrefix="0" xfId="0">
      <alignment horizontal="center" vertical="center"/>
      <protection locked="0" hidden="0"/>
    </xf>
    <xf numFmtId="164" fontId="4" fillId="7" borderId="1" applyAlignment="1" applyProtection="1" pivotButton="0" quotePrefix="0" xfId="0">
      <alignment horizontal="center" vertical="center"/>
      <protection locked="0" hidden="0"/>
    </xf>
    <xf numFmtId="164" fontId="4" fillId="3" borderId="1" applyAlignment="1" pivotButton="0" quotePrefix="0" xfId="0">
      <alignment horizontal="center" vertical="center"/>
    </xf>
    <xf numFmtId="0" fontId="4" fillId="7" borderId="1" applyAlignment="1" applyProtection="1" pivotButton="0" quotePrefix="0" xfId="0">
      <alignment horizontal="left" vertical="top" wrapText="1"/>
      <protection locked="0" hidden="0"/>
    </xf>
    <xf numFmtId="165" fontId="4" fillId="3" borderId="1" applyAlignment="1" pivotButton="0" quotePrefix="0" xfId="0">
      <alignment horizontal="center" vertical="center"/>
    </xf>
    <xf numFmtId="1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top" wrapText="1"/>
    </xf>
    <xf numFmtId="165" fontId="4" fillId="7" borderId="1" applyAlignment="1" applyProtection="1" pivotButton="0" quotePrefix="0" xfId="0">
      <alignment horizontal="center" vertical="center"/>
      <protection locked="0" hidden="0"/>
    </xf>
    <xf numFmtId="10" fontId="4" fillId="7" borderId="1" applyAlignment="1" applyProtection="1" pivotButton="0" quotePrefix="0" xfId="0">
      <alignment horizontal="center" vertical="center"/>
      <protection locked="0" hidden="0"/>
    </xf>
    <xf numFmtId="0" fontId="3" fillId="6" borderId="0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top" wrapText="1"/>
    </xf>
    <xf numFmtId="164" fontId="7" fillId="7" borderId="1" applyAlignment="1" applyProtection="1" pivotButton="0" quotePrefix="0" xfId="0">
      <alignment horizontal="center" vertical="center"/>
      <protection locked="0" hidden="0"/>
    </xf>
    <xf numFmtId="0" fontId="3" fillId="2" borderId="1" applyAlignment="1" pivotButton="0" quotePrefix="0" xfId="0">
      <alignment horizontal="left" vertical="top" wrapText="1"/>
    </xf>
    <xf numFmtId="1" fontId="7" fillId="7" borderId="1" applyAlignment="1" applyProtection="1" pivotButton="0" quotePrefix="0" xfId="0">
      <alignment horizontal="center" vertical="center"/>
      <protection locked="0" hidden="0"/>
    </xf>
    <xf numFmtId="165" fontId="7" fillId="7" borderId="1" applyAlignment="1" applyProtection="1" pivotButton="0" quotePrefix="0" xfId="0">
      <alignment horizontal="center" vertical="center"/>
      <protection locked="0" hidden="0"/>
    </xf>
    <xf numFmtId="0" fontId="3" fillId="6" borderId="1" pivotButton="0" quotePrefix="0" xfId="0"/>
    <xf numFmtId="0" fontId="4" fillId="8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9" fillId="9" borderId="1" pivotButton="0" quotePrefix="0" xfId="0"/>
    <xf numFmtId="0" fontId="0" fillId="9" borderId="1" pivotButton="0" quotePrefix="0" xfId="0"/>
    <xf numFmtId="0" fontId="4" fillId="9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6">
    <dxf>
      <font>
        <name val="Aptos"/>
        <color rgb="001F2937"/>
        <sz val="10"/>
      </font>
      <fill>
        <patternFill patternType="solid">
          <fgColor rgb="00E2F0D9"/>
        </patternFill>
      </fill>
    </dxf>
    <dxf>
      <font>
        <name val="Aptos"/>
        <color rgb="001F2937"/>
        <sz val="10"/>
      </font>
      <fill>
        <patternFill patternType="solid">
          <fgColor rgb="00FCE4D6"/>
        </patternFill>
      </fill>
    </dxf>
    <dxf>
      <font>
        <name val="Aptos"/>
        <color rgb="001F2937"/>
        <sz val="10"/>
      </font>
      <fill>
        <patternFill patternType="solid">
          <fgColor rgb="00F4CCCC"/>
        </patternFill>
      </fill>
    </dxf>
    <dxf>
      <font>
        <name val="Aptos"/>
        <color rgb="001F2937"/>
        <sz val="10"/>
      </font>
      <fill>
        <patternFill patternType="solid">
          <fgColor rgb="00DDEBF7"/>
        </patternFill>
      </fill>
    </dxf>
    <dxf>
      <font>
        <name val="Aptos"/>
        <color rgb="001F2937"/>
        <sz val="10"/>
      </font>
      <fill>
        <patternFill patternType="solid">
          <fgColor rgb="00FFF2CC"/>
        </patternFill>
      </fill>
    </dxf>
    <dxf>
      <font>
        <name val="Aptos"/>
        <color rgb="001F2937"/>
        <sz val="10"/>
      </font>
      <fill>
        <patternFill patternType="solid">
          <fgColor rgb="00E7E6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Estado das declarações</a:t>
            </a:r>
          </a:p>
        </rich>
      </tx>
    </title>
    <plotArea>
      <doughnutChart>
        <varyColors val="1"/>
        <ser>
          <idx val="0"/>
          <order val="0"/>
          <tx>
            <strRef>
              <f>'Painel'!K4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46B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FC000"/>
              </a:solidFill>
              <a:ln xmlns:a="http://schemas.openxmlformats.org/drawingml/2006/main">
                <a:prstDash val="solid"/>
              </a:ln>
            </spPr>
          </dPt>
          <cat>
            <numRef>
              <f>'Painel'!$J$5:$J$6</f>
            </numRef>
          </cat>
          <val>
            <numRef>
              <f>'Painel'!$K$5:$K$6</f>
            </numRef>
          </val>
        </ser>
        <dLbls>
          <showPercent val="1"/>
          <showLeaderLines val="1"/>
        </dLbls>
        <firstSliceAng val="0"/>
        <holeSize val="55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7</row>
      <rowOff>0</rowOff>
    </from>
    <ext cx="432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Declarations" displayName="tblDeclarations" ref="A5:O105" headerRowCount="1">
  <autoFilter ref="A5:O105"/>
  <tableColumns count="15">
    <tableColumn id="1" name="Referência da declaração"/>
    <tableColumn id="2" name="Mês do facto tributário"/>
    <tableColumn id="3" name="Data-limite base"/>
    <tableColumn id="4" name="Ajuste confirmado do calendário fiscal"/>
    <tableColumn id="5" name="Data-limite final"/>
    <tableColumn id="6" name="Data de entrega"/>
    <tableColumn id="7" name="Estado de entrega"/>
    <tableColumn id="8" name="N.º de comprovativo"/>
    <tableColumn id="9" name="Localização do comprovativo"/>
    <tableColumn id="10" name="Montante bruto associado"/>
    <tableColumn id="11" name="Retenção associada"/>
    <tableColumn id="12" name="Registos associados"/>
    <tableColumn id="13" name="Montante líquido associado"/>
    <tableColumn id="14" name="Controlo da declaração"/>
    <tableColumn id="15" name="Alerta de praz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Records" displayName="tblRecords" ref="A5:Y105" headerRowCount="1">
  <autoFilter ref="A5:Y105"/>
  <tableColumns count="25">
    <tableColumn id="1" name="Identificador do registo"/>
    <tableColumn id="2" name="Referência da declaração"/>
    <tableColumn id="3" name="Data do facto tributário"/>
    <tableColumn id="4" name="Beneficiário"/>
    <tableColumn id="5" name="Identificação fiscal estrangeira"/>
    <tableColumn id="6" name="País de residência"/>
    <tableColumn id="7" name="Beneficiário não residente?"/>
    <tableColumn id="8" name="Rendimento considerado obtido em Portugal?"/>
    <tableColumn id="9" name="Tipo de rendimento"/>
    <tableColumn id="10" name="Descrição do rendimento"/>
    <tableColumn id="11" name="Tratamento de convenção indicado"/>
    <tableColumn id="12" name="Referência de convenção / artigo"/>
    <tableColumn id="13" name="Montante bruto"/>
    <tableColumn id="14" name="Taxa de retenção indicada"/>
    <tableColumn id="15" name="Retenção calculada"/>
    <tableColumn id="16" name="Retenção efetuada"/>
    <tableColumn id="17" name="Diferença de retenção"/>
    <tableColumn id="18" name="Conferência de retenção"/>
    <tableColumn id="19" name="Montante líquido"/>
    <tableColumn id="20" name="Prazo base do registo"/>
    <tableColumn id="21" name="Data-limite da declaração"/>
    <tableColumn id="22" name="Controlo do prazo"/>
    <tableColumn id="23" name="Estado da declaração"/>
    <tableColumn id="24" name="Controlo do registo"/>
    <tableColumn id="25" name="Observaçõ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s://info.portaldasfinancas.gov.pt/pt/apoio_contribuinte/questoes_frequentes/Pages/faqs-00565.aspx" TargetMode="External" Id="rId1"/><Relationship Type="http://schemas.openxmlformats.org/officeDocument/2006/relationships/hyperlink" Target="https://info.portaldasfinancas.gov.pt/pt/apoio_contribuinte/calendario_fiscal/Pages/Quadro_res_Decl_2026.aspx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18" customWidth="1" min="2" max="2"/>
    <col width="25" customWidth="1" min="3" max="3"/>
    <col width="25" customWidth="1" min="4" max="4"/>
    <col width="25" customWidth="1" min="5" max="5"/>
    <col width="18" customWidth="1" min="6" max="6"/>
    <col width="29" customWidth="1" min="7" max="7"/>
    <col width="24" customWidth="1" min="8" max="8"/>
    <col width="18" customWidth="1" min="10" max="10"/>
    <col width="22" customWidth="1" min="11" max="11"/>
  </cols>
  <sheetData>
    <row r="1" ht="28" customHeight="1">
      <c r="A1" s="1" t="inlineStr">
        <is>
          <t>Controlo Modelo 30 — Portugal</t>
        </is>
      </c>
    </row>
    <row r="2">
      <c r="A2" s="2" t="inlineStr">
        <is>
          <t>Registo interno de rendimentos pagos ou colocados à disposição de beneficiários não residentes</t>
        </is>
      </c>
      <c r="B2" s="3" t="n"/>
      <c r="C2" s="3" t="n"/>
      <c r="D2" s="3" t="n"/>
      <c r="E2" s="3" t="n"/>
      <c r="F2" s="3" t="n"/>
      <c r="G2" s="3" t="n"/>
      <c r="H2" s="3" t="n"/>
    </row>
    <row r="3">
      <c r="A3" s="4" t="inlineStr">
        <is>
          <t>Data de referência dos alertas</t>
        </is>
      </c>
      <c r="B3" s="5">
        <f>IFERROR('Instruções'!$B$5,"")</f>
        <v/>
      </c>
    </row>
    <row r="4">
      <c r="J4" s="6" t="inlineStr">
        <is>
          <t>Estado</t>
        </is>
      </c>
      <c r="K4" s="6" t="inlineStr">
        <is>
          <t>Número de declarações</t>
        </is>
      </c>
    </row>
    <row r="5" ht="28" customHeight="1">
      <c r="A5" s="7" t="inlineStr">
        <is>
          <t>Declarações registadas</t>
        </is>
      </c>
      <c r="B5" s="8" t="n"/>
      <c r="C5" s="7" t="inlineStr">
        <is>
          <t>Registos de rendimento</t>
        </is>
      </c>
      <c r="D5" s="8" t="n"/>
      <c r="E5" s="7" t="inlineStr">
        <is>
          <t>Montante bruto total</t>
        </is>
      </c>
      <c r="F5" s="8" t="n"/>
      <c r="G5" s="7" t="inlineStr">
        <is>
          <t>Retenção efetuada total</t>
        </is>
      </c>
      <c r="H5" s="8" t="n"/>
      <c r="J5" s="7" t="inlineStr">
        <is>
          <t>Entregue</t>
        </is>
      </c>
      <c r="K5" s="7">
        <f>IFERROR(COUNTIFS('Declarações'!$A$6:$A$105,"&lt;&gt;",'Declarações'!$G$6:$G$105,"Entregue"),0)</f>
        <v/>
      </c>
    </row>
    <row r="6" ht="30" customHeight="1">
      <c r="A6" s="9">
        <f>IFERROR(COUNTA('Declarações'!$A$6:$A$105),0)</f>
        <v/>
      </c>
      <c r="B6" s="8" t="n"/>
      <c r="C6" s="9">
        <f>IFERROR(COUNTA('Registos'!$A$6:$A$105),0)</f>
        <v/>
      </c>
      <c r="D6" s="8" t="n"/>
      <c r="E6" s="10">
        <f>IFERROR(SUM('Registos'!$M$6:$M$105),0)</f>
        <v/>
      </c>
      <c r="F6" s="8" t="n"/>
      <c r="G6" s="10">
        <f>IFERROR(SUM('Registos'!$P$6:$P$105),0)</f>
        <v/>
      </c>
      <c r="H6" s="8" t="n"/>
      <c r="J6" s="7" t="inlineStr">
        <is>
          <t>Por entregar</t>
        </is>
      </c>
      <c r="K6" s="7">
        <f>IFERROR(COUNTIFS('Declarações'!$A$6:$A$105,"&lt;&gt;",'Declarações'!$G$6:$G$105,"&lt;&gt;Entregue"),0)</f>
        <v/>
      </c>
    </row>
    <row r="7" ht="30" customHeight="1">
      <c r="A7" s="11" t="inlineStr">
        <is>
          <t>Referências internas registadas</t>
        </is>
      </c>
      <c r="B7" s="8" t="n"/>
      <c r="C7" s="11" t="inlineStr">
        <is>
          <t>Linhas individuais de rendimento</t>
        </is>
      </c>
      <c r="D7" s="8" t="n"/>
      <c r="E7" s="11" t="inlineStr">
        <is>
          <t>Soma dos montantes brutos</t>
        </is>
      </c>
      <c r="F7" s="8" t="n"/>
      <c r="G7" s="11" t="inlineStr">
        <is>
          <t>Soma das retenções indicadas</t>
        </is>
      </c>
      <c r="H7" s="8" t="n"/>
    </row>
    <row r="8"/>
    <row r="9" ht="28" customHeight="1">
      <c r="A9" s="7" t="inlineStr">
        <is>
          <t>Montante líquido total</t>
        </is>
      </c>
      <c r="B9" s="8" t="n"/>
      <c r="C9" s="7" t="inlineStr">
        <is>
          <t>Declarações por entregar</t>
        </is>
      </c>
      <c r="D9" s="8" t="n"/>
      <c r="E9" s="7" t="inlineStr">
        <is>
          <t>Declarações em atraso</t>
        </is>
      </c>
      <c r="F9" s="8" t="n"/>
      <c r="G9" s="7" t="inlineStr">
        <is>
          <t>Declarações a vencer</t>
        </is>
      </c>
      <c r="H9" s="8" t="n"/>
    </row>
    <row r="10" ht="30" customHeight="1">
      <c r="A10" s="10">
        <f>IFERROR(SUM('Registos'!$S$6:$S$105),0)</f>
        <v/>
      </c>
      <c r="B10" s="8" t="n"/>
      <c r="C10" s="9">
        <f>IFERROR(COUNTIFS('Declarações'!$A$6:$A$105,"&lt;&gt;",'Declarações'!$G$6:$G$105,"&lt;&gt;Entregue"),0)</f>
        <v/>
      </c>
      <c r="D10" s="8" t="n"/>
      <c r="E10" s="9">
        <f>IFERROR(COUNTIF('Declarações'!$O$6:$O$105,"Em atraso"),0)</f>
        <v/>
      </c>
      <c r="F10" s="8" t="n"/>
      <c r="G10" s="9">
        <f>IFERROR(COUNTIF('Declarações'!$O$6:$O$105,"A vencer"),0)</f>
        <v/>
      </c>
      <c r="H10" s="8" t="n"/>
    </row>
    <row r="11" ht="30" customHeight="1">
      <c r="A11" s="11" t="inlineStr">
        <is>
          <t>Bruto menos retenção efetuada</t>
        </is>
      </c>
      <c r="B11" s="8" t="n"/>
      <c r="C11" s="11" t="inlineStr">
        <is>
          <t>Estados diferentes de Entregue</t>
        </is>
      </c>
      <c r="D11" s="8" t="n"/>
      <c r="E11" s="11" t="inlineStr">
        <is>
          <t>Consoante a data de referência</t>
        </is>
      </c>
      <c r="F11" s="8" t="n"/>
      <c r="G11" s="11" t="inlineStr">
        <is>
          <t>Dentro da antecedência definida</t>
        </is>
      </c>
      <c r="H11" s="8" t="n"/>
    </row>
    <row r="12"/>
    <row r="13" ht="28" customHeight="1">
      <c r="A13" s="7" t="inlineStr">
        <is>
          <t>Registos a completar</t>
        </is>
      </c>
      <c r="B13" s="8" t="n"/>
      <c r="C13" s="7" t="inlineStr">
        <is>
          <t>Divergências de retenção</t>
        </is>
      </c>
      <c r="D13" s="8" t="n"/>
      <c r="E13" s="7" t="inlineStr">
        <is>
          <t>Referências repetidas</t>
        </is>
      </c>
      <c r="F13" s="8" t="n"/>
      <c r="G13" s="7" t="inlineStr">
        <is>
          <t>Declarações sem comprovativo entregue</t>
        </is>
      </c>
      <c r="H13" s="8" t="n"/>
    </row>
    <row r="14" ht="30" customHeight="1">
      <c r="A14" s="9">
        <f>IFERROR(COUNTIF('Registos'!$X$6:$X$105,"Completar ou confirmar dados"),0)</f>
        <v/>
      </c>
      <c r="B14" s="8" t="n"/>
      <c r="C14" s="9">
        <f>IFERROR(COUNTIF('Registos'!$R$6:$R$105,"Diferença a confirmar"),0)</f>
        <v/>
      </c>
      <c r="D14" s="8" t="n"/>
      <c r="E14" s="9">
        <f>IFERROR(COUNTIF('Declarações'!$N$6:$N$105,"Referência repetida"),0)</f>
        <v/>
      </c>
      <c r="F14" s="8" t="n"/>
      <c r="G14" s="9">
        <f>IFERROR(COUNTIFS('Declarações'!$A$6:$A$105,"&lt;&gt;",'Declarações'!$G$6:$G$105,"Entregue",'Declarações'!$H$6:$H$105,""),0)</f>
        <v/>
      </c>
      <c r="H14" s="8" t="n"/>
    </row>
    <row r="15" ht="30" customHeight="1">
      <c r="A15" s="11" t="inlineStr">
        <is>
          <t>Campos internos por preencher</t>
        </is>
      </c>
      <c r="B15" s="8" t="n"/>
      <c r="C15" s="11" t="inlineStr">
        <is>
          <t>Diferenças aritméticas internas</t>
        </is>
      </c>
      <c r="D15" s="8" t="n"/>
      <c r="E15" s="11" t="inlineStr">
        <is>
          <t>Referências a corrigir</t>
        </is>
      </c>
      <c r="F15" s="8" t="n"/>
      <c r="G15" s="11" t="inlineStr">
        <is>
          <t>Entrega sem comprovativo registado</t>
        </is>
      </c>
      <c r="H15" s="8" t="n"/>
    </row>
    <row r="16">
      <c r="A16">
        <f>""</f>
        <v/>
      </c>
      <c r="C16">
        <f>""</f>
        <v/>
      </c>
      <c r="G16">
        <f>""</f>
        <v/>
      </c>
    </row>
    <row r="17">
      <c r="A17" s="12" t="inlineStr">
        <is>
          <t>Conferência final dos totais</t>
        </is>
      </c>
      <c r="B17" s="13" t="n"/>
      <c r="C17" s="13">
        <f>""</f>
        <v/>
      </c>
      <c r="D17" s="13" t="n"/>
      <c r="E17" s="13" t="n"/>
      <c r="G17">
        <f>""</f>
        <v/>
      </c>
    </row>
    <row r="18">
      <c r="A18" s="14" t="inlineStr">
        <is>
          <t>Montante bruto nas declarações</t>
        </is>
      </c>
      <c r="B18" s="15">
        <f>IFERROR(SUM('Declarações'!$J$6:$J$105),0)</f>
        <v/>
      </c>
      <c r="C18">
        <f>""</f>
        <v/>
      </c>
      <c r="D18" s="14" t="inlineStr">
        <is>
          <t>Retenção nas declarações</t>
        </is>
      </c>
      <c r="E18" s="15">
        <f>IFERROR(SUM('Declarações'!$K$6:$K$105),0)</f>
        <v/>
      </c>
      <c r="G18">
        <f>""</f>
        <v/>
      </c>
    </row>
    <row r="19">
      <c r="A19" s="14" t="inlineStr">
        <is>
          <t>Montante bruto nos registos</t>
        </is>
      </c>
      <c r="B19" s="15">
        <f>IFERROR(SUM('Registos'!$M$6:$M$105),0)</f>
        <v/>
      </c>
      <c r="C19">
        <f>""</f>
        <v/>
      </c>
      <c r="D19" s="14" t="inlineStr">
        <is>
          <t>Retenção nos registos</t>
        </is>
      </c>
      <c r="E19" s="15">
        <f>IFERROR(SUM('Registos'!$P$6:$P$105),0)</f>
        <v/>
      </c>
      <c r="G19">
        <f>""</f>
        <v/>
      </c>
    </row>
    <row r="20">
      <c r="A20" s="14" t="inlineStr">
        <is>
          <t>Diferença de montante bruto</t>
        </is>
      </c>
      <c r="B20" s="15">
        <f>IFERROR(B18-B19,0)</f>
        <v/>
      </c>
      <c r="C20">
        <f>""</f>
        <v/>
      </c>
      <c r="D20" s="14" t="inlineStr">
        <is>
          <t>Diferença de retenção</t>
        </is>
      </c>
      <c r="E20" s="15">
        <f>IFERROR(E18-E19,0)</f>
        <v/>
      </c>
      <c r="G20">
        <f>""</f>
        <v/>
      </c>
    </row>
    <row r="21">
      <c r="A21">
        <f>""</f>
        <v/>
      </c>
      <c r="C21">
        <f>""</f>
        <v/>
      </c>
      <c r="E21">
        <f>""</f>
        <v/>
      </c>
      <c r="G21">
        <f>""</f>
        <v/>
      </c>
    </row>
    <row r="22" ht="32" customHeight="1">
      <c r="A22" s="16" t="inlineStr">
        <is>
          <t>Estado da conferência</t>
        </is>
      </c>
      <c r="B22" s="17">
        <f>IFERROR(IF(AND(ABS(B20)&lt;='Instruções'!$B$7,ABS(E20)&lt;='Instruções'!$B$7),"OK — totais conciliados","Verificar referências, montantes ou retenções"),"Verificar conferência")</f>
        <v/>
      </c>
      <c r="C22" s="18">
        <f>""</f>
        <v/>
      </c>
      <c r="D22" s="18" t="n"/>
      <c r="E22" s="18">
        <f>""</f>
        <v/>
      </c>
      <c r="G22">
        <f>""</f>
        <v/>
      </c>
    </row>
    <row r="23">
      <c r="A23">
        <f>""</f>
        <v/>
      </c>
      <c r="B23">
        <f>""</f>
        <v/>
      </c>
      <c r="C23">
        <f>""</f>
        <v/>
      </c>
      <c r="E23">
        <f>""</f>
        <v/>
      </c>
      <c r="G23">
        <f>""</f>
        <v/>
      </c>
    </row>
    <row r="24">
      <c r="A24">
        <f>""</f>
        <v/>
      </c>
      <c r="B24">
        <f>""</f>
        <v/>
      </c>
      <c r="C24">
        <f>""</f>
        <v/>
      </c>
      <c r="E24">
        <f>""</f>
        <v/>
      </c>
      <c r="G24">
        <f>""</f>
        <v/>
      </c>
    </row>
    <row r="25">
      <c r="A25">
        <f>""</f>
        <v/>
      </c>
      <c r="B25">
        <f>""</f>
        <v/>
      </c>
      <c r="C25">
        <f>""</f>
        <v/>
      </c>
      <c r="E25">
        <f>""</f>
        <v/>
      </c>
      <c r="G25">
        <f>""</f>
        <v/>
      </c>
    </row>
    <row r="26">
      <c r="A26">
        <f>""</f>
        <v/>
      </c>
      <c r="B26">
        <f>""</f>
        <v/>
      </c>
      <c r="C26">
        <f>""</f>
        <v/>
      </c>
      <c r="E26">
        <f>""</f>
        <v/>
      </c>
      <c r="G26">
        <f>""</f>
        <v/>
      </c>
    </row>
    <row r="27">
      <c r="A27">
        <f>""</f>
        <v/>
      </c>
      <c r="B27">
        <f>""</f>
        <v/>
      </c>
      <c r="C27">
        <f>""</f>
        <v/>
      </c>
      <c r="E27">
        <f>""</f>
        <v/>
      </c>
      <c r="G27">
        <f>""</f>
        <v/>
      </c>
    </row>
    <row r="28">
      <c r="A28">
        <f>""</f>
        <v/>
      </c>
      <c r="B28">
        <f>""</f>
        <v/>
      </c>
      <c r="C28">
        <f>""</f>
        <v/>
      </c>
      <c r="E28">
        <f>""</f>
        <v/>
      </c>
      <c r="G28">
        <f>""</f>
        <v/>
      </c>
    </row>
    <row r="29">
      <c r="A29">
        <f>""</f>
        <v/>
      </c>
      <c r="B29">
        <f>""</f>
        <v/>
      </c>
      <c r="C29">
        <f>""</f>
        <v/>
      </c>
      <c r="E29">
        <f>""</f>
        <v/>
      </c>
      <c r="G29">
        <f>""</f>
        <v/>
      </c>
    </row>
    <row r="30">
      <c r="A30">
        <f>""</f>
        <v/>
      </c>
      <c r="B30">
        <f>""</f>
        <v/>
      </c>
      <c r="C30">
        <f>""</f>
        <v/>
      </c>
      <c r="E30">
        <f>""</f>
        <v/>
      </c>
      <c r="G30">
        <f>""</f>
        <v/>
      </c>
    </row>
    <row r="31">
      <c r="A31">
        <f>""</f>
        <v/>
      </c>
      <c r="B31">
        <f>""</f>
        <v/>
      </c>
      <c r="C31">
        <f>""</f>
        <v/>
      </c>
      <c r="E31">
        <f>""</f>
        <v/>
      </c>
      <c r="G31">
        <f>""</f>
        <v/>
      </c>
    </row>
    <row r="32">
      <c r="A32">
        <f>""</f>
        <v/>
      </c>
      <c r="B32">
        <f>""</f>
        <v/>
      </c>
      <c r="C32">
        <f>""</f>
        <v/>
      </c>
      <c r="E32">
        <f>""</f>
        <v/>
      </c>
      <c r="G32">
        <f>""</f>
        <v/>
      </c>
    </row>
    <row r="33">
      <c r="A33">
        <f>""</f>
        <v/>
      </c>
      <c r="B33">
        <f>""</f>
        <v/>
      </c>
      <c r="C33">
        <f>""</f>
        <v/>
      </c>
      <c r="E33">
        <f>""</f>
        <v/>
      </c>
      <c r="G33">
        <f>""</f>
        <v/>
      </c>
    </row>
    <row r="34">
      <c r="A34">
        <f>""</f>
        <v/>
      </c>
      <c r="B34">
        <f>""</f>
        <v/>
      </c>
      <c r="C34">
        <f>""</f>
        <v/>
      </c>
      <c r="E34">
        <f>""</f>
        <v/>
      </c>
      <c r="G34">
        <f>""</f>
        <v/>
      </c>
    </row>
    <row r="35">
      <c r="A35">
        <f>""</f>
        <v/>
      </c>
      <c r="B35">
        <f>""</f>
        <v/>
      </c>
      <c r="C35">
        <f>""</f>
        <v/>
      </c>
      <c r="E35">
        <f>""</f>
        <v/>
      </c>
      <c r="G35">
        <f>""</f>
        <v/>
      </c>
    </row>
    <row r="36">
      <c r="A36">
        <f>""</f>
        <v/>
      </c>
      <c r="B36">
        <f>""</f>
        <v/>
      </c>
      <c r="C36">
        <f>""</f>
        <v/>
      </c>
      <c r="E36">
        <f>""</f>
        <v/>
      </c>
      <c r="G36">
        <f>""</f>
        <v/>
      </c>
    </row>
    <row r="37">
      <c r="A37">
        <f>""</f>
        <v/>
      </c>
      <c r="B37">
        <f>""</f>
        <v/>
      </c>
      <c r="C37">
        <f>""</f>
        <v/>
      </c>
      <c r="E37">
        <f>""</f>
        <v/>
      </c>
      <c r="G37">
        <f>""</f>
        <v/>
      </c>
    </row>
    <row r="38">
      <c r="A38">
        <f>""</f>
        <v/>
      </c>
      <c r="B38">
        <f>""</f>
        <v/>
      </c>
      <c r="C38">
        <f>""</f>
        <v/>
      </c>
      <c r="E38">
        <f>""</f>
        <v/>
      </c>
      <c r="G38">
        <f>""</f>
        <v/>
      </c>
    </row>
    <row r="39">
      <c r="A39">
        <f>""</f>
        <v/>
      </c>
      <c r="B39">
        <f>""</f>
        <v/>
      </c>
      <c r="C39">
        <f>""</f>
        <v/>
      </c>
      <c r="E39">
        <f>""</f>
        <v/>
      </c>
      <c r="G39">
        <f>""</f>
        <v/>
      </c>
    </row>
    <row r="40">
      <c r="A40">
        <f>""</f>
        <v/>
      </c>
      <c r="B40">
        <f>""</f>
        <v/>
      </c>
      <c r="C40">
        <f>""</f>
        <v/>
      </c>
      <c r="E40">
        <f>""</f>
        <v/>
      </c>
      <c r="G40">
        <f>""</f>
        <v/>
      </c>
    </row>
    <row r="41">
      <c r="A41">
        <f>""</f>
        <v/>
      </c>
      <c r="B41">
        <f>""</f>
        <v/>
      </c>
      <c r="C41">
        <f>""</f>
        <v/>
      </c>
      <c r="E41">
        <f>""</f>
        <v/>
      </c>
      <c r="G41">
        <f>""</f>
        <v/>
      </c>
    </row>
    <row r="42">
      <c r="A42">
        <f>""</f>
        <v/>
      </c>
      <c r="B42">
        <f>""</f>
        <v/>
      </c>
      <c r="C42">
        <f>""</f>
        <v/>
      </c>
      <c r="E42">
        <f>""</f>
        <v/>
      </c>
      <c r="G42">
        <f>""</f>
        <v/>
      </c>
    </row>
    <row r="43">
      <c r="A43">
        <f>""</f>
        <v/>
      </c>
      <c r="B43">
        <f>""</f>
        <v/>
      </c>
      <c r="C43">
        <f>""</f>
        <v/>
      </c>
      <c r="E43">
        <f>""</f>
        <v/>
      </c>
      <c r="G43">
        <f>""</f>
        <v/>
      </c>
    </row>
    <row r="44">
      <c r="A44">
        <f>""</f>
        <v/>
      </c>
      <c r="B44">
        <f>""</f>
        <v/>
      </c>
      <c r="C44">
        <f>""</f>
        <v/>
      </c>
      <c r="E44">
        <f>""</f>
        <v/>
      </c>
      <c r="G44">
        <f>""</f>
        <v/>
      </c>
    </row>
    <row r="45">
      <c r="A45">
        <f>""</f>
        <v/>
      </c>
      <c r="B45">
        <f>""</f>
        <v/>
      </c>
      <c r="C45">
        <f>""</f>
        <v/>
      </c>
      <c r="E45">
        <f>""</f>
        <v/>
      </c>
      <c r="G45">
        <f>""</f>
        <v/>
      </c>
    </row>
    <row r="46">
      <c r="A46">
        <f>""</f>
        <v/>
      </c>
      <c r="B46">
        <f>""</f>
        <v/>
      </c>
      <c r="C46">
        <f>""</f>
        <v/>
      </c>
      <c r="E46">
        <f>""</f>
        <v/>
      </c>
      <c r="G46">
        <f>""</f>
        <v/>
      </c>
    </row>
    <row r="47">
      <c r="A47">
        <f>""</f>
        <v/>
      </c>
      <c r="B47">
        <f>""</f>
        <v/>
      </c>
      <c r="C47">
        <f>""</f>
        <v/>
      </c>
      <c r="E47">
        <f>""</f>
        <v/>
      </c>
      <c r="G47">
        <f>""</f>
        <v/>
      </c>
    </row>
    <row r="48">
      <c r="A48">
        <f>""</f>
        <v/>
      </c>
      <c r="B48">
        <f>""</f>
        <v/>
      </c>
      <c r="C48">
        <f>""</f>
        <v/>
      </c>
      <c r="E48">
        <f>""</f>
        <v/>
      </c>
      <c r="G48">
        <f>""</f>
        <v/>
      </c>
    </row>
    <row r="49">
      <c r="A49">
        <f>""</f>
        <v/>
      </c>
      <c r="B49">
        <f>""</f>
        <v/>
      </c>
      <c r="C49">
        <f>""</f>
        <v/>
      </c>
      <c r="E49">
        <f>""</f>
        <v/>
      </c>
      <c r="G49">
        <f>""</f>
        <v/>
      </c>
    </row>
    <row r="50">
      <c r="A50">
        <f>""</f>
        <v/>
      </c>
      <c r="B50">
        <f>""</f>
        <v/>
      </c>
      <c r="C50">
        <f>""</f>
        <v/>
      </c>
      <c r="E50">
        <f>""</f>
        <v/>
      </c>
      <c r="G50">
        <f>""</f>
        <v/>
      </c>
    </row>
    <row r="51">
      <c r="A51">
        <f>""</f>
        <v/>
      </c>
      <c r="B51">
        <f>""</f>
        <v/>
      </c>
      <c r="C51">
        <f>""</f>
        <v/>
      </c>
      <c r="E51">
        <f>""</f>
        <v/>
      </c>
      <c r="G51">
        <f>""</f>
        <v/>
      </c>
    </row>
    <row r="52">
      <c r="A52">
        <f>""</f>
        <v/>
      </c>
      <c r="B52">
        <f>""</f>
        <v/>
      </c>
      <c r="C52">
        <f>""</f>
        <v/>
      </c>
      <c r="E52">
        <f>""</f>
        <v/>
      </c>
      <c r="G52">
        <f>""</f>
        <v/>
      </c>
    </row>
    <row r="53">
      <c r="A53">
        <f>""</f>
        <v/>
      </c>
      <c r="B53">
        <f>""</f>
        <v/>
      </c>
      <c r="C53">
        <f>""</f>
        <v/>
      </c>
      <c r="E53">
        <f>""</f>
        <v/>
      </c>
      <c r="G53">
        <f>""</f>
        <v/>
      </c>
    </row>
    <row r="54">
      <c r="A54">
        <f>""</f>
        <v/>
      </c>
      <c r="B54">
        <f>""</f>
        <v/>
      </c>
      <c r="C54">
        <f>""</f>
        <v/>
      </c>
      <c r="E54">
        <f>""</f>
        <v/>
      </c>
      <c r="G54">
        <f>""</f>
        <v/>
      </c>
    </row>
    <row r="55">
      <c r="A55">
        <f>""</f>
        <v/>
      </c>
      <c r="B55">
        <f>""</f>
        <v/>
      </c>
      <c r="C55">
        <f>""</f>
        <v/>
      </c>
      <c r="E55">
        <f>""</f>
        <v/>
      </c>
      <c r="G55">
        <f>""</f>
        <v/>
      </c>
    </row>
    <row r="56">
      <c r="A56">
        <f>""</f>
        <v/>
      </c>
      <c r="B56">
        <f>""</f>
        <v/>
      </c>
      <c r="C56">
        <f>""</f>
        <v/>
      </c>
      <c r="E56">
        <f>""</f>
        <v/>
      </c>
      <c r="G56">
        <f>""</f>
        <v/>
      </c>
    </row>
    <row r="57">
      <c r="A57">
        <f>""</f>
        <v/>
      </c>
      <c r="B57">
        <f>""</f>
        <v/>
      </c>
      <c r="C57">
        <f>""</f>
        <v/>
      </c>
      <c r="E57">
        <f>""</f>
        <v/>
      </c>
      <c r="G57">
        <f>""</f>
        <v/>
      </c>
    </row>
    <row r="58">
      <c r="A58">
        <f>""</f>
        <v/>
      </c>
      <c r="B58">
        <f>""</f>
        <v/>
      </c>
      <c r="C58">
        <f>""</f>
        <v/>
      </c>
      <c r="E58">
        <f>""</f>
        <v/>
      </c>
      <c r="G58">
        <f>""</f>
        <v/>
      </c>
    </row>
    <row r="59">
      <c r="A59">
        <f>""</f>
        <v/>
      </c>
      <c r="B59">
        <f>""</f>
        <v/>
      </c>
      <c r="C59">
        <f>""</f>
        <v/>
      </c>
      <c r="E59">
        <f>""</f>
        <v/>
      </c>
      <c r="G59">
        <f>""</f>
        <v/>
      </c>
    </row>
    <row r="60">
      <c r="A60">
        <f>""</f>
        <v/>
      </c>
      <c r="B60">
        <f>""</f>
        <v/>
      </c>
      <c r="C60">
        <f>""</f>
        <v/>
      </c>
      <c r="E60">
        <f>""</f>
        <v/>
      </c>
      <c r="G60">
        <f>""</f>
        <v/>
      </c>
    </row>
    <row r="61">
      <c r="A61">
        <f>""</f>
        <v/>
      </c>
      <c r="B61">
        <f>""</f>
        <v/>
      </c>
      <c r="C61">
        <f>""</f>
        <v/>
      </c>
      <c r="E61">
        <f>""</f>
        <v/>
      </c>
      <c r="G61">
        <f>""</f>
        <v/>
      </c>
    </row>
    <row r="62">
      <c r="A62">
        <f>""</f>
        <v/>
      </c>
      <c r="B62">
        <f>""</f>
        <v/>
      </c>
      <c r="C62">
        <f>""</f>
        <v/>
      </c>
      <c r="E62">
        <f>""</f>
        <v/>
      </c>
      <c r="G62">
        <f>""</f>
        <v/>
      </c>
    </row>
    <row r="63">
      <c r="A63">
        <f>""</f>
        <v/>
      </c>
      <c r="B63">
        <f>""</f>
        <v/>
      </c>
      <c r="C63">
        <f>""</f>
        <v/>
      </c>
      <c r="E63">
        <f>""</f>
        <v/>
      </c>
      <c r="G63">
        <f>""</f>
        <v/>
      </c>
    </row>
    <row r="64">
      <c r="A64">
        <f>""</f>
        <v/>
      </c>
      <c r="B64">
        <f>""</f>
        <v/>
      </c>
      <c r="C64">
        <f>""</f>
        <v/>
      </c>
      <c r="E64">
        <f>""</f>
        <v/>
      </c>
      <c r="G64">
        <f>""</f>
        <v/>
      </c>
    </row>
    <row r="65">
      <c r="A65">
        <f>""</f>
        <v/>
      </c>
      <c r="B65">
        <f>""</f>
        <v/>
      </c>
      <c r="C65">
        <f>""</f>
        <v/>
      </c>
      <c r="E65">
        <f>""</f>
        <v/>
      </c>
      <c r="G65">
        <f>""</f>
        <v/>
      </c>
    </row>
    <row r="66">
      <c r="A66">
        <f>""</f>
        <v/>
      </c>
      <c r="B66">
        <f>""</f>
        <v/>
      </c>
      <c r="C66">
        <f>""</f>
        <v/>
      </c>
      <c r="E66">
        <f>""</f>
        <v/>
      </c>
      <c r="G66">
        <f>""</f>
        <v/>
      </c>
    </row>
    <row r="67">
      <c r="A67">
        <f>""</f>
        <v/>
      </c>
      <c r="B67">
        <f>""</f>
        <v/>
      </c>
      <c r="C67">
        <f>""</f>
        <v/>
      </c>
      <c r="E67">
        <f>""</f>
        <v/>
      </c>
      <c r="G67">
        <f>""</f>
        <v/>
      </c>
    </row>
    <row r="68">
      <c r="A68">
        <f>""</f>
        <v/>
      </c>
      <c r="B68">
        <f>""</f>
        <v/>
      </c>
      <c r="C68">
        <f>""</f>
        <v/>
      </c>
      <c r="E68">
        <f>""</f>
        <v/>
      </c>
      <c r="G68">
        <f>""</f>
        <v/>
      </c>
    </row>
    <row r="69">
      <c r="A69">
        <f>""</f>
        <v/>
      </c>
      <c r="B69">
        <f>""</f>
        <v/>
      </c>
      <c r="C69">
        <f>""</f>
        <v/>
      </c>
      <c r="E69">
        <f>""</f>
        <v/>
      </c>
      <c r="G69">
        <f>""</f>
        <v/>
      </c>
    </row>
    <row r="70">
      <c r="A70">
        <f>""</f>
        <v/>
      </c>
      <c r="B70">
        <f>""</f>
        <v/>
      </c>
      <c r="C70">
        <f>""</f>
        <v/>
      </c>
      <c r="E70">
        <f>""</f>
        <v/>
      </c>
      <c r="G70">
        <f>""</f>
        <v/>
      </c>
    </row>
    <row r="71">
      <c r="A71">
        <f>""</f>
        <v/>
      </c>
      <c r="B71">
        <f>""</f>
        <v/>
      </c>
      <c r="C71">
        <f>""</f>
        <v/>
      </c>
      <c r="E71">
        <f>""</f>
        <v/>
      </c>
      <c r="G71">
        <f>""</f>
        <v/>
      </c>
    </row>
    <row r="72">
      <c r="A72">
        <f>""</f>
        <v/>
      </c>
      <c r="B72">
        <f>""</f>
        <v/>
      </c>
      <c r="C72">
        <f>""</f>
        <v/>
      </c>
      <c r="E72">
        <f>""</f>
        <v/>
      </c>
      <c r="G72">
        <f>""</f>
        <v/>
      </c>
    </row>
    <row r="73">
      <c r="A73">
        <f>""</f>
        <v/>
      </c>
      <c r="B73">
        <f>""</f>
        <v/>
      </c>
      <c r="C73">
        <f>""</f>
        <v/>
      </c>
      <c r="E73">
        <f>""</f>
        <v/>
      </c>
      <c r="G73">
        <f>""</f>
        <v/>
      </c>
    </row>
    <row r="74">
      <c r="A74">
        <f>""</f>
        <v/>
      </c>
      <c r="B74">
        <f>""</f>
        <v/>
      </c>
      <c r="C74">
        <f>""</f>
        <v/>
      </c>
      <c r="E74">
        <f>""</f>
        <v/>
      </c>
      <c r="G74">
        <f>""</f>
        <v/>
      </c>
    </row>
    <row r="75">
      <c r="A75">
        <f>""</f>
        <v/>
      </c>
      <c r="B75">
        <f>""</f>
        <v/>
      </c>
      <c r="C75">
        <f>""</f>
        <v/>
      </c>
      <c r="E75">
        <f>""</f>
        <v/>
      </c>
      <c r="G75">
        <f>""</f>
        <v/>
      </c>
    </row>
    <row r="76">
      <c r="A76">
        <f>""</f>
        <v/>
      </c>
      <c r="B76">
        <f>""</f>
        <v/>
      </c>
      <c r="C76">
        <f>""</f>
        <v/>
      </c>
      <c r="E76">
        <f>""</f>
        <v/>
      </c>
      <c r="G76">
        <f>""</f>
        <v/>
      </c>
    </row>
    <row r="77">
      <c r="A77">
        <f>""</f>
        <v/>
      </c>
      <c r="B77">
        <f>""</f>
        <v/>
      </c>
      <c r="C77">
        <f>""</f>
        <v/>
      </c>
      <c r="E77">
        <f>""</f>
        <v/>
      </c>
      <c r="G77">
        <f>""</f>
        <v/>
      </c>
    </row>
    <row r="78">
      <c r="A78">
        <f>""</f>
        <v/>
      </c>
      <c r="B78">
        <f>""</f>
        <v/>
      </c>
      <c r="C78">
        <f>""</f>
        <v/>
      </c>
      <c r="E78">
        <f>""</f>
        <v/>
      </c>
      <c r="G78">
        <f>""</f>
        <v/>
      </c>
    </row>
    <row r="79">
      <c r="A79">
        <f>""</f>
        <v/>
      </c>
      <c r="B79">
        <f>""</f>
        <v/>
      </c>
      <c r="C79">
        <f>""</f>
        <v/>
      </c>
      <c r="E79">
        <f>""</f>
        <v/>
      </c>
      <c r="G79">
        <f>""</f>
        <v/>
      </c>
    </row>
    <row r="80">
      <c r="A80">
        <f>""</f>
        <v/>
      </c>
      <c r="B80">
        <f>""</f>
        <v/>
      </c>
      <c r="C80">
        <f>""</f>
        <v/>
      </c>
      <c r="E80">
        <f>""</f>
        <v/>
      </c>
      <c r="G80">
        <f>""</f>
        <v/>
      </c>
    </row>
    <row r="81">
      <c r="A81">
        <f>""</f>
        <v/>
      </c>
      <c r="B81">
        <f>""</f>
        <v/>
      </c>
      <c r="C81">
        <f>""</f>
        <v/>
      </c>
      <c r="E81">
        <f>""</f>
        <v/>
      </c>
      <c r="G81">
        <f>""</f>
        <v/>
      </c>
    </row>
    <row r="82">
      <c r="A82">
        <f>""</f>
        <v/>
      </c>
      <c r="B82">
        <f>""</f>
        <v/>
      </c>
      <c r="C82">
        <f>""</f>
        <v/>
      </c>
      <c r="E82">
        <f>""</f>
        <v/>
      </c>
      <c r="G82">
        <f>""</f>
        <v/>
      </c>
    </row>
    <row r="83">
      <c r="A83">
        <f>""</f>
        <v/>
      </c>
      <c r="B83">
        <f>""</f>
        <v/>
      </c>
      <c r="C83">
        <f>""</f>
        <v/>
      </c>
      <c r="E83">
        <f>""</f>
        <v/>
      </c>
      <c r="G83">
        <f>""</f>
        <v/>
      </c>
    </row>
    <row r="84">
      <c r="A84">
        <f>""</f>
        <v/>
      </c>
      <c r="B84">
        <f>""</f>
        <v/>
      </c>
      <c r="C84">
        <f>""</f>
        <v/>
      </c>
      <c r="E84">
        <f>""</f>
        <v/>
      </c>
      <c r="G84">
        <f>""</f>
        <v/>
      </c>
    </row>
    <row r="85">
      <c r="A85">
        <f>""</f>
        <v/>
      </c>
      <c r="B85">
        <f>""</f>
        <v/>
      </c>
      <c r="C85">
        <f>""</f>
        <v/>
      </c>
      <c r="E85">
        <f>""</f>
        <v/>
      </c>
      <c r="G85">
        <f>""</f>
        <v/>
      </c>
    </row>
    <row r="86">
      <c r="A86">
        <f>""</f>
        <v/>
      </c>
      <c r="B86">
        <f>""</f>
        <v/>
      </c>
      <c r="C86">
        <f>""</f>
        <v/>
      </c>
      <c r="E86">
        <f>""</f>
        <v/>
      </c>
      <c r="G86">
        <f>""</f>
        <v/>
      </c>
    </row>
    <row r="87">
      <c r="A87">
        <f>""</f>
        <v/>
      </c>
      <c r="B87">
        <f>""</f>
        <v/>
      </c>
      <c r="C87">
        <f>""</f>
        <v/>
      </c>
      <c r="E87">
        <f>""</f>
        <v/>
      </c>
      <c r="G87">
        <f>""</f>
        <v/>
      </c>
    </row>
    <row r="88">
      <c r="A88">
        <f>""</f>
        <v/>
      </c>
      <c r="B88">
        <f>""</f>
        <v/>
      </c>
      <c r="C88">
        <f>""</f>
        <v/>
      </c>
      <c r="E88">
        <f>""</f>
        <v/>
      </c>
      <c r="G88">
        <f>""</f>
        <v/>
      </c>
    </row>
    <row r="89">
      <c r="A89">
        <f>""</f>
        <v/>
      </c>
      <c r="B89">
        <f>""</f>
        <v/>
      </c>
      <c r="C89">
        <f>""</f>
        <v/>
      </c>
      <c r="E89">
        <f>""</f>
        <v/>
      </c>
      <c r="G89">
        <f>""</f>
        <v/>
      </c>
    </row>
    <row r="90">
      <c r="A90">
        <f>""</f>
        <v/>
      </c>
      <c r="B90">
        <f>""</f>
        <v/>
      </c>
      <c r="C90">
        <f>""</f>
        <v/>
      </c>
      <c r="E90">
        <f>""</f>
        <v/>
      </c>
      <c r="G90">
        <f>""</f>
        <v/>
      </c>
    </row>
    <row r="91">
      <c r="A91">
        <f>""</f>
        <v/>
      </c>
      <c r="B91">
        <f>""</f>
        <v/>
      </c>
      <c r="C91">
        <f>""</f>
        <v/>
      </c>
      <c r="E91">
        <f>""</f>
        <v/>
      </c>
      <c r="G91">
        <f>""</f>
        <v/>
      </c>
    </row>
    <row r="92">
      <c r="A92">
        <f>""</f>
        <v/>
      </c>
      <c r="B92">
        <f>""</f>
        <v/>
      </c>
      <c r="C92">
        <f>""</f>
        <v/>
      </c>
      <c r="E92">
        <f>""</f>
        <v/>
      </c>
      <c r="G92">
        <f>""</f>
        <v/>
      </c>
    </row>
    <row r="93">
      <c r="A93">
        <f>""</f>
        <v/>
      </c>
      <c r="B93">
        <f>""</f>
        <v/>
      </c>
      <c r="C93">
        <f>""</f>
        <v/>
      </c>
      <c r="E93">
        <f>""</f>
        <v/>
      </c>
      <c r="G93">
        <f>""</f>
        <v/>
      </c>
    </row>
    <row r="94">
      <c r="A94">
        <f>""</f>
        <v/>
      </c>
      <c r="B94">
        <f>""</f>
        <v/>
      </c>
      <c r="C94">
        <f>""</f>
        <v/>
      </c>
      <c r="E94">
        <f>""</f>
        <v/>
      </c>
      <c r="G94">
        <f>""</f>
        <v/>
      </c>
    </row>
    <row r="95">
      <c r="A95">
        <f>""</f>
        <v/>
      </c>
      <c r="B95">
        <f>""</f>
        <v/>
      </c>
      <c r="C95">
        <f>""</f>
        <v/>
      </c>
      <c r="E95">
        <f>""</f>
        <v/>
      </c>
      <c r="G95">
        <f>""</f>
        <v/>
      </c>
    </row>
    <row r="96">
      <c r="A96">
        <f>""</f>
        <v/>
      </c>
      <c r="B96">
        <f>""</f>
        <v/>
      </c>
      <c r="C96">
        <f>""</f>
        <v/>
      </c>
      <c r="E96">
        <f>""</f>
        <v/>
      </c>
      <c r="G96">
        <f>""</f>
        <v/>
      </c>
    </row>
    <row r="97">
      <c r="A97">
        <f>""</f>
        <v/>
      </c>
      <c r="B97">
        <f>""</f>
        <v/>
      </c>
      <c r="C97">
        <f>""</f>
        <v/>
      </c>
      <c r="E97">
        <f>""</f>
        <v/>
      </c>
      <c r="G97">
        <f>""</f>
        <v/>
      </c>
    </row>
    <row r="98">
      <c r="A98">
        <f>""</f>
        <v/>
      </c>
      <c r="B98">
        <f>""</f>
        <v/>
      </c>
      <c r="C98">
        <f>""</f>
        <v/>
      </c>
      <c r="E98">
        <f>""</f>
        <v/>
      </c>
      <c r="G98">
        <f>""</f>
        <v/>
      </c>
    </row>
    <row r="99">
      <c r="A99">
        <f>""</f>
        <v/>
      </c>
      <c r="B99">
        <f>""</f>
        <v/>
      </c>
      <c r="C99">
        <f>""</f>
        <v/>
      </c>
      <c r="E99">
        <f>""</f>
        <v/>
      </c>
      <c r="G99">
        <f>""</f>
        <v/>
      </c>
    </row>
    <row r="100">
      <c r="A100">
        <f>""</f>
        <v/>
      </c>
      <c r="B100">
        <f>""</f>
        <v/>
      </c>
      <c r="C100">
        <f>""</f>
        <v/>
      </c>
      <c r="E100">
        <f>""</f>
        <v/>
      </c>
      <c r="G100">
        <f>""</f>
        <v/>
      </c>
    </row>
    <row r="101">
      <c r="A101">
        <f>""</f>
        <v/>
      </c>
      <c r="B101">
        <f>""</f>
        <v/>
      </c>
      <c r="C101">
        <f>""</f>
        <v/>
      </c>
      <c r="E101">
        <f>""</f>
        <v/>
      </c>
      <c r="G101">
        <f>""</f>
        <v/>
      </c>
    </row>
  </sheetData>
  <mergeCells count="1">
    <mergeCell ref="A1:H1"/>
  </mergeCells>
  <conditionalFormatting sqref="B22:E22">
    <cfRule type="expression" priority="1" dxfId="0">
      <formula>ISNUMBER(FIND("OK — totais conciliados",$B$22))</formula>
    </cfRule>
    <cfRule type="expression" priority="2" dxfId="1">
      <formula>ISNUMBER(FIND("Verificar",$B$22))</formula>
    </cfRule>
  </conditionalFormatting>
  <conditionalFormatting sqref="B20">
    <cfRule type="expression" priority="3" dxfId="1">
      <formula>ABS(B20)&gt;'Instruções'!$B$7</formula>
    </cfRule>
  </conditionalFormatting>
  <conditionalFormatting sqref="E20">
    <cfRule type="expression" priority="4" dxfId="1">
      <formula>ABS(E20)&gt;'Instruções'!$B$7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  <col width="27" customWidth="1" min="4" max="4"/>
    <col width="16" customWidth="1" min="5" max="5"/>
    <col width="16" customWidth="1" min="6" max="6"/>
    <col width="18" customWidth="1" min="7" max="7"/>
    <col width="22" customWidth="1" min="8" max="8"/>
    <col width="34" customWidth="1" min="9" max="9"/>
    <col width="20" customWidth="1" min="10" max="10"/>
    <col width="18" customWidth="1" min="11" max="11"/>
    <col width="16" customWidth="1" min="12" max="12"/>
    <col width="21" customWidth="1" min="13" max="13"/>
    <col width="23" customWidth="1" min="14" max="14"/>
    <col width="20" customWidth="1" min="15" max="15"/>
  </cols>
  <sheetData>
    <row r="1" ht="28" customHeight="1">
      <c r="A1" s="1" t="inlineStr">
        <is>
          <t>Declarações Modelo 30 — controlo de entrega e comprovativos</t>
        </is>
      </c>
    </row>
    <row r="2" ht="24" customHeight="1">
      <c r="A2" s="19" t="inlineStr">
        <is>
          <t>Uma linha por declaração interna. A referência é usada para ligar os registos de rendimento e o comprovativo de entrega.</t>
        </is>
      </c>
    </row>
    <row r="3" ht="24" customHeight="1">
      <c r="A3" s="20" t="inlineStr">
        <is>
          <t>A data-limite base é calculada até ao fim do segundo mês seguinte ao facto tributário. Confirmar eventuais ajustamentos no calendário fiscal anual.</t>
        </is>
      </c>
    </row>
    <row r="5" ht="42" customHeight="1">
      <c r="A5" s="21" t="inlineStr">
        <is>
          <t>Referência da declaração</t>
        </is>
      </c>
      <c r="B5" s="21" t="inlineStr">
        <is>
          <t>Mês do facto tributário</t>
        </is>
      </c>
      <c r="C5" s="21" t="inlineStr">
        <is>
          <t>Data-limite base</t>
        </is>
      </c>
      <c r="D5" s="21" t="inlineStr">
        <is>
          <t>Ajuste confirmado do calendário fiscal</t>
        </is>
      </c>
      <c r="E5" s="21" t="inlineStr">
        <is>
          <t>Data-limite final</t>
        </is>
      </c>
      <c r="F5" s="21" t="inlineStr">
        <is>
          <t>Data de entrega</t>
        </is>
      </c>
      <c r="G5" s="21" t="inlineStr">
        <is>
          <t>Estado de entrega</t>
        </is>
      </c>
      <c r="H5" s="21" t="inlineStr">
        <is>
          <t>N.º de comprovativo</t>
        </is>
      </c>
      <c r="I5" s="21" t="inlineStr">
        <is>
          <t>Localização do comprovativo</t>
        </is>
      </c>
      <c r="J5" s="21" t="inlineStr">
        <is>
          <t>Montante bruto associado</t>
        </is>
      </c>
      <c r="K5" s="21" t="inlineStr">
        <is>
          <t>Retenção associada</t>
        </is>
      </c>
      <c r="L5" s="21" t="inlineStr">
        <is>
          <t>Registos associados</t>
        </is>
      </c>
      <c r="M5" s="21" t="inlineStr">
        <is>
          <t>Montante líquido associado</t>
        </is>
      </c>
      <c r="N5" s="21" t="inlineStr">
        <is>
          <t>Controlo da declaração</t>
        </is>
      </c>
      <c r="O5" s="21" t="inlineStr">
        <is>
          <t>Alerta de prazo</t>
        </is>
      </c>
    </row>
    <row r="6">
      <c r="A6" s="22" t="inlineStr">
        <is>
          <t>M30-2026-01</t>
        </is>
      </c>
      <c r="B6" s="23" t="n">
        <v>46037</v>
      </c>
      <c r="C6" s="24">
        <f>IFERROR(IF(B6="","",EOMONTH(B6,2)),"")</f>
        <v/>
      </c>
      <c r="D6" s="23" t="n"/>
      <c r="E6" s="24">
        <f>IFERROR(IF(B6="","",IF(D6&lt;&gt;"",D6,C6)),"")</f>
        <v/>
      </c>
      <c r="F6" s="23" t="n">
        <v>46109</v>
      </c>
      <c r="G6" s="22" t="inlineStr">
        <is>
          <t>Entregue</t>
        </is>
      </c>
      <c r="H6" s="25" t="inlineStr">
        <is>
          <t>DEMO-M30-2026-001</t>
        </is>
      </c>
      <c r="I6" s="25" t="inlineStr">
        <is>
          <t>Arquivo interno\Modelo 30\2026\01</t>
        </is>
      </c>
      <c r="J6" s="26">
        <f>IFERROR(IF(A6="","",SUMIF('Registos'!$B$6:$B$105,A6,'Registos'!$M$6:$M$105)),"")</f>
        <v/>
      </c>
      <c r="K6" s="26">
        <f>IFERROR(IF(A6="","",SUMIF('Registos'!$B$6:$B$105,A6,'Registos'!$P$6:$P$105)),"")</f>
        <v/>
      </c>
      <c r="L6" s="27">
        <f>IFERROR(IF(A6="","",COUNTIF('Registos'!$B$6:$B$105,A6)),"")</f>
        <v/>
      </c>
      <c r="M6" s="26">
        <f>IFERROR(IF(A6="","",SUMIF('Registos'!$B$6:$B$105,A6,'Registos'!$S$6:$S$105)),"")</f>
        <v/>
      </c>
      <c r="N6" s="28">
        <f>IFERROR(IF(A6="","",IF(COUNTIF($A$6:$A$105,A6)&gt;1,"Referência repetida",IF(AND(B6&lt;&gt;"",G6&lt;&gt;"",L6&gt;0,IF(G6="Entregue",AND(F6&lt;&gt;"",H6&lt;&gt;"",I6&lt;&gt;""),TRUE)),"Completo","Completar dados"))),"")</f>
        <v/>
      </c>
      <c r="O6" s="28">
        <f>IFERROR(IF(A6="","",IF(G6="Entregue","Entregue",IF(E6="","Sem data-limite",IF('Instruções'!$B$5="","Definir data de referência",IF('Instruções'!$B$5&gt;E6,"Em atraso",IF('Instruções'!$B$5+'Instruções'!$B$6&gt;=E6,"A vencer","Pendente")))))),"")</f>
        <v/>
      </c>
    </row>
    <row r="7">
      <c r="A7" s="22" t="inlineStr">
        <is>
          <t>M30-2026-02</t>
        </is>
      </c>
      <c r="B7" s="23" t="n">
        <v>46067</v>
      </c>
      <c r="C7" s="24">
        <f>IFERROR(IF(B7="","",EOMONTH(B7,2)),"")</f>
        <v/>
      </c>
      <c r="D7" s="23" t="n"/>
      <c r="E7" s="24">
        <f>IFERROR(IF(B7="","",IF(D7&lt;&gt;"",D7,C7)),"")</f>
        <v/>
      </c>
      <c r="F7" s="23" t="n"/>
      <c r="G7" s="22" t="inlineStr">
        <is>
          <t>Pronta a entregar</t>
        </is>
      </c>
      <c r="H7" s="25" t="n"/>
      <c r="I7" s="25" t="n"/>
      <c r="J7" s="26">
        <f>IFERROR(IF(A7="","",SUMIF('Registos'!$B$6:$B$105,A7,'Registos'!$M$6:$M$105)),"")</f>
        <v/>
      </c>
      <c r="K7" s="26">
        <f>IFERROR(IF(A7="","",SUMIF('Registos'!$B$6:$B$105,A7,'Registos'!$P$6:$P$105)),"")</f>
        <v/>
      </c>
      <c r="L7" s="27">
        <f>IFERROR(IF(A7="","",COUNTIF('Registos'!$B$6:$B$105,A7)),"")</f>
        <v/>
      </c>
      <c r="M7" s="26">
        <f>IFERROR(IF(A7="","",SUMIF('Registos'!$B$6:$B$105,A7,'Registos'!$S$6:$S$105)),"")</f>
        <v/>
      </c>
      <c r="N7" s="28">
        <f>IFERROR(IF(A7="","",IF(COUNTIF($A$6:$A$105,A7)&gt;1,"Referência repetida",IF(AND(B7&lt;&gt;"",G7&lt;&gt;"",L7&gt;0,IF(G7="Entregue",AND(F7&lt;&gt;"",H7&lt;&gt;"",I7&lt;&gt;""),TRUE)),"Completo","Completar dados"))),"")</f>
        <v/>
      </c>
      <c r="O7" s="28">
        <f>IFERROR(IF(A7="","",IF(G7="Entregue","Entregue",IF(E7="","Sem data-limite",IF('Instruções'!$B$5="","Definir data de referência",IF('Instruções'!$B$5&gt;E7,"Em atraso",IF('Instruções'!$B$5+'Instruções'!$B$6&gt;=E7,"A vencer","Pendente")))))),"")</f>
        <v/>
      </c>
    </row>
    <row r="8">
      <c r="A8" s="22" t="inlineStr">
        <is>
          <t>M30-2026-03</t>
        </is>
      </c>
      <c r="B8" s="23" t="n">
        <v>46091</v>
      </c>
      <c r="C8" s="24">
        <f>IFERROR(IF(B8="","",EOMONTH(B8,2)),"")</f>
        <v/>
      </c>
      <c r="D8" s="23" t="n"/>
      <c r="E8" s="24">
        <f>IFERROR(IF(B8="","",IF(D8&lt;&gt;"",D8,C8)),"")</f>
        <v/>
      </c>
      <c r="F8" s="23" t="n"/>
      <c r="G8" s="22" t="inlineStr">
        <is>
          <t>A validar</t>
        </is>
      </c>
      <c r="H8" s="25" t="n"/>
      <c r="I8" s="25" t="n"/>
      <c r="J8" s="26">
        <f>IFERROR(IF(A8="","",SUMIF('Registos'!$B$6:$B$105,A8,'Registos'!$M$6:$M$105)),"")</f>
        <v/>
      </c>
      <c r="K8" s="26">
        <f>IFERROR(IF(A8="","",SUMIF('Registos'!$B$6:$B$105,A8,'Registos'!$P$6:$P$105)),"")</f>
        <v/>
      </c>
      <c r="L8" s="27">
        <f>IFERROR(IF(A8="","",COUNTIF('Registos'!$B$6:$B$105,A8)),"")</f>
        <v/>
      </c>
      <c r="M8" s="26">
        <f>IFERROR(IF(A8="","",SUMIF('Registos'!$B$6:$B$105,A8,'Registos'!$S$6:$S$105)),"")</f>
        <v/>
      </c>
      <c r="N8" s="28">
        <f>IFERROR(IF(A8="","",IF(COUNTIF($A$6:$A$105,A8)&gt;1,"Referência repetida",IF(AND(B8&lt;&gt;"",G8&lt;&gt;"",L8&gt;0,IF(G8="Entregue",AND(F8&lt;&gt;"",H8&lt;&gt;"",I8&lt;&gt;""),TRUE)),"Completo","Completar dados"))),"")</f>
        <v/>
      </c>
      <c r="O8" s="28">
        <f>IFERROR(IF(A8="","",IF(G8="Entregue","Entregue",IF(E8="","Sem data-limite",IF('Instruções'!$B$5="","Definir data de referência",IF('Instruções'!$B$5&gt;E8,"Em atraso",IF('Instruções'!$B$5+'Instruções'!$B$6&gt;=E8,"A vencer","Pendente")))))),"")</f>
        <v/>
      </c>
    </row>
    <row r="9">
      <c r="A9" s="22" t="n"/>
      <c r="B9" s="23" t="n"/>
      <c r="C9" s="24">
        <f>IFERROR(IF(B9="","",EOMONTH(B9,2)),"")</f>
        <v/>
      </c>
      <c r="D9" s="23" t="n"/>
      <c r="E9" s="24">
        <f>IFERROR(IF(B9="","",IF(D9&lt;&gt;"",D9,C9)),"")</f>
        <v/>
      </c>
      <c r="F9" s="23" t="n"/>
      <c r="G9" s="22" t="n"/>
      <c r="H9" s="25" t="n"/>
      <c r="I9" s="25" t="n"/>
      <c r="J9" s="26">
        <f>IFERROR(IF(A9="","",SUMIF('Registos'!$B$6:$B$105,A9,'Registos'!$M$6:$M$105)),"")</f>
        <v/>
      </c>
      <c r="K9" s="26">
        <f>IFERROR(IF(A9="","",SUMIF('Registos'!$B$6:$B$105,A9,'Registos'!$P$6:$P$105)),"")</f>
        <v/>
      </c>
      <c r="L9" s="27">
        <f>IFERROR(IF(A9="","",COUNTIF('Registos'!$B$6:$B$105,A9)),"")</f>
        <v/>
      </c>
      <c r="M9" s="26">
        <f>IFERROR(IF(A9="","",SUMIF('Registos'!$B$6:$B$105,A9,'Registos'!$S$6:$S$105)),"")</f>
        <v/>
      </c>
      <c r="N9" s="28">
        <f>IFERROR(IF(A9="","",IF(COUNTIF($A$6:$A$105,A9)&gt;1,"Referência repetida",IF(AND(B9&lt;&gt;"",G9&lt;&gt;"",L9&gt;0,IF(G9="Entregue",AND(F9&lt;&gt;"",H9&lt;&gt;"",I9&lt;&gt;""),TRUE)),"Completo","Completar dados"))),"")</f>
        <v/>
      </c>
      <c r="O9" s="28">
        <f>IFERROR(IF(A9="","",IF(G9="Entregue","Entregue",IF(E9="","Sem data-limite",IF('Instruções'!$B$5="","Definir data de referência",IF('Instruções'!$B$5&gt;E9,"Em atraso",IF('Instruções'!$B$5+'Instruções'!$B$6&gt;=E9,"A vencer","Pendente")))))),"")</f>
        <v/>
      </c>
    </row>
    <row r="10">
      <c r="A10" s="22" t="n"/>
      <c r="B10" s="23" t="n"/>
      <c r="C10" s="24">
        <f>IFERROR(IF(B10="","",EOMONTH(B10,2)),"")</f>
        <v/>
      </c>
      <c r="D10" s="23" t="n"/>
      <c r="E10" s="24">
        <f>IFERROR(IF(B10="","",IF(D10&lt;&gt;"",D10,C10)),"")</f>
        <v/>
      </c>
      <c r="F10" s="23" t="n"/>
      <c r="G10" s="22" t="n"/>
      <c r="H10" s="25" t="n"/>
      <c r="I10" s="25" t="n"/>
      <c r="J10" s="26">
        <f>IFERROR(IF(A10="","",SUMIF('Registos'!$B$6:$B$105,A10,'Registos'!$M$6:$M$105)),"")</f>
        <v/>
      </c>
      <c r="K10" s="26">
        <f>IFERROR(IF(A10="","",SUMIF('Registos'!$B$6:$B$105,A10,'Registos'!$P$6:$P$105)),"")</f>
        <v/>
      </c>
      <c r="L10" s="27">
        <f>IFERROR(IF(A10="","",COUNTIF('Registos'!$B$6:$B$105,A10)),"")</f>
        <v/>
      </c>
      <c r="M10" s="26">
        <f>IFERROR(IF(A10="","",SUMIF('Registos'!$B$6:$B$105,A10,'Registos'!$S$6:$S$105)),"")</f>
        <v/>
      </c>
      <c r="N10" s="28">
        <f>IFERROR(IF(A10="","",IF(COUNTIF($A$6:$A$105,A10)&gt;1,"Referência repetida",IF(AND(B10&lt;&gt;"",G10&lt;&gt;"",L10&gt;0,IF(G10="Entregue",AND(F10&lt;&gt;"",H10&lt;&gt;"",I10&lt;&gt;""),TRUE)),"Completo","Completar dados"))),"")</f>
        <v/>
      </c>
      <c r="O10" s="28">
        <f>IFERROR(IF(A10="","",IF(G10="Entregue","Entregue",IF(E10="","Sem data-limite",IF('Instruções'!$B$5="","Definir data de referência",IF('Instruções'!$B$5&gt;E10,"Em atraso",IF('Instruções'!$B$5+'Instruções'!$B$6&gt;=E10,"A vencer","Pendente")))))),"")</f>
        <v/>
      </c>
    </row>
    <row r="11">
      <c r="A11" s="22" t="n"/>
      <c r="B11" s="23" t="n"/>
      <c r="C11" s="24">
        <f>IFERROR(IF(B11="","",EOMONTH(B11,2)),"")</f>
        <v/>
      </c>
      <c r="D11" s="23" t="n"/>
      <c r="E11" s="24">
        <f>IFERROR(IF(B11="","",IF(D11&lt;&gt;"",D11,C11)),"")</f>
        <v/>
      </c>
      <c r="F11" s="23" t="n"/>
      <c r="G11" s="22" t="n"/>
      <c r="H11" s="25" t="n"/>
      <c r="I11" s="25" t="n"/>
      <c r="J11" s="26">
        <f>IFERROR(IF(A11="","",SUMIF('Registos'!$B$6:$B$105,A11,'Registos'!$M$6:$M$105)),"")</f>
        <v/>
      </c>
      <c r="K11" s="26">
        <f>IFERROR(IF(A11="","",SUMIF('Registos'!$B$6:$B$105,A11,'Registos'!$P$6:$P$105)),"")</f>
        <v/>
      </c>
      <c r="L11" s="27">
        <f>IFERROR(IF(A11="","",COUNTIF('Registos'!$B$6:$B$105,A11)),"")</f>
        <v/>
      </c>
      <c r="M11" s="26">
        <f>IFERROR(IF(A11="","",SUMIF('Registos'!$B$6:$B$105,A11,'Registos'!$S$6:$S$105)),"")</f>
        <v/>
      </c>
      <c r="N11" s="28">
        <f>IFERROR(IF(A11="","",IF(COUNTIF($A$6:$A$105,A11)&gt;1,"Referência repetida",IF(AND(B11&lt;&gt;"",G11&lt;&gt;"",L11&gt;0,IF(G11="Entregue",AND(F11&lt;&gt;"",H11&lt;&gt;"",I11&lt;&gt;""),TRUE)),"Completo","Completar dados"))),"")</f>
        <v/>
      </c>
      <c r="O11" s="28">
        <f>IFERROR(IF(A11="","",IF(G11="Entregue","Entregue",IF(E11="","Sem data-limite",IF('Instruções'!$B$5="","Definir data de referência",IF('Instruções'!$B$5&gt;E11,"Em atraso",IF('Instruções'!$B$5+'Instruções'!$B$6&gt;=E11,"A vencer","Pendente")))))),"")</f>
        <v/>
      </c>
    </row>
    <row r="12">
      <c r="A12" s="22" t="n"/>
      <c r="B12" s="23" t="n"/>
      <c r="C12" s="24">
        <f>IFERROR(IF(B12="","",EOMONTH(B12,2)),"")</f>
        <v/>
      </c>
      <c r="D12" s="23" t="n"/>
      <c r="E12" s="24">
        <f>IFERROR(IF(B12="","",IF(D12&lt;&gt;"",D12,C12)),"")</f>
        <v/>
      </c>
      <c r="F12" s="23" t="n"/>
      <c r="G12" s="22" t="n"/>
      <c r="H12" s="25" t="n"/>
      <c r="I12" s="25" t="n"/>
      <c r="J12" s="26">
        <f>IFERROR(IF(A12="","",SUMIF('Registos'!$B$6:$B$105,A12,'Registos'!$M$6:$M$105)),"")</f>
        <v/>
      </c>
      <c r="K12" s="26">
        <f>IFERROR(IF(A12="","",SUMIF('Registos'!$B$6:$B$105,A12,'Registos'!$P$6:$P$105)),"")</f>
        <v/>
      </c>
      <c r="L12" s="27">
        <f>IFERROR(IF(A12="","",COUNTIF('Registos'!$B$6:$B$105,A12)),"")</f>
        <v/>
      </c>
      <c r="M12" s="26">
        <f>IFERROR(IF(A12="","",SUMIF('Registos'!$B$6:$B$105,A12,'Registos'!$S$6:$S$105)),"")</f>
        <v/>
      </c>
      <c r="N12" s="28">
        <f>IFERROR(IF(A12="","",IF(COUNTIF($A$6:$A$105,A12)&gt;1,"Referência repetida",IF(AND(B12&lt;&gt;"",G12&lt;&gt;"",L12&gt;0,IF(G12="Entregue",AND(F12&lt;&gt;"",H12&lt;&gt;"",I12&lt;&gt;""),TRUE)),"Completo","Completar dados"))),"")</f>
        <v/>
      </c>
      <c r="O12" s="28">
        <f>IFERROR(IF(A12="","",IF(G12="Entregue","Entregue",IF(E12="","Sem data-limite",IF('Instruções'!$B$5="","Definir data de referência",IF('Instruções'!$B$5&gt;E12,"Em atraso",IF('Instruções'!$B$5+'Instruções'!$B$6&gt;=E12,"A vencer","Pendente")))))),"")</f>
        <v/>
      </c>
    </row>
    <row r="13">
      <c r="A13" s="22" t="n"/>
      <c r="B13" s="23" t="n"/>
      <c r="C13" s="24">
        <f>IFERROR(IF(B13="","",EOMONTH(B13,2)),"")</f>
        <v/>
      </c>
      <c r="D13" s="23" t="n"/>
      <c r="E13" s="24">
        <f>IFERROR(IF(B13="","",IF(D13&lt;&gt;"",D13,C13)),"")</f>
        <v/>
      </c>
      <c r="F13" s="23" t="n"/>
      <c r="G13" s="22" t="n"/>
      <c r="H13" s="25" t="n"/>
      <c r="I13" s="25" t="n"/>
      <c r="J13" s="26">
        <f>IFERROR(IF(A13="","",SUMIF('Registos'!$B$6:$B$105,A13,'Registos'!$M$6:$M$105)),"")</f>
        <v/>
      </c>
      <c r="K13" s="26">
        <f>IFERROR(IF(A13="","",SUMIF('Registos'!$B$6:$B$105,A13,'Registos'!$P$6:$P$105)),"")</f>
        <v/>
      </c>
      <c r="L13" s="27">
        <f>IFERROR(IF(A13="","",COUNTIF('Registos'!$B$6:$B$105,A13)),"")</f>
        <v/>
      </c>
      <c r="M13" s="26">
        <f>IFERROR(IF(A13="","",SUMIF('Registos'!$B$6:$B$105,A13,'Registos'!$S$6:$S$105)),"")</f>
        <v/>
      </c>
      <c r="N13" s="28">
        <f>IFERROR(IF(A13="","",IF(COUNTIF($A$6:$A$105,A13)&gt;1,"Referência repetida",IF(AND(B13&lt;&gt;"",G13&lt;&gt;"",L13&gt;0,IF(G13="Entregue",AND(F13&lt;&gt;"",H13&lt;&gt;"",I13&lt;&gt;""),TRUE)),"Completo","Completar dados"))),"")</f>
        <v/>
      </c>
      <c r="O13" s="28">
        <f>IFERROR(IF(A13="","",IF(G13="Entregue","Entregue",IF(E13="","Sem data-limite",IF('Instruções'!$B$5="","Definir data de referência",IF('Instruções'!$B$5&gt;E13,"Em atraso",IF('Instruções'!$B$5+'Instruções'!$B$6&gt;=E13,"A vencer","Pendente")))))),"")</f>
        <v/>
      </c>
    </row>
    <row r="14">
      <c r="A14" s="22" t="n"/>
      <c r="B14" s="23" t="n"/>
      <c r="C14" s="24">
        <f>IFERROR(IF(B14="","",EOMONTH(B14,2)),"")</f>
        <v/>
      </c>
      <c r="D14" s="23" t="n"/>
      <c r="E14" s="24">
        <f>IFERROR(IF(B14="","",IF(D14&lt;&gt;"",D14,C14)),"")</f>
        <v/>
      </c>
      <c r="F14" s="23" t="n"/>
      <c r="G14" s="22" t="n"/>
      <c r="H14" s="25" t="n"/>
      <c r="I14" s="25" t="n"/>
      <c r="J14" s="26">
        <f>IFERROR(IF(A14="","",SUMIF('Registos'!$B$6:$B$105,A14,'Registos'!$M$6:$M$105)),"")</f>
        <v/>
      </c>
      <c r="K14" s="26">
        <f>IFERROR(IF(A14="","",SUMIF('Registos'!$B$6:$B$105,A14,'Registos'!$P$6:$P$105)),"")</f>
        <v/>
      </c>
      <c r="L14" s="27">
        <f>IFERROR(IF(A14="","",COUNTIF('Registos'!$B$6:$B$105,A14)),"")</f>
        <v/>
      </c>
      <c r="M14" s="26">
        <f>IFERROR(IF(A14="","",SUMIF('Registos'!$B$6:$B$105,A14,'Registos'!$S$6:$S$105)),"")</f>
        <v/>
      </c>
      <c r="N14" s="28">
        <f>IFERROR(IF(A14="","",IF(COUNTIF($A$6:$A$105,A14)&gt;1,"Referência repetida",IF(AND(B14&lt;&gt;"",G14&lt;&gt;"",L14&gt;0,IF(G14="Entregue",AND(F14&lt;&gt;"",H14&lt;&gt;"",I14&lt;&gt;""),TRUE)),"Completo","Completar dados"))),"")</f>
        <v/>
      </c>
      <c r="O14" s="28">
        <f>IFERROR(IF(A14="","",IF(G14="Entregue","Entregue",IF(E14="","Sem data-limite",IF('Instruções'!$B$5="","Definir data de referência",IF('Instruções'!$B$5&gt;E14,"Em atraso",IF('Instruções'!$B$5+'Instruções'!$B$6&gt;=E14,"A vencer","Pendente")))))),"")</f>
        <v/>
      </c>
    </row>
    <row r="15">
      <c r="A15" s="22" t="n"/>
      <c r="B15" s="23" t="n"/>
      <c r="C15" s="24">
        <f>IFERROR(IF(B15="","",EOMONTH(B15,2)),"")</f>
        <v/>
      </c>
      <c r="D15" s="23" t="n"/>
      <c r="E15" s="24">
        <f>IFERROR(IF(B15="","",IF(D15&lt;&gt;"",D15,C15)),"")</f>
        <v/>
      </c>
      <c r="F15" s="23" t="n"/>
      <c r="G15" s="22" t="n"/>
      <c r="H15" s="25" t="n"/>
      <c r="I15" s="25" t="n"/>
      <c r="J15" s="26">
        <f>IFERROR(IF(A15="","",SUMIF('Registos'!$B$6:$B$105,A15,'Registos'!$M$6:$M$105)),"")</f>
        <v/>
      </c>
      <c r="K15" s="26">
        <f>IFERROR(IF(A15="","",SUMIF('Registos'!$B$6:$B$105,A15,'Registos'!$P$6:$P$105)),"")</f>
        <v/>
      </c>
      <c r="L15" s="27">
        <f>IFERROR(IF(A15="","",COUNTIF('Registos'!$B$6:$B$105,A15)),"")</f>
        <v/>
      </c>
      <c r="M15" s="26">
        <f>IFERROR(IF(A15="","",SUMIF('Registos'!$B$6:$B$105,A15,'Registos'!$S$6:$S$105)),"")</f>
        <v/>
      </c>
      <c r="N15" s="28">
        <f>IFERROR(IF(A15="","",IF(COUNTIF($A$6:$A$105,A15)&gt;1,"Referência repetida",IF(AND(B15&lt;&gt;"",G15&lt;&gt;"",L15&gt;0,IF(G15="Entregue",AND(F15&lt;&gt;"",H15&lt;&gt;"",I15&lt;&gt;""),TRUE)),"Completo","Completar dados"))),"")</f>
        <v/>
      </c>
      <c r="O15" s="28">
        <f>IFERROR(IF(A15="","",IF(G15="Entregue","Entregue",IF(E15="","Sem data-limite",IF('Instruções'!$B$5="","Definir data de referência",IF('Instruções'!$B$5&gt;E15,"Em atraso",IF('Instruções'!$B$5+'Instruções'!$B$6&gt;=E15,"A vencer","Pendente")))))),"")</f>
        <v/>
      </c>
    </row>
    <row r="16">
      <c r="A16" s="22" t="n"/>
      <c r="B16" s="23" t="n"/>
      <c r="C16" s="24">
        <f>IFERROR(IF(B16="","",EOMONTH(B16,2)),"")</f>
        <v/>
      </c>
      <c r="D16" s="23" t="n"/>
      <c r="E16" s="24">
        <f>IFERROR(IF(B16="","",IF(D16&lt;&gt;"",D16,C16)),"")</f>
        <v/>
      </c>
      <c r="F16" s="23" t="n"/>
      <c r="G16" s="22" t="n"/>
      <c r="H16" s="25" t="n"/>
      <c r="I16" s="25" t="n"/>
      <c r="J16" s="26">
        <f>IFERROR(IF(A16="","",SUMIF('Registos'!$B$6:$B$105,A16,'Registos'!$M$6:$M$105)),"")</f>
        <v/>
      </c>
      <c r="K16" s="26">
        <f>IFERROR(IF(A16="","",SUMIF('Registos'!$B$6:$B$105,A16,'Registos'!$P$6:$P$105)),"")</f>
        <v/>
      </c>
      <c r="L16" s="27">
        <f>IFERROR(IF(A16="","",COUNTIF('Registos'!$B$6:$B$105,A16)),"")</f>
        <v/>
      </c>
      <c r="M16" s="26">
        <f>IFERROR(IF(A16="","",SUMIF('Registos'!$B$6:$B$105,A16,'Registos'!$S$6:$S$105)),"")</f>
        <v/>
      </c>
      <c r="N16" s="28">
        <f>IFERROR(IF(A16="","",IF(COUNTIF($A$6:$A$105,A16)&gt;1,"Referência repetida",IF(AND(B16&lt;&gt;"",G16&lt;&gt;"",L16&gt;0,IF(G16="Entregue",AND(F16&lt;&gt;"",H16&lt;&gt;"",I16&lt;&gt;""),TRUE)),"Completo","Completar dados"))),"")</f>
        <v/>
      </c>
      <c r="O16" s="28">
        <f>IFERROR(IF(A16="","",IF(G16="Entregue","Entregue",IF(E16="","Sem data-limite",IF('Instruções'!$B$5="","Definir data de referência",IF('Instruções'!$B$5&gt;E16,"Em atraso",IF('Instruções'!$B$5+'Instruções'!$B$6&gt;=E16,"A vencer","Pendente")))))),"")</f>
        <v/>
      </c>
    </row>
    <row r="17">
      <c r="A17" s="22" t="n"/>
      <c r="B17" s="23" t="n"/>
      <c r="C17" s="24">
        <f>IFERROR(IF(B17="","",EOMONTH(B17,2)),"")</f>
        <v/>
      </c>
      <c r="D17" s="23" t="n"/>
      <c r="E17" s="24">
        <f>IFERROR(IF(B17="","",IF(D17&lt;&gt;"",D17,C17)),"")</f>
        <v/>
      </c>
      <c r="F17" s="23" t="n"/>
      <c r="G17" s="22" t="n"/>
      <c r="H17" s="25" t="n"/>
      <c r="I17" s="25" t="n"/>
      <c r="J17" s="26">
        <f>IFERROR(IF(A17="","",SUMIF('Registos'!$B$6:$B$105,A17,'Registos'!$M$6:$M$105)),"")</f>
        <v/>
      </c>
      <c r="K17" s="26">
        <f>IFERROR(IF(A17="","",SUMIF('Registos'!$B$6:$B$105,A17,'Registos'!$P$6:$P$105)),"")</f>
        <v/>
      </c>
      <c r="L17" s="27">
        <f>IFERROR(IF(A17="","",COUNTIF('Registos'!$B$6:$B$105,A17)),"")</f>
        <v/>
      </c>
      <c r="M17" s="26">
        <f>IFERROR(IF(A17="","",SUMIF('Registos'!$B$6:$B$105,A17,'Registos'!$S$6:$S$105)),"")</f>
        <v/>
      </c>
      <c r="N17" s="28">
        <f>IFERROR(IF(A17="","",IF(COUNTIF($A$6:$A$105,A17)&gt;1,"Referência repetida",IF(AND(B17&lt;&gt;"",G17&lt;&gt;"",L17&gt;0,IF(G17="Entregue",AND(F17&lt;&gt;"",H17&lt;&gt;"",I17&lt;&gt;""),TRUE)),"Completo","Completar dados"))),"")</f>
        <v/>
      </c>
      <c r="O17" s="28">
        <f>IFERROR(IF(A17="","",IF(G17="Entregue","Entregue",IF(E17="","Sem data-limite",IF('Instruções'!$B$5="","Definir data de referência",IF('Instruções'!$B$5&gt;E17,"Em atraso",IF('Instruções'!$B$5+'Instruções'!$B$6&gt;=E17,"A vencer","Pendente")))))),"")</f>
        <v/>
      </c>
    </row>
    <row r="18">
      <c r="A18" s="22" t="n"/>
      <c r="B18" s="23" t="n"/>
      <c r="C18" s="24">
        <f>IFERROR(IF(B18="","",EOMONTH(B18,2)),"")</f>
        <v/>
      </c>
      <c r="D18" s="23" t="n"/>
      <c r="E18" s="24">
        <f>IFERROR(IF(B18="","",IF(D18&lt;&gt;"",D18,C18)),"")</f>
        <v/>
      </c>
      <c r="F18" s="23" t="n"/>
      <c r="G18" s="22" t="n"/>
      <c r="H18" s="25" t="n"/>
      <c r="I18" s="25" t="n"/>
      <c r="J18" s="26">
        <f>IFERROR(IF(A18="","",SUMIF('Registos'!$B$6:$B$105,A18,'Registos'!$M$6:$M$105)),"")</f>
        <v/>
      </c>
      <c r="K18" s="26">
        <f>IFERROR(IF(A18="","",SUMIF('Registos'!$B$6:$B$105,A18,'Registos'!$P$6:$P$105)),"")</f>
        <v/>
      </c>
      <c r="L18" s="27">
        <f>IFERROR(IF(A18="","",COUNTIF('Registos'!$B$6:$B$105,A18)),"")</f>
        <v/>
      </c>
      <c r="M18" s="26">
        <f>IFERROR(IF(A18="","",SUMIF('Registos'!$B$6:$B$105,A18,'Registos'!$S$6:$S$105)),"")</f>
        <v/>
      </c>
      <c r="N18" s="28">
        <f>IFERROR(IF(A18="","",IF(COUNTIF($A$6:$A$105,A18)&gt;1,"Referência repetida",IF(AND(B18&lt;&gt;"",G18&lt;&gt;"",L18&gt;0,IF(G18="Entregue",AND(F18&lt;&gt;"",H18&lt;&gt;"",I18&lt;&gt;""),TRUE)),"Completo","Completar dados"))),"")</f>
        <v/>
      </c>
      <c r="O18" s="28">
        <f>IFERROR(IF(A18="","",IF(G18="Entregue","Entregue",IF(E18="","Sem data-limite",IF('Instruções'!$B$5="","Definir data de referência",IF('Instruções'!$B$5&gt;E18,"Em atraso",IF('Instruções'!$B$5+'Instruções'!$B$6&gt;=E18,"A vencer","Pendente")))))),"")</f>
        <v/>
      </c>
    </row>
    <row r="19">
      <c r="A19" s="22" t="n"/>
      <c r="B19" s="23" t="n"/>
      <c r="C19" s="24">
        <f>IFERROR(IF(B19="","",EOMONTH(B19,2)),"")</f>
        <v/>
      </c>
      <c r="D19" s="23" t="n"/>
      <c r="E19" s="24">
        <f>IFERROR(IF(B19="","",IF(D19&lt;&gt;"",D19,C19)),"")</f>
        <v/>
      </c>
      <c r="F19" s="23" t="n"/>
      <c r="G19" s="22" t="n"/>
      <c r="H19" s="25" t="n"/>
      <c r="I19" s="25" t="n"/>
      <c r="J19" s="26">
        <f>IFERROR(IF(A19="","",SUMIF('Registos'!$B$6:$B$105,A19,'Registos'!$M$6:$M$105)),"")</f>
        <v/>
      </c>
      <c r="K19" s="26">
        <f>IFERROR(IF(A19="","",SUMIF('Registos'!$B$6:$B$105,A19,'Registos'!$P$6:$P$105)),"")</f>
        <v/>
      </c>
      <c r="L19" s="27">
        <f>IFERROR(IF(A19="","",COUNTIF('Registos'!$B$6:$B$105,A19)),"")</f>
        <v/>
      </c>
      <c r="M19" s="26">
        <f>IFERROR(IF(A19="","",SUMIF('Registos'!$B$6:$B$105,A19,'Registos'!$S$6:$S$105)),"")</f>
        <v/>
      </c>
      <c r="N19" s="28">
        <f>IFERROR(IF(A19="","",IF(COUNTIF($A$6:$A$105,A19)&gt;1,"Referência repetida",IF(AND(B19&lt;&gt;"",G19&lt;&gt;"",L19&gt;0,IF(G19="Entregue",AND(F19&lt;&gt;"",H19&lt;&gt;"",I19&lt;&gt;""),TRUE)),"Completo","Completar dados"))),"")</f>
        <v/>
      </c>
      <c r="O19" s="28">
        <f>IFERROR(IF(A19="","",IF(G19="Entregue","Entregue",IF(E19="","Sem data-limite",IF('Instruções'!$B$5="","Definir data de referência",IF('Instruções'!$B$5&gt;E19,"Em atraso",IF('Instruções'!$B$5+'Instruções'!$B$6&gt;=E19,"A vencer","Pendente")))))),"")</f>
        <v/>
      </c>
    </row>
    <row r="20">
      <c r="A20" s="22" t="n"/>
      <c r="B20" s="23" t="n"/>
      <c r="C20" s="24">
        <f>IFERROR(IF(B20="","",EOMONTH(B20,2)),"")</f>
        <v/>
      </c>
      <c r="D20" s="23" t="n"/>
      <c r="E20" s="24">
        <f>IFERROR(IF(B20="","",IF(D20&lt;&gt;"",D20,C20)),"")</f>
        <v/>
      </c>
      <c r="F20" s="23" t="n"/>
      <c r="G20" s="22" t="n"/>
      <c r="H20" s="25" t="n"/>
      <c r="I20" s="25" t="n"/>
      <c r="J20" s="26">
        <f>IFERROR(IF(A20="","",SUMIF('Registos'!$B$6:$B$105,A20,'Registos'!$M$6:$M$105)),"")</f>
        <v/>
      </c>
      <c r="K20" s="26">
        <f>IFERROR(IF(A20="","",SUMIF('Registos'!$B$6:$B$105,A20,'Registos'!$P$6:$P$105)),"")</f>
        <v/>
      </c>
      <c r="L20" s="27">
        <f>IFERROR(IF(A20="","",COUNTIF('Registos'!$B$6:$B$105,A20)),"")</f>
        <v/>
      </c>
      <c r="M20" s="26">
        <f>IFERROR(IF(A20="","",SUMIF('Registos'!$B$6:$B$105,A20,'Registos'!$S$6:$S$105)),"")</f>
        <v/>
      </c>
      <c r="N20" s="28">
        <f>IFERROR(IF(A20="","",IF(COUNTIF($A$6:$A$105,A20)&gt;1,"Referência repetida",IF(AND(B20&lt;&gt;"",G20&lt;&gt;"",L20&gt;0,IF(G20="Entregue",AND(F20&lt;&gt;"",H20&lt;&gt;"",I20&lt;&gt;""),TRUE)),"Completo","Completar dados"))),"")</f>
        <v/>
      </c>
      <c r="O20" s="28">
        <f>IFERROR(IF(A20="","",IF(G20="Entregue","Entregue",IF(E20="","Sem data-limite",IF('Instruções'!$B$5="","Definir data de referência",IF('Instruções'!$B$5&gt;E20,"Em atraso",IF('Instruções'!$B$5+'Instruções'!$B$6&gt;=E20,"A vencer","Pendente")))))),"")</f>
        <v/>
      </c>
    </row>
    <row r="21">
      <c r="A21" s="22" t="n"/>
      <c r="B21" s="23" t="n"/>
      <c r="C21" s="24">
        <f>IFERROR(IF(B21="","",EOMONTH(B21,2)),"")</f>
        <v/>
      </c>
      <c r="D21" s="23" t="n"/>
      <c r="E21" s="24">
        <f>IFERROR(IF(B21="","",IF(D21&lt;&gt;"",D21,C21)),"")</f>
        <v/>
      </c>
      <c r="F21" s="23" t="n"/>
      <c r="G21" s="22" t="n"/>
      <c r="H21" s="25" t="n"/>
      <c r="I21" s="25" t="n"/>
      <c r="J21" s="26">
        <f>IFERROR(IF(A21="","",SUMIF('Registos'!$B$6:$B$105,A21,'Registos'!$M$6:$M$105)),"")</f>
        <v/>
      </c>
      <c r="K21" s="26">
        <f>IFERROR(IF(A21="","",SUMIF('Registos'!$B$6:$B$105,A21,'Registos'!$P$6:$P$105)),"")</f>
        <v/>
      </c>
      <c r="L21" s="27">
        <f>IFERROR(IF(A21="","",COUNTIF('Registos'!$B$6:$B$105,A21)),"")</f>
        <v/>
      </c>
      <c r="M21" s="26">
        <f>IFERROR(IF(A21="","",SUMIF('Registos'!$B$6:$B$105,A21,'Registos'!$S$6:$S$105)),"")</f>
        <v/>
      </c>
      <c r="N21" s="28">
        <f>IFERROR(IF(A21="","",IF(COUNTIF($A$6:$A$105,A21)&gt;1,"Referência repetida",IF(AND(B21&lt;&gt;"",G21&lt;&gt;"",L21&gt;0,IF(G21="Entregue",AND(F21&lt;&gt;"",H21&lt;&gt;"",I21&lt;&gt;""),TRUE)),"Completo","Completar dados"))),"")</f>
        <v/>
      </c>
      <c r="O21" s="28">
        <f>IFERROR(IF(A21="","",IF(G21="Entregue","Entregue",IF(E21="","Sem data-limite",IF('Instruções'!$B$5="","Definir data de referência",IF('Instruções'!$B$5&gt;E21,"Em atraso",IF('Instruções'!$B$5+'Instruções'!$B$6&gt;=E21,"A vencer","Pendente")))))),"")</f>
        <v/>
      </c>
    </row>
    <row r="22">
      <c r="A22" s="22" t="n"/>
      <c r="B22" s="23" t="n"/>
      <c r="C22" s="24">
        <f>IFERROR(IF(B22="","",EOMONTH(B22,2)),"")</f>
        <v/>
      </c>
      <c r="D22" s="23" t="n"/>
      <c r="E22" s="24">
        <f>IFERROR(IF(B22="","",IF(D22&lt;&gt;"",D22,C22)),"")</f>
        <v/>
      </c>
      <c r="F22" s="23" t="n"/>
      <c r="G22" s="22" t="n"/>
      <c r="H22" s="25" t="n"/>
      <c r="I22" s="25" t="n"/>
      <c r="J22" s="26">
        <f>IFERROR(IF(A22="","",SUMIF('Registos'!$B$6:$B$105,A22,'Registos'!$M$6:$M$105)),"")</f>
        <v/>
      </c>
      <c r="K22" s="26">
        <f>IFERROR(IF(A22="","",SUMIF('Registos'!$B$6:$B$105,A22,'Registos'!$P$6:$P$105)),"")</f>
        <v/>
      </c>
      <c r="L22" s="27">
        <f>IFERROR(IF(A22="","",COUNTIF('Registos'!$B$6:$B$105,A22)),"")</f>
        <v/>
      </c>
      <c r="M22" s="26">
        <f>IFERROR(IF(A22="","",SUMIF('Registos'!$B$6:$B$105,A22,'Registos'!$S$6:$S$105)),"")</f>
        <v/>
      </c>
      <c r="N22" s="28">
        <f>IFERROR(IF(A22="","",IF(COUNTIF($A$6:$A$105,A22)&gt;1,"Referência repetida",IF(AND(B22&lt;&gt;"",G22&lt;&gt;"",L22&gt;0,IF(G22="Entregue",AND(F22&lt;&gt;"",H22&lt;&gt;"",I22&lt;&gt;""),TRUE)),"Completo","Completar dados"))),"")</f>
        <v/>
      </c>
      <c r="O22" s="28">
        <f>IFERROR(IF(A22="","",IF(G22="Entregue","Entregue",IF(E22="","Sem data-limite",IF('Instruções'!$B$5="","Definir data de referência",IF('Instruções'!$B$5&gt;E22,"Em atraso",IF('Instruções'!$B$5+'Instruções'!$B$6&gt;=E22,"A vencer","Pendente")))))),"")</f>
        <v/>
      </c>
    </row>
    <row r="23">
      <c r="A23" s="22" t="n"/>
      <c r="B23" s="23" t="n"/>
      <c r="C23" s="24">
        <f>IFERROR(IF(B23="","",EOMONTH(B23,2)),"")</f>
        <v/>
      </c>
      <c r="D23" s="23" t="n"/>
      <c r="E23" s="24">
        <f>IFERROR(IF(B23="","",IF(D23&lt;&gt;"",D23,C23)),"")</f>
        <v/>
      </c>
      <c r="F23" s="23" t="n"/>
      <c r="G23" s="22" t="n"/>
      <c r="H23" s="25" t="n"/>
      <c r="I23" s="25" t="n"/>
      <c r="J23" s="26">
        <f>IFERROR(IF(A23="","",SUMIF('Registos'!$B$6:$B$105,A23,'Registos'!$M$6:$M$105)),"")</f>
        <v/>
      </c>
      <c r="K23" s="26">
        <f>IFERROR(IF(A23="","",SUMIF('Registos'!$B$6:$B$105,A23,'Registos'!$P$6:$P$105)),"")</f>
        <v/>
      </c>
      <c r="L23" s="27">
        <f>IFERROR(IF(A23="","",COUNTIF('Registos'!$B$6:$B$105,A23)),"")</f>
        <v/>
      </c>
      <c r="M23" s="26">
        <f>IFERROR(IF(A23="","",SUMIF('Registos'!$B$6:$B$105,A23,'Registos'!$S$6:$S$105)),"")</f>
        <v/>
      </c>
      <c r="N23" s="28">
        <f>IFERROR(IF(A23="","",IF(COUNTIF($A$6:$A$105,A23)&gt;1,"Referência repetida",IF(AND(B23&lt;&gt;"",G23&lt;&gt;"",L23&gt;0,IF(G23="Entregue",AND(F23&lt;&gt;"",H23&lt;&gt;"",I23&lt;&gt;""),TRUE)),"Completo","Completar dados"))),"")</f>
        <v/>
      </c>
      <c r="O23" s="28">
        <f>IFERROR(IF(A23="","",IF(G23="Entregue","Entregue",IF(E23="","Sem data-limite",IF('Instruções'!$B$5="","Definir data de referência",IF('Instruções'!$B$5&gt;E23,"Em atraso",IF('Instruções'!$B$5+'Instruções'!$B$6&gt;=E23,"A vencer","Pendente")))))),"")</f>
        <v/>
      </c>
    </row>
    <row r="24">
      <c r="A24" s="22" t="n"/>
      <c r="B24" s="23" t="n"/>
      <c r="C24" s="24">
        <f>IFERROR(IF(B24="","",EOMONTH(B24,2)),"")</f>
        <v/>
      </c>
      <c r="D24" s="23" t="n"/>
      <c r="E24" s="24">
        <f>IFERROR(IF(B24="","",IF(D24&lt;&gt;"",D24,C24)),"")</f>
        <v/>
      </c>
      <c r="F24" s="23" t="n"/>
      <c r="G24" s="22" t="n"/>
      <c r="H24" s="25" t="n"/>
      <c r="I24" s="25" t="n"/>
      <c r="J24" s="26">
        <f>IFERROR(IF(A24="","",SUMIF('Registos'!$B$6:$B$105,A24,'Registos'!$M$6:$M$105)),"")</f>
        <v/>
      </c>
      <c r="K24" s="26">
        <f>IFERROR(IF(A24="","",SUMIF('Registos'!$B$6:$B$105,A24,'Registos'!$P$6:$P$105)),"")</f>
        <v/>
      </c>
      <c r="L24" s="27">
        <f>IFERROR(IF(A24="","",COUNTIF('Registos'!$B$6:$B$105,A24)),"")</f>
        <v/>
      </c>
      <c r="M24" s="26">
        <f>IFERROR(IF(A24="","",SUMIF('Registos'!$B$6:$B$105,A24,'Registos'!$S$6:$S$105)),"")</f>
        <v/>
      </c>
      <c r="N24" s="28">
        <f>IFERROR(IF(A24="","",IF(COUNTIF($A$6:$A$105,A24)&gt;1,"Referência repetida",IF(AND(B24&lt;&gt;"",G24&lt;&gt;"",L24&gt;0,IF(G24="Entregue",AND(F24&lt;&gt;"",H24&lt;&gt;"",I24&lt;&gt;""),TRUE)),"Completo","Completar dados"))),"")</f>
        <v/>
      </c>
      <c r="O24" s="28">
        <f>IFERROR(IF(A24="","",IF(G24="Entregue","Entregue",IF(E24="","Sem data-limite",IF('Instruções'!$B$5="","Definir data de referência",IF('Instruções'!$B$5&gt;E24,"Em atraso",IF('Instruções'!$B$5+'Instruções'!$B$6&gt;=E24,"A vencer","Pendente")))))),"")</f>
        <v/>
      </c>
    </row>
    <row r="25">
      <c r="A25" s="22" t="n"/>
      <c r="B25" s="23" t="n"/>
      <c r="C25" s="24">
        <f>IFERROR(IF(B25="","",EOMONTH(B25,2)),"")</f>
        <v/>
      </c>
      <c r="D25" s="23" t="n"/>
      <c r="E25" s="24">
        <f>IFERROR(IF(B25="","",IF(D25&lt;&gt;"",D25,C25)),"")</f>
        <v/>
      </c>
      <c r="F25" s="23" t="n"/>
      <c r="G25" s="22" t="n"/>
      <c r="H25" s="25" t="n"/>
      <c r="I25" s="25" t="n"/>
      <c r="J25" s="26">
        <f>IFERROR(IF(A25="","",SUMIF('Registos'!$B$6:$B$105,A25,'Registos'!$M$6:$M$105)),"")</f>
        <v/>
      </c>
      <c r="K25" s="26">
        <f>IFERROR(IF(A25="","",SUMIF('Registos'!$B$6:$B$105,A25,'Registos'!$P$6:$P$105)),"")</f>
        <v/>
      </c>
      <c r="L25" s="27">
        <f>IFERROR(IF(A25="","",COUNTIF('Registos'!$B$6:$B$105,A25)),"")</f>
        <v/>
      </c>
      <c r="M25" s="26">
        <f>IFERROR(IF(A25="","",SUMIF('Registos'!$B$6:$B$105,A25,'Registos'!$S$6:$S$105)),"")</f>
        <v/>
      </c>
      <c r="N25" s="28">
        <f>IFERROR(IF(A25="","",IF(COUNTIF($A$6:$A$105,A25)&gt;1,"Referência repetida",IF(AND(B25&lt;&gt;"",G25&lt;&gt;"",L25&gt;0,IF(G25="Entregue",AND(F25&lt;&gt;"",H25&lt;&gt;"",I25&lt;&gt;""),TRUE)),"Completo","Completar dados"))),"")</f>
        <v/>
      </c>
      <c r="O25" s="28">
        <f>IFERROR(IF(A25="","",IF(G25="Entregue","Entregue",IF(E25="","Sem data-limite",IF('Instruções'!$B$5="","Definir data de referência",IF('Instruções'!$B$5&gt;E25,"Em atraso",IF('Instruções'!$B$5+'Instruções'!$B$6&gt;=E25,"A vencer","Pendente")))))),"")</f>
        <v/>
      </c>
    </row>
    <row r="26">
      <c r="A26" s="22" t="n"/>
      <c r="B26" s="23" t="n"/>
      <c r="C26" s="24">
        <f>IFERROR(IF(B26="","",EOMONTH(B26,2)),"")</f>
        <v/>
      </c>
      <c r="D26" s="23" t="n"/>
      <c r="E26" s="24">
        <f>IFERROR(IF(B26="","",IF(D26&lt;&gt;"",D26,C26)),"")</f>
        <v/>
      </c>
      <c r="F26" s="23" t="n"/>
      <c r="G26" s="22" t="n"/>
      <c r="H26" s="25" t="n"/>
      <c r="I26" s="25" t="n"/>
      <c r="J26" s="26">
        <f>IFERROR(IF(A26="","",SUMIF('Registos'!$B$6:$B$105,A26,'Registos'!$M$6:$M$105)),"")</f>
        <v/>
      </c>
      <c r="K26" s="26">
        <f>IFERROR(IF(A26="","",SUMIF('Registos'!$B$6:$B$105,A26,'Registos'!$P$6:$P$105)),"")</f>
        <v/>
      </c>
      <c r="L26" s="27">
        <f>IFERROR(IF(A26="","",COUNTIF('Registos'!$B$6:$B$105,A26)),"")</f>
        <v/>
      </c>
      <c r="M26" s="26">
        <f>IFERROR(IF(A26="","",SUMIF('Registos'!$B$6:$B$105,A26,'Registos'!$S$6:$S$105)),"")</f>
        <v/>
      </c>
      <c r="N26" s="28">
        <f>IFERROR(IF(A26="","",IF(COUNTIF($A$6:$A$105,A26)&gt;1,"Referência repetida",IF(AND(B26&lt;&gt;"",G26&lt;&gt;"",L26&gt;0,IF(G26="Entregue",AND(F26&lt;&gt;"",H26&lt;&gt;"",I26&lt;&gt;""),TRUE)),"Completo","Completar dados"))),"")</f>
        <v/>
      </c>
      <c r="O26" s="28">
        <f>IFERROR(IF(A26="","",IF(G26="Entregue","Entregue",IF(E26="","Sem data-limite",IF('Instruções'!$B$5="","Definir data de referência",IF('Instruções'!$B$5&gt;E26,"Em atraso",IF('Instruções'!$B$5+'Instruções'!$B$6&gt;=E26,"A vencer","Pendente")))))),"")</f>
        <v/>
      </c>
    </row>
    <row r="27">
      <c r="A27" s="22" t="n"/>
      <c r="B27" s="23" t="n"/>
      <c r="C27" s="24">
        <f>IFERROR(IF(B27="","",EOMONTH(B27,2)),"")</f>
        <v/>
      </c>
      <c r="D27" s="23" t="n"/>
      <c r="E27" s="24">
        <f>IFERROR(IF(B27="","",IF(D27&lt;&gt;"",D27,C27)),"")</f>
        <v/>
      </c>
      <c r="F27" s="23" t="n"/>
      <c r="G27" s="22" t="n"/>
      <c r="H27" s="25" t="n"/>
      <c r="I27" s="25" t="n"/>
      <c r="J27" s="26">
        <f>IFERROR(IF(A27="","",SUMIF('Registos'!$B$6:$B$105,A27,'Registos'!$M$6:$M$105)),"")</f>
        <v/>
      </c>
      <c r="K27" s="26">
        <f>IFERROR(IF(A27="","",SUMIF('Registos'!$B$6:$B$105,A27,'Registos'!$P$6:$P$105)),"")</f>
        <v/>
      </c>
      <c r="L27" s="27">
        <f>IFERROR(IF(A27="","",COUNTIF('Registos'!$B$6:$B$105,A27)),"")</f>
        <v/>
      </c>
      <c r="M27" s="26">
        <f>IFERROR(IF(A27="","",SUMIF('Registos'!$B$6:$B$105,A27,'Registos'!$S$6:$S$105)),"")</f>
        <v/>
      </c>
      <c r="N27" s="28">
        <f>IFERROR(IF(A27="","",IF(COUNTIF($A$6:$A$105,A27)&gt;1,"Referência repetida",IF(AND(B27&lt;&gt;"",G27&lt;&gt;"",L27&gt;0,IF(G27="Entregue",AND(F27&lt;&gt;"",H27&lt;&gt;"",I27&lt;&gt;""),TRUE)),"Completo","Completar dados"))),"")</f>
        <v/>
      </c>
      <c r="O27" s="28">
        <f>IFERROR(IF(A27="","",IF(G27="Entregue","Entregue",IF(E27="","Sem data-limite",IF('Instruções'!$B$5="","Definir data de referência",IF('Instruções'!$B$5&gt;E27,"Em atraso",IF('Instruções'!$B$5+'Instruções'!$B$6&gt;=E27,"A vencer","Pendente")))))),"")</f>
        <v/>
      </c>
    </row>
    <row r="28">
      <c r="A28" s="22" t="n"/>
      <c r="B28" s="23" t="n"/>
      <c r="C28" s="24">
        <f>IFERROR(IF(B28="","",EOMONTH(B28,2)),"")</f>
        <v/>
      </c>
      <c r="D28" s="23" t="n"/>
      <c r="E28" s="24">
        <f>IFERROR(IF(B28="","",IF(D28&lt;&gt;"",D28,C28)),"")</f>
        <v/>
      </c>
      <c r="F28" s="23" t="n"/>
      <c r="G28" s="22" t="n"/>
      <c r="H28" s="25" t="n"/>
      <c r="I28" s="25" t="n"/>
      <c r="J28" s="26">
        <f>IFERROR(IF(A28="","",SUMIF('Registos'!$B$6:$B$105,A28,'Registos'!$M$6:$M$105)),"")</f>
        <v/>
      </c>
      <c r="K28" s="26">
        <f>IFERROR(IF(A28="","",SUMIF('Registos'!$B$6:$B$105,A28,'Registos'!$P$6:$P$105)),"")</f>
        <v/>
      </c>
      <c r="L28" s="27">
        <f>IFERROR(IF(A28="","",COUNTIF('Registos'!$B$6:$B$105,A28)),"")</f>
        <v/>
      </c>
      <c r="M28" s="26">
        <f>IFERROR(IF(A28="","",SUMIF('Registos'!$B$6:$B$105,A28,'Registos'!$S$6:$S$105)),"")</f>
        <v/>
      </c>
      <c r="N28" s="28">
        <f>IFERROR(IF(A28="","",IF(COUNTIF($A$6:$A$105,A28)&gt;1,"Referência repetida",IF(AND(B28&lt;&gt;"",G28&lt;&gt;"",L28&gt;0,IF(G28="Entregue",AND(F28&lt;&gt;"",H28&lt;&gt;"",I28&lt;&gt;""),TRUE)),"Completo","Completar dados"))),"")</f>
        <v/>
      </c>
      <c r="O28" s="28">
        <f>IFERROR(IF(A28="","",IF(G28="Entregue","Entregue",IF(E28="","Sem data-limite",IF('Instruções'!$B$5="","Definir data de referência",IF('Instruções'!$B$5&gt;E28,"Em atraso",IF('Instruções'!$B$5+'Instruções'!$B$6&gt;=E28,"A vencer","Pendente")))))),"")</f>
        <v/>
      </c>
    </row>
    <row r="29">
      <c r="A29" s="22" t="n"/>
      <c r="B29" s="23" t="n"/>
      <c r="C29" s="24">
        <f>IFERROR(IF(B29="","",EOMONTH(B29,2)),"")</f>
        <v/>
      </c>
      <c r="D29" s="23" t="n"/>
      <c r="E29" s="24">
        <f>IFERROR(IF(B29="","",IF(D29&lt;&gt;"",D29,C29)),"")</f>
        <v/>
      </c>
      <c r="F29" s="23" t="n"/>
      <c r="G29" s="22" t="n"/>
      <c r="H29" s="25" t="n"/>
      <c r="I29" s="25" t="n"/>
      <c r="J29" s="26">
        <f>IFERROR(IF(A29="","",SUMIF('Registos'!$B$6:$B$105,A29,'Registos'!$M$6:$M$105)),"")</f>
        <v/>
      </c>
      <c r="K29" s="26">
        <f>IFERROR(IF(A29="","",SUMIF('Registos'!$B$6:$B$105,A29,'Registos'!$P$6:$P$105)),"")</f>
        <v/>
      </c>
      <c r="L29" s="27">
        <f>IFERROR(IF(A29="","",COUNTIF('Registos'!$B$6:$B$105,A29)),"")</f>
        <v/>
      </c>
      <c r="M29" s="26">
        <f>IFERROR(IF(A29="","",SUMIF('Registos'!$B$6:$B$105,A29,'Registos'!$S$6:$S$105)),"")</f>
        <v/>
      </c>
      <c r="N29" s="28">
        <f>IFERROR(IF(A29="","",IF(COUNTIF($A$6:$A$105,A29)&gt;1,"Referência repetida",IF(AND(B29&lt;&gt;"",G29&lt;&gt;"",L29&gt;0,IF(G29="Entregue",AND(F29&lt;&gt;"",H29&lt;&gt;"",I29&lt;&gt;""),TRUE)),"Completo","Completar dados"))),"")</f>
        <v/>
      </c>
      <c r="O29" s="28">
        <f>IFERROR(IF(A29="","",IF(G29="Entregue","Entregue",IF(E29="","Sem data-limite",IF('Instruções'!$B$5="","Definir data de referência",IF('Instruções'!$B$5&gt;E29,"Em atraso",IF('Instruções'!$B$5+'Instruções'!$B$6&gt;=E29,"A vencer","Pendente")))))),"")</f>
        <v/>
      </c>
    </row>
    <row r="30">
      <c r="A30" s="22" t="n"/>
      <c r="B30" s="23" t="n"/>
      <c r="C30" s="24">
        <f>IFERROR(IF(B30="","",EOMONTH(B30,2)),"")</f>
        <v/>
      </c>
      <c r="D30" s="23" t="n"/>
      <c r="E30" s="24">
        <f>IFERROR(IF(B30="","",IF(D30&lt;&gt;"",D30,C30)),"")</f>
        <v/>
      </c>
      <c r="F30" s="23" t="n"/>
      <c r="G30" s="22" t="n"/>
      <c r="H30" s="25" t="n"/>
      <c r="I30" s="25" t="n"/>
      <c r="J30" s="26">
        <f>IFERROR(IF(A30="","",SUMIF('Registos'!$B$6:$B$105,A30,'Registos'!$M$6:$M$105)),"")</f>
        <v/>
      </c>
      <c r="K30" s="26">
        <f>IFERROR(IF(A30="","",SUMIF('Registos'!$B$6:$B$105,A30,'Registos'!$P$6:$P$105)),"")</f>
        <v/>
      </c>
      <c r="L30" s="27">
        <f>IFERROR(IF(A30="","",COUNTIF('Registos'!$B$6:$B$105,A30)),"")</f>
        <v/>
      </c>
      <c r="M30" s="26">
        <f>IFERROR(IF(A30="","",SUMIF('Registos'!$B$6:$B$105,A30,'Registos'!$S$6:$S$105)),"")</f>
        <v/>
      </c>
      <c r="N30" s="28">
        <f>IFERROR(IF(A30="","",IF(COUNTIF($A$6:$A$105,A30)&gt;1,"Referência repetida",IF(AND(B30&lt;&gt;"",G30&lt;&gt;"",L30&gt;0,IF(G30="Entregue",AND(F30&lt;&gt;"",H30&lt;&gt;"",I30&lt;&gt;""),TRUE)),"Completo","Completar dados"))),"")</f>
        <v/>
      </c>
      <c r="O30" s="28">
        <f>IFERROR(IF(A30="","",IF(G30="Entregue","Entregue",IF(E30="","Sem data-limite",IF('Instruções'!$B$5="","Definir data de referência",IF('Instruções'!$B$5&gt;E30,"Em atraso",IF('Instruções'!$B$5+'Instruções'!$B$6&gt;=E30,"A vencer","Pendente")))))),"")</f>
        <v/>
      </c>
    </row>
    <row r="31">
      <c r="A31" s="22" t="n"/>
      <c r="B31" s="23" t="n"/>
      <c r="C31" s="24">
        <f>IFERROR(IF(B31="","",EOMONTH(B31,2)),"")</f>
        <v/>
      </c>
      <c r="D31" s="23" t="n"/>
      <c r="E31" s="24">
        <f>IFERROR(IF(B31="","",IF(D31&lt;&gt;"",D31,C31)),"")</f>
        <v/>
      </c>
      <c r="F31" s="23" t="n"/>
      <c r="G31" s="22" t="n"/>
      <c r="H31" s="25" t="n"/>
      <c r="I31" s="25" t="n"/>
      <c r="J31" s="26">
        <f>IFERROR(IF(A31="","",SUMIF('Registos'!$B$6:$B$105,A31,'Registos'!$M$6:$M$105)),"")</f>
        <v/>
      </c>
      <c r="K31" s="26">
        <f>IFERROR(IF(A31="","",SUMIF('Registos'!$B$6:$B$105,A31,'Registos'!$P$6:$P$105)),"")</f>
        <v/>
      </c>
      <c r="L31" s="27">
        <f>IFERROR(IF(A31="","",COUNTIF('Registos'!$B$6:$B$105,A31)),"")</f>
        <v/>
      </c>
      <c r="M31" s="26">
        <f>IFERROR(IF(A31="","",SUMIF('Registos'!$B$6:$B$105,A31,'Registos'!$S$6:$S$105)),"")</f>
        <v/>
      </c>
      <c r="N31" s="28">
        <f>IFERROR(IF(A31="","",IF(COUNTIF($A$6:$A$105,A31)&gt;1,"Referência repetida",IF(AND(B31&lt;&gt;"",G31&lt;&gt;"",L31&gt;0,IF(G31="Entregue",AND(F31&lt;&gt;"",H31&lt;&gt;"",I31&lt;&gt;""),TRUE)),"Completo","Completar dados"))),"")</f>
        <v/>
      </c>
      <c r="O31" s="28">
        <f>IFERROR(IF(A31="","",IF(G31="Entregue","Entregue",IF(E31="","Sem data-limite",IF('Instruções'!$B$5="","Definir data de referência",IF('Instruções'!$B$5&gt;E31,"Em atraso",IF('Instruções'!$B$5+'Instruções'!$B$6&gt;=E31,"A vencer","Pendente")))))),"")</f>
        <v/>
      </c>
    </row>
    <row r="32">
      <c r="A32" s="22" t="n"/>
      <c r="B32" s="23" t="n"/>
      <c r="C32" s="24">
        <f>IFERROR(IF(B32="","",EOMONTH(B32,2)),"")</f>
        <v/>
      </c>
      <c r="D32" s="23" t="n"/>
      <c r="E32" s="24">
        <f>IFERROR(IF(B32="","",IF(D32&lt;&gt;"",D32,C32)),"")</f>
        <v/>
      </c>
      <c r="F32" s="23" t="n"/>
      <c r="G32" s="22" t="n"/>
      <c r="H32" s="25" t="n"/>
      <c r="I32" s="25" t="n"/>
      <c r="J32" s="26">
        <f>IFERROR(IF(A32="","",SUMIF('Registos'!$B$6:$B$105,A32,'Registos'!$M$6:$M$105)),"")</f>
        <v/>
      </c>
      <c r="K32" s="26">
        <f>IFERROR(IF(A32="","",SUMIF('Registos'!$B$6:$B$105,A32,'Registos'!$P$6:$P$105)),"")</f>
        <v/>
      </c>
      <c r="L32" s="27">
        <f>IFERROR(IF(A32="","",COUNTIF('Registos'!$B$6:$B$105,A32)),"")</f>
        <v/>
      </c>
      <c r="M32" s="26">
        <f>IFERROR(IF(A32="","",SUMIF('Registos'!$B$6:$B$105,A32,'Registos'!$S$6:$S$105)),"")</f>
        <v/>
      </c>
      <c r="N32" s="28">
        <f>IFERROR(IF(A32="","",IF(COUNTIF($A$6:$A$105,A32)&gt;1,"Referência repetida",IF(AND(B32&lt;&gt;"",G32&lt;&gt;"",L32&gt;0,IF(G32="Entregue",AND(F32&lt;&gt;"",H32&lt;&gt;"",I32&lt;&gt;""),TRUE)),"Completo","Completar dados"))),"")</f>
        <v/>
      </c>
      <c r="O32" s="28">
        <f>IFERROR(IF(A32="","",IF(G32="Entregue","Entregue",IF(E32="","Sem data-limite",IF('Instruções'!$B$5="","Definir data de referência",IF('Instruções'!$B$5&gt;E32,"Em atraso",IF('Instruções'!$B$5+'Instruções'!$B$6&gt;=E32,"A vencer","Pendente")))))),"")</f>
        <v/>
      </c>
    </row>
    <row r="33">
      <c r="A33" s="22" t="n"/>
      <c r="B33" s="23" t="n"/>
      <c r="C33" s="24">
        <f>IFERROR(IF(B33="","",EOMONTH(B33,2)),"")</f>
        <v/>
      </c>
      <c r="D33" s="23" t="n"/>
      <c r="E33" s="24">
        <f>IFERROR(IF(B33="","",IF(D33&lt;&gt;"",D33,C33)),"")</f>
        <v/>
      </c>
      <c r="F33" s="23" t="n"/>
      <c r="G33" s="22" t="n"/>
      <c r="H33" s="25" t="n"/>
      <c r="I33" s="25" t="n"/>
      <c r="J33" s="26">
        <f>IFERROR(IF(A33="","",SUMIF('Registos'!$B$6:$B$105,A33,'Registos'!$M$6:$M$105)),"")</f>
        <v/>
      </c>
      <c r="K33" s="26">
        <f>IFERROR(IF(A33="","",SUMIF('Registos'!$B$6:$B$105,A33,'Registos'!$P$6:$P$105)),"")</f>
        <v/>
      </c>
      <c r="L33" s="27">
        <f>IFERROR(IF(A33="","",COUNTIF('Registos'!$B$6:$B$105,A33)),"")</f>
        <v/>
      </c>
      <c r="M33" s="26">
        <f>IFERROR(IF(A33="","",SUMIF('Registos'!$B$6:$B$105,A33,'Registos'!$S$6:$S$105)),"")</f>
        <v/>
      </c>
      <c r="N33" s="28">
        <f>IFERROR(IF(A33="","",IF(COUNTIF($A$6:$A$105,A33)&gt;1,"Referência repetida",IF(AND(B33&lt;&gt;"",G33&lt;&gt;"",L33&gt;0,IF(G33="Entregue",AND(F33&lt;&gt;"",H33&lt;&gt;"",I33&lt;&gt;""),TRUE)),"Completo","Completar dados"))),"")</f>
        <v/>
      </c>
      <c r="O33" s="28">
        <f>IFERROR(IF(A33="","",IF(G33="Entregue","Entregue",IF(E33="","Sem data-limite",IF('Instruções'!$B$5="","Definir data de referência",IF('Instruções'!$B$5&gt;E33,"Em atraso",IF('Instruções'!$B$5+'Instruções'!$B$6&gt;=E33,"A vencer","Pendente")))))),"")</f>
        <v/>
      </c>
    </row>
    <row r="34">
      <c r="A34" s="22" t="n"/>
      <c r="B34" s="23" t="n"/>
      <c r="C34" s="24">
        <f>IFERROR(IF(B34="","",EOMONTH(B34,2)),"")</f>
        <v/>
      </c>
      <c r="D34" s="23" t="n"/>
      <c r="E34" s="24">
        <f>IFERROR(IF(B34="","",IF(D34&lt;&gt;"",D34,C34)),"")</f>
        <v/>
      </c>
      <c r="F34" s="23" t="n"/>
      <c r="G34" s="22" t="n"/>
      <c r="H34" s="25" t="n"/>
      <c r="I34" s="25" t="n"/>
      <c r="J34" s="26">
        <f>IFERROR(IF(A34="","",SUMIF('Registos'!$B$6:$B$105,A34,'Registos'!$M$6:$M$105)),"")</f>
        <v/>
      </c>
      <c r="K34" s="26">
        <f>IFERROR(IF(A34="","",SUMIF('Registos'!$B$6:$B$105,A34,'Registos'!$P$6:$P$105)),"")</f>
        <v/>
      </c>
      <c r="L34" s="27">
        <f>IFERROR(IF(A34="","",COUNTIF('Registos'!$B$6:$B$105,A34)),"")</f>
        <v/>
      </c>
      <c r="M34" s="26">
        <f>IFERROR(IF(A34="","",SUMIF('Registos'!$B$6:$B$105,A34,'Registos'!$S$6:$S$105)),"")</f>
        <v/>
      </c>
      <c r="N34" s="28">
        <f>IFERROR(IF(A34="","",IF(COUNTIF($A$6:$A$105,A34)&gt;1,"Referência repetida",IF(AND(B34&lt;&gt;"",G34&lt;&gt;"",L34&gt;0,IF(G34="Entregue",AND(F34&lt;&gt;"",H34&lt;&gt;"",I34&lt;&gt;""),TRUE)),"Completo","Completar dados"))),"")</f>
        <v/>
      </c>
      <c r="O34" s="28">
        <f>IFERROR(IF(A34="","",IF(G34="Entregue","Entregue",IF(E34="","Sem data-limite",IF('Instruções'!$B$5="","Definir data de referência",IF('Instruções'!$B$5&gt;E34,"Em atraso",IF('Instruções'!$B$5+'Instruções'!$B$6&gt;=E34,"A vencer","Pendente")))))),"")</f>
        <v/>
      </c>
    </row>
    <row r="35">
      <c r="A35" s="22" t="n"/>
      <c r="B35" s="23" t="n"/>
      <c r="C35" s="24">
        <f>IFERROR(IF(B35="","",EOMONTH(B35,2)),"")</f>
        <v/>
      </c>
      <c r="D35" s="23" t="n"/>
      <c r="E35" s="24">
        <f>IFERROR(IF(B35="","",IF(D35&lt;&gt;"",D35,C35)),"")</f>
        <v/>
      </c>
      <c r="F35" s="23" t="n"/>
      <c r="G35" s="22" t="n"/>
      <c r="H35" s="25" t="n"/>
      <c r="I35" s="25" t="n"/>
      <c r="J35" s="26">
        <f>IFERROR(IF(A35="","",SUMIF('Registos'!$B$6:$B$105,A35,'Registos'!$M$6:$M$105)),"")</f>
        <v/>
      </c>
      <c r="K35" s="26">
        <f>IFERROR(IF(A35="","",SUMIF('Registos'!$B$6:$B$105,A35,'Registos'!$P$6:$P$105)),"")</f>
        <v/>
      </c>
      <c r="L35" s="27">
        <f>IFERROR(IF(A35="","",COUNTIF('Registos'!$B$6:$B$105,A35)),"")</f>
        <v/>
      </c>
      <c r="M35" s="26">
        <f>IFERROR(IF(A35="","",SUMIF('Registos'!$B$6:$B$105,A35,'Registos'!$S$6:$S$105)),"")</f>
        <v/>
      </c>
      <c r="N35" s="28">
        <f>IFERROR(IF(A35="","",IF(COUNTIF($A$6:$A$105,A35)&gt;1,"Referência repetida",IF(AND(B35&lt;&gt;"",G35&lt;&gt;"",L35&gt;0,IF(G35="Entregue",AND(F35&lt;&gt;"",H35&lt;&gt;"",I35&lt;&gt;""),TRUE)),"Completo","Completar dados"))),"")</f>
        <v/>
      </c>
      <c r="O35" s="28">
        <f>IFERROR(IF(A35="","",IF(G35="Entregue","Entregue",IF(E35="","Sem data-limite",IF('Instruções'!$B$5="","Definir data de referência",IF('Instruções'!$B$5&gt;E35,"Em atraso",IF('Instruções'!$B$5+'Instruções'!$B$6&gt;=E35,"A vencer","Pendente")))))),"")</f>
        <v/>
      </c>
    </row>
    <row r="36">
      <c r="A36" s="22" t="n"/>
      <c r="B36" s="23" t="n"/>
      <c r="C36" s="24">
        <f>IFERROR(IF(B36="","",EOMONTH(B36,2)),"")</f>
        <v/>
      </c>
      <c r="D36" s="23" t="n"/>
      <c r="E36" s="24">
        <f>IFERROR(IF(B36="","",IF(D36&lt;&gt;"",D36,C36)),"")</f>
        <v/>
      </c>
      <c r="F36" s="23" t="n"/>
      <c r="G36" s="22" t="n"/>
      <c r="H36" s="25" t="n"/>
      <c r="I36" s="25" t="n"/>
      <c r="J36" s="26">
        <f>IFERROR(IF(A36="","",SUMIF('Registos'!$B$6:$B$105,A36,'Registos'!$M$6:$M$105)),"")</f>
        <v/>
      </c>
      <c r="K36" s="26">
        <f>IFERROR(IF(A36="","",SUMIF('Registos'!$B$6:$B$105,A36,'Registos'!$P$6:$P$105)),"")</f>
        <v/>
      </c>
      <c r="L36" s="27">
        <f>IFERROR(IF(A36="","",COUNTIF('Registos'!$B$6:$B$105,A36)),"")</f>
        <v/>
      </c>
      <c r="M36" s="26">
        <f>IFERROR(IF(A36="","",SUMIF('Registos'!$B$6:$B$105,A36,'Registos'!$S$6:$S$105)),"")</f>
        <v/>
      </c>
      <c r="N36" s="28">
        <f>IFERROR(IF(A36="","",IF(COUNTIF($A$6:$A$105,A36)&gt;1,"Referência repetida",IF(AND(B36&lt;&gt;"",G36&lt;&gt;"",L36&gt;0,IF(G36="Entregue",AND(F36&lt;&gt;"",H36&lt;&gt;"",I36&lt;&gt;""),TRUE)),"Completo","Completar dados"))),"")</f>
        <v/>
      </c>
      <c r="O36" s="28">
        <f>IFERROR(IF(A36="","",IF(G36="Entregue","Entregue",IF(E36="","Sem data-limite",IF('Instruções'!$B$5="","Definir data de referência",IF('Instruções'!$B$5&gt;E36,"Em atraso",IF('Instruções'!$B$5+'Instruções'!$B$6&gt;=E36,"A vencer","Pendente")))))),"")</f>
        <v/>
      </c>
    </row>
    <row r="37">
      <c r="A37" s="22" t="n"/>
      <c r="B37" s="23" t="n"/>
      <c r="C37" s="24">
        <f>IFERROR(IF(B37="","",EOMONTH(B37,2)),"")</f>
        <v/>
      </c>
      <c r="D37" s="23" t="n"/>
      <c r="E37" s="24">
        <f>IFERROR(IF(B37="","",IF(D37&lt;&gt;"",D37,C37)),"")</f>
        <v/>
      </c>
      <c r="F37" s="23" t="n"/>
      <c r="G37" s="22" t="n"/>
      <c r="H37" s="25" t="n"/>
      <c r="I37" s="25" t="n"/>
      <c r="J37" s="26">
        <f>IFERROR(IF(A37="","",SUMIF('Registos'!$B$6:$B$105,A37,'Registos'!$M$6:$M$105)),"")</f>
        <v/>
      </c>
      <c r="K37" s="26">
        <f>IFERROR(IF(A37="","",SUMIF('Registos'!$B$6:$B$105,A37,'Registos'!$P$6:$P$105)),"")</f>
        <v/>
      </c>
      <c r="L37" s="27">
        <f>IFERROR(IF(A37="","",COUNTIF('Registos'!$B$6:$B$105,A37)),"")</f>
        <v/>
      </c>
      <c r="M37" s="26">
        <f>IFERROR(IF(A37="","",SUMIF('Registos'!$B$6:$B$105,A37,'Registos'!$S$6:$S$105)),"")</f>
        <v/>
      </c>
      <c r="N37" s="28">
        <f>IFERROR(IF(A37="","",IF(COUNTIF($A$6:$A$105,A37)&gt;1,"Referência repetida",IF(AND(B37&lt;&gt;"",G37&lt;&gt;"",L37&gt;0,IF(G37="Entregue",AND(F37&lt;&gt;"",H37&lt;&gt;"",I37&lt;&gt;""),TRUE)),"Completo","Completar dados"))),"")</f>
        <v/>
      </c>
      <c r="O37" s="28">
        <f>IFERROR(IF(A37="","",IF(G37="Entregue","Entregue",IF(E37="","Sem data-limite",IF('Instruções'!$B$5="","Definir data de referência",IF('Instruções'!$B$5&gt;E37,"Em atraso",IF('Instruções'!$B$5+'Instruções'!$B$6&gt;=E37,"A vencer","Pendente")))))),"")</f>
        <v/>
      </c>
    </row>
    <row r="38">
      <c r="A38" s="22" t="n"/>
      <c r="B38" s="23" t="n"/>
      <c r="C38" s="24">
        <f>IFERROR(IF(B38="","",EOMONTH(B38,2)),"")</f>
        <v/>
      </c>
      <c r="D38" s="23" t="n"/>
      <c r="E38" s="24">
        <f>IFERROR(IF(B38="","",IF(D38&lt;&gt;"",D38,C38)),"")</f>
        <v/>
      </c>
      <c r="F38" s="23" t="n"/>
      <c r="G38" s="22" t="n"/>
      <c r="H38" s="25" t="n"/>
      <c r="I38" s="25" t="n"/>
      <c r="J38" s="26">
        <f>IFERROR(IF(A38="","",SUMIF('Registos'!$B$6:$B$105,A38,'Registos'!$M$6:$M$105)),"")</f>
        <v/>
      </c>
      <c r="K38" s="26">
        <f>IFERROR(IF(A38="","",SUMIF('Registos'!$B$6:$B$105,A38,'Registos'!$P$6:$P$105)),"")</f>
        <v/>
      </c>
      <c r="L38" s="27">
        <f>IFERROR(IF(A38="","",COUNTIF('Registos'!$B$6:$B$105,A38)),"")</f>
        <v/>
      </c>
      <c r="M38" s="26">
        <f>IFERROR(IF(A38="","",SUMIF('Registos'!$B$6:$B$105,A38,'Registos'!$S$6:$S$105)),"")</f>
        <v/>
      </c>
      <c r="N38" s="28">
        <f>IFERROR(IF(A38="","",IF(COUNTIF($A$6:$A$105,A38)&gt;1,"Referência repetida",IF(AND(B38&lt;&gt;"",G38&lt;&gt;"",L38&gt;0,IF(G38="Entregue",AND(F38&lt;&gt;"",H38&lt;&gt;"",I38&lt;&gt;""),TRUE)),"Completo","Completar dados"))),"")</f>
        <v/>
      </c>
      <c r="O38" s="28">
        <f>IFERROR(IF(A38="","",IF(G38="Entregue","Entregue",IF(E38="","Sem data-limite",IF('Instruções'!$B$5="","Definir data de referência",IF('Instruções'!$B$5&gt;E38,"Em atraso",IF('Instruções'!$B$5+'Instruções'!$B$6&gt;=E38,"A vencer","Pendente")))))),"")</f>
        <v/>
      </c>
    </row>
    <row r="39">
      <c r="A39" s="22" t="n"/>
      <c r="B39" s="23" t="n"/>
      <c r="C39" s="24">
        <f>IFERROR(IF(B39="","",EOMONTH(B39,2)),"")</f>
        <v/>
      </c>
      <c r="D39" s="23" t="n"/>
      <c r="E39" s="24">
        <f>IFERROR(IF(B39="","",IF(D39&lt;&gt;"",D39,C39)),"")</f>
        <v/>
      </c>
      <c r="F39" s="23" t="n"/>
      <c r="G39" s="22" t="n"/>
      <c r="H39" s="25" t="n"/>
      <c r="I39" s="25" t="n"/>
      <c r="J39" s="26">
        <f>IFERROR(IF(A39="","",SUMIF('Registos'!$B$6:$B$105,A39,'Registos'!$M$6:$M$105)),"")</f>
        <v/>
      </c>
      <c r="K39" s="26">
        <f>IFERROR(IF(A39="","",SUMIF('Registos'!$B$6:$B$105,A39,'Registos'!$P$6:$P$105)),"")</f>
        <v/>
      </c>
      <c r="L39" s="27">
        <f>IFERROR(IF(A39="","",COUNTIF('Registos'!$B$6:$B$105,A39)),"")</f>
        <v/>
      </c>
      <c r="M39" s="26">
        <f>IFERROR(IF(A39="","",SUMIF('Registos'!$B$6:$B$105,A39,'Registos'!$S$6:$S$105)),"")</f>
        <v/>
      </c>
      <c r="N39" s="28">
        <f>IFERROR(IF(A39="","",IF(COUNTIF($A$6:$A$105,A39)&gt;1,"Referência repetida",IF(AND(B39&lt;&gt;"",G39&lt;&gt;"",L39&gt;0,IF(G39="Entregue",AND(F39&lt;&gt;"",H39&lt;&gt;"",I39&lt;&gt;""),TRUE)),"Completo","Completar dados"))),"")</f>
        <v/>
      </c>
      <c r="O39" s="28">
        <f>IFERROR(IF(A39="","",IF(G39="Entregue","Entregue",IF(E39="","Sem data-limite",IF('Instruções'!$B$5="","Definir data de referência",IF('Instruções'!$B$5&gt;E39,"Em atraso",IF('Instruções'!$B$5+'Instruções'!$B$6&gt;=E39,"A vencer","Pendente")))))),"")</f>
        <v/>
      </c>
    </row>
    <row r="40">
      <c r="A40" s="22" t="n"/>
      <c r="B40" s="23" t="n"/>
      <c r="C40" s="24">
        <f>IFERROR(IF(B40="","",EOMONTH(B40,2)),"")</f>
        <v/>
      </c>
      <c r="D40" s="23" t="n"/>
      <c r="E40" s="24">
        <f>IFERROR(IF(B40="","",IF(D40&lt;&gt;"",D40,C40)),"")</f>
        <v/>
      </c>
      <c r="F40" s="23" t="n"/>
      <c r="G40" s="22" t="n"/>
      <c r="H40" s="25" t="n"/>
      <c r="I40" s="25" t="n"/>
      <c r="J40" s="26">
        <f>IFERROR(IF(A40="","",SUMIF('Registos'!$B$6:$B$105,A40,'Registos'!$M$6:$M$105)),"")</f>
        <v/>
      </c>
      <c r="K40" s="26">
        <f>IFERROR(IF(A40="","",SUMIF('Registos'!$B$6:$B$105,A40,'Registos'!$P$6:$P$105)),"")</f>
        <v/>
      </c>
      <c r="L40" s="27">
        <f>IFERROR(IF(A40="","",COUNTIF('Registos'!$B$6:$B$105,A40)),"")</f>
        <v/>
      </c>
      <c r="M40" s="26">
        <f>IFERROR(IF(A40="","",SUMIF('Registos'!$B$6:$B$105,A40,'Registos'!$S$6:$S$105)),"")</f>
        <v/>
      </c>
      <c r="N40" s="28">
        <f>IFERROR(IF(A40="","",IF(COUNTIF($A$6:$A$105,A40)&gt;1,"Referência repetida",IF(AND(B40&lt;&gt;"",G40&lt;&gt;"",L40&gt;0,IF(G40="Entregue",AND(F40&lt;&gt;"",H40&lt;&gt;"",I40&lt;&gt;""),TRUE)),"Completo","Completar dados"))),"")</f>
        <v/>
      </c>
      <c r="O40" s="28">
        <f>IFERROR(IF(A40="","",IF(G40="Entregue","Entregue",IF(E40="","Sem data-limite",IF('Instruções'!$B$5="","Definir data de referência",IF('Instruções'!$B$5&gt;E40,"Em atraso",IF('Instruções'!$B$5+'Instruções'!$B$6&gt;=E40,"A vencer","Pendente")))))),"")</f>
        <v/>
      </c>
    </row>
    <row r="41">
      <c r="A41" s="22" t="n"/>
      <c r="B41" s="23" t="n"/>
      <c r="C41" s="24">
        <f>IFERROR(IF(B41="","",EOMONTH(B41,2)),"")</f>
        <v/>
      </c>
      <c r="D41" s="23" t="n"/>
      <c r="E41" s="24">
        <f>IFERROR(IF(B41="","",IF(D41&lt;&gt;"",D41,C41)),"")</f>
        <v/>
      </c>
      <c r="F41" s="23" t="n"/>
      <c r="G41" s="22" t="n"/>
      <c r="H41" s="25" t="n"/>
      <c r="I41" s="25" t="n"/>
      <c r="J41" s="26">
        <f>IFERROR(IF(A41="","",SUMIF('Registos'!$B$6:$B$105,A41,'Registos'!$M$6:$M$105)),"")</f>
        <v/>
      </c>
      <c r="K41" s="26">
        <f>IFERROR(IF(A41="","",SUMIF('Registos'!$B$6:$B$105,A41,'Registos'!$P$6:$P$105)),"")</f>
        <v/>
      </c>
      <c r="L41" s="27">
        <f>IFERROR(IF(A41="","",COUNTIF('Registos'!$B$6:$B$105,A41)),"")</f>
        <v/>
      </c>
      <c r="M41" s="26">
        <f>IFERROR(IF(A41="","",SUMIF('Registos'!$B$6:$B$105,A41,'Registos'!$S$6:$S$105)),"")</f>
        <v/>
      </c>
      <c r="N41" s="28">
        <f>IFERROR(IF(A41="","",IF(COUNTIF($A$6:$A$105,A41)&gt;1,"Referência repetida",IF(AND(B41&lt;&gt;"",G41&lt;&gt;"",L41&gt;0,IF(G41="Entregue",AND(F41&lt;&gt;"",H41&lt;&gt;"",I41&lt;&gt;""),TRUE)),"Completo","Completar dados"))),"")</f>
        <v/>
      </c>
      <c r="O41" s="28">
        <f>IFERROR(IF(A41="","",IF(G41="Entregue","Entregue",IF(E41="","Sem data-limite",IF('Instruções'!$B$5="","Definir data de referência",IF('Instruções'!$B$5&gt;E41,"Em atraso",IF('Instruções'!$B$5+'Instruções'!$B$6&gt;=E41,"A vencer","Pendente")))))),"")</f>
        <v/>
      </c>
    </row>
    <row r="42">
      <c r="A42" s="22" t="n"/>
      <c r="B42" s="23" t="n"/>
      <c r="C42" s="24">
        <f>IFERROR(IF(B42="","",EOMONTH(B42,2)),"")</f>
        <v/>
      </c>
      <c r="D42" s="23" t="n"/>
      <c r="E42" s="24">
        <f>IFERROR(IF(B42="","",IF(D42&lt;&gt;"",D42,C42)),"")</f>
        <v/>
      </c>
      <c r="F42" s="23" t="n"/>
      <c r="G42" s="22" t="n"/>
      <c r="H42" s="25" t="n"/>
      <c r="I42" s="25" t="n"/>
      <c r="J42" s="26">
        <f>IFERROR(IF(A42="","",SUMIF('Registos'!$B$6:$B$105,A42,'Registos'!$M$6:$M$105)),"")</f>
        <v/>
      </c>
      <c r="K42" s="26">
        <f>IFERROR(IF(A42="","",SUMIF('Registos'!$B$6:$B$105,A42,'Registos'!$P$6:$P$105)),"")</f>
        <v/>
      </c>
      <c r="L42" s="27">
        <f>IFERROR(IF(A42="","",COUNTIF('Registos'!$B$6:$B$105,A42)),"")</f>
        <v/>
      </c>
      <c r="M42" s="26">
        <f>IFERROR(IF(A42="","",SUMIF('Registos'!$B$6:$B$105,A42,'Registos'!$S$6:$S$105)),"")</f>
        <v/>
      </c>
      <c r="N42" s="28">
        <f>IFERROR(IF(A42="","",IF(COUNTIF($A$6:$A$105,A42)&gt;1,"Referência repetida",IF(AND(B42&lt;&gt;"",G42&lt;&gt;"",L42&gt;0,IF(G42="Entregue",AND(F42&lt;&gt;"",H42&lt;&gt;"",I42&lt;&gt;""),TRUE)),"Completo","Completar dados"))),"")</f>
        <v/>
      </c>
      <c r="O42" s="28">
        <f>IFERROR(IF(A42="","",IF(G42="Entregue","Entregue",IF(E42="","Sem data-limite",IF('Instruções'!$B$5="","Definir data de referência",IF('Instruções'!$B$5&gt;E42,"Em atraso",IF('Instruções'!$B$5+'Instruções'!$B$6&gt;=E42,"A vencer","Pendente")))))),"")</f>
        <v/>
      </c>
    </row>
    <row r="43">
      <c r="A43" s="22" t="n"/>
      <c r="B43" s="23" t="n"/>
      <c r="C43" s="24">
        <f>IFERROR(IF(B43="","",EOMONTH(B43,2)),"")</f>
        <v/>
      </c>
      <c r="D43" s="23" t="n"/>
      <c r="E43" s="24">
        <f>IFERROR(IF(B43="","",IF(D43&lt;&gt;"",D43,C43)),"")</f>
        <v/>
      </c>
      <c r="F43" s="23" t="n"/>
      <c r="G43" s="22" t="n"/>
      <c r="H43" s="25" t="n"/>
      <c r="I43" s="25" t="n"/>
      <c r="J43" s="26">
        <f>IFERROR(IF(A43="","",SUMIF('Registos'!$B$6:$B$105,A43,'Registos'!$M$6:$M$105)),"")</f>
        <v/>
      </c>
      <c r="K43" s="26">
        <f>IFERROR(IF(A43="","",SUMIF('Registos'!$B$6:$B$105,A43,'Registos'!$P$6:$P$105)),"")</f>
        <v/>
      </c>
      <c r="L43" s="27">
        <f>IFERROR(IF(A43="","",COUNTIF('Registos'!$B$6:$B$105,A43)),"")</f>
        <v/>
      </c>
      <c r="M43" s="26">
        <f>IFERROR(IF(A43="","",SUMIF('Registos'!$B$6:$B$105,A43,'Registos'!$S$6:$S$105)),"")</f>
        <v/>
      </c>
      <c r="N43" s="28">
        <f>IFERROR(IF(A43="","",IF(COUNTIF($A$6:$A$105,A43)&gt;1,"Referência repetida",IF(AND(B43&lt;&gt;"",G43&lt;&gt;"",L43&gt;0,IF(G43="Entregue",AND(F43&lt;&gt;"",H43&lt;&gt;"",I43&lt;&gt;""),TRUE)),"Completo","Completar dados"))),"")</f>
        <v/>
      </c>
      <c r="O43" s="28">
        <f>IFERROR(IF(A43="","",IF(G43="Entregue","Entregue",IF(E43="","Sem data-limite",IF('Instruções'!$B$5="","Definir data de referência",IF('Instruções'!$B$5&gt;E43,"Em atraso",IF('Instruções'!$B$5+'Instruções'!$B$6&gt;=E43,"A vencer","Pendente")))))),"")</f>
        <v/>
      </c>
    </row>
    <row r="44">
      <c r="A44" s="22" t="n"/>
      <c r="B44" s="23" t="n"/>
      <c r="C44" s="24">
        <f>IFERROR(IF(B44="","",EOMONTH(B44,2)),"")</f>
        <v/>
      </c>
      <c r="D44" s="23" t="n"/>
      <c r="E44" s="24">
        <f>IFERROR(IF(B44="","",IF(D44&lt;&gt;"",D44,C44)),"")</f>
        <v/>
      </c>
      <c r="F44" s="23" t="n"/>
      <c r="G44" s="22" t="n"/>
      <c r="H44" s="25" t="n"/>
      <c r="I44" s="25" t="n"/>
      <c r="J44" s="26">
        <f>IFERROR(IF(A44="","",SUMIF('Registos'!$B$6:$B$105,A44,'Registos'!$M$6:$M$105)),"")</f>
        <v/>
      </c>
      <c r="K44" s="26">
        <f>IFERROR(IF(A44="","",SUMIF('Registos'!$B$6:$B$105,A44,'Registos'!$P$6:$P$105)),"")</f>
        <v/>
      </c>
      <c r="L44" s="27">
        <f>IFERROR(IF(A44="","",COUNTIF('Registos'!$B$6:$B$105,A44)),"")</f>
        <v/>
      </c>
      <c r="M44" s="26">
        <f>IFERROR(IF(A44="","",SUMIF('Registos'!$B$6:$B$105,A44,'Registos'!$S$6:$S$105)),"")</f>
        <v/>
      </c>
      <c r="N44" s="28">
        <f>IFERROR(IF(A44="","",IF(COUNTIF($A$6:$A$105,A44)&gt;1,"Referência repetida",IF(AND(B44&lt;&gt;"",G44&lt;&gt;"",L44&gt;0,IF(G44="Entregue",AND(F44&lt;&gt;"",H44&lt;&gt;"",I44&lt;&gt;""),TRUE)),"Completo","Completar dados"))),"")</f>
        <v/>
      </c>
      <c r="O44" s="28">
        <f>IFERROR(IF(A44="","",IF(G44="Entregue","Entregue",IF(E44="","Sem data-limite",IF('Instruções'!$B$5="","Definir data de referência",IF('Instruções'!$B$5&gt;E44,"Em atraso",IF('Instruções'!$B$5+'Instruções'!$B$6&gt;=E44,"A vencer","Pendente")))))),"")</f>
        <v/>
      </c>
    </row>
    <row r="45">
      <c r="A45" s="22" t="n"/>
      <c r="B45" s="23" t="n"/>
      <c r="C45" s="24">
        <f>IFERROR(IF(B45="","",EOMONTH(B45,2)),"")</f>
        <v/>
      </c>
      <c r="D45" s="23" t="n"/>
      <c r="E45" s="24">
        <f>IFERROR(IF(B45="","",IF(D45&lt;&gt;"",D45,C45)),"")</f>
        <v/>
      </c>
      <c r="F45" s="23" t="n"/>
      <c r="G45" s="22" t="n"/>
      <c r="H45" s="25" t="n"/>
      <c r="I45" s="25" t="n"/>
      <c r="J45" s="26">
        <f>IFERROR(IF(A45="","",SUMIF('Registos'!$B$6:$B$105,A45,'Registos'!$M$6:$M$105)),"")</f>
        <v/>
      </c>
      <c r="K45" s="26">
        <f>IFERROR(IF(A45="","",SUMIF('Registos'!$B$6:$B$105,A45,'Registos'!$P$6:$P$105)),"")</f>
        <v/>
      </c>
      <c r="L45" s="27">
        <f>IFERROR(IF(A45="","",COUNTIF('Registos'!$B$6:$B$105,A45)),"")</f>
        <v/>
      </c>
      <c r="M45" s="26">
        <f>IFERROR(IF(A45="","",SUMIF('Registos'!$B$6:$B$105,A45,'Registos'!$S$6:$S$105)),"")</f>
        <v/>
      </c>
      <c r="N45" s="28">
        <f>IFERROR(IF(A45="","",IF(COUNTIF($A$6:$A$105,A45)&gt;1,"Referência repetida",IF(AND(B45&lt;&gt;"",G45&lt;&gt;"",L45&gt;0,IF(G45="Entregue",AND(F45&lt;&gt;"",H45&lt;&gt;"",I45&lt;&gt;""),TRUE)),"Completo","Completar dados"))),"")</f>
        <v/>
      </c>
      <c r="O45" s="28">
        <f>IFERROR(IF(A45="","",IF(G45="Entregue","Entregue",IF(E45="","Sem data-limite",IF('Instruções'!$B$5="","Definir data de referência",IF('Instruções'!$B$5&gt;E45,"Em atraso",IF('Instruções'!$B$5+'Instruções'!$B$6&gt;=E45,"A vencer","Pendente")))))),"")</f>
        <v/>
      </c>
    </row>
    <row r="46">
      <c r="A46" s="22" t="n"/>
      <c r="B46" s="23" t="n"/>
      <c r="C46" s="24">
        <f>IFERROR(IF(B46="","",EOMONTH(B46,2)),"")</f>
        <v/>
      </c>
      <c r="D46" s="23" t="n"/>
      <c r="E46" s="24">
        <f>IFERROR(IF(B46="","",IF(D46&lt;&gt;"",D46,C46)),"")</f>
        <v/>
      </c>
      <c r="F46" s="23" t="n"/>
      <c r="G46" s="22" t="n"/>
      <c r="H46" s="25" t="n"/>
      <c r="I46" s="25" t="n"/>
      <c r="J46" s="26">
        <f>IFERROR(IF(A46="","",SUMIF('Registos'!$B$6:$B$105,A46,'Registos'!$M$6:$M$105)),"")</f>
        <v/>
      </c>
      <c r="K46" s="26">
        <f>IFERROR(IF(A46="","",SUMIF('Registos'!$B$6:$B$105,A46,'Registos'!$P$6:$P$105)),"")</f>
        <v/>
      </c>
      <c r="L46" s="27">
        <f>IFERROR(IF(A46="","",COUNTIF('Registos'!$B$6:$B$105,A46)),"")</f>
        <v/>
      </c>
      <c r="M46" s="26">
        <f>IFERROR(IF(A46="","",SUMIF('Registos'!$B$6:$B$105,A46,'Registos'!$S$6:$S$105)),"")</f>
        <v/>
      </c>
      <c r="N46" s="28">
        <f>IFERROR(IF(A46="","",IF(COUNTIF($A$6:$A$105,A46)&gt;1,"Referência repetida",IF(AND(B46&lt;&gt;"",G46&lt;&gt;"",L46&gt;0,IF(G46="Entregue",AND(F46&lt;&gt;"",H46&lt;&gt;"",I46&lt;&gt;""),TRUE)),"Completo","Completar dados"))),"")</f>
        <v/>
      </c>
      <c r="O46" s="28">
        <f>IFERROR(IF(A46="","",IF(G46="Entregue","Entregue",IF(E46="","Sem data-limite",IF('Instruções'!$B$5="","Definir data de referência",IF('Instruções'!$B$5&gt;E46,"Em atraso",IF('Instruções'!$B$5+'Instruções'!$B$6&gt;=E46,"A vencer","Pendente")))))),"")</f>
        <v/>
      </c>
    </row>
    <row r="47">
      <c r="A47" s="22" t="n"/>
      <c r="B47" s="23" t="n"/>
      <c r="C47" s="24">
        <f>IFERROR(IF(B47="","",EOMONTH(B47,2)),"")</f>
        <v/>
      </c>
      <c r="D47" s="23" t="n"/>
      <c r="E47" s="24">
        <f>IFERROR(IF(B47="","",IF(D47&lt;&gt;"",D47,C47)),"")</f>
        <v/>
      </c>
      <c r="F47" s="23" t="n"/>
      <c r="G47" s="22" t="n"/>
      <c r="H47" s="25" t="n"/>
      <c r="I47" s="25" t="n"/>
      <c r="J47" s="26">
        <f>IFERROR(IF(A47="","",SUMIF('Registos'!$B$6:$B$105,A47,'Registos'!$M$6:$M$105)),"")</f>
        <v/>
      </c>
      <c r="K47" s="26">
        <f>IFERROR(IF(A47="","",SUMIF('Registos'!$B$6:$B$105,A47,'Registos'!$P$6:$P$105)),"")</f>
        <v/>
      </c>
      <c r="L47" s="27">
        <f>IFERROR(IF(A47="","",COUNTIF('Registos'!$B$6:$B$105,A47)),"")</f>
        <v/>
      </c>
      <c r="M47" s="26">
        <f>IFERROR(IF(A47="","",SUMIF('Registos'!$B$6:$B$105,A47,'Registos'!$S$6:$S$105)),"")</f>
        <v/>
      </c>
      <c r="N47" s="28">
        <f>IFERROR(IF(A47="","",IF(COUNTIF($A$6:$A$105,A47)&gt;1,"Referência repetida",IF(AND(B47&lt;&gt;"",G47&lt;&gt;"",L47&gt;0,IF(G47="Entregue",AND(F47&lt;&gt;"",H47&lt;&gt;"",I47&lt;&gt;""),TRUE)),"Completo","Completar dados"))),"")</f>
        <v/>
      </c>
      <c r="O47" s="28">
        <f>IFERROR(IF(A47="","",IF(G47="Entregue","Entregue",IF(E47="","Sem data-limite",IF('Instruções'!$B$5="","Definir data de referência",IF('Instruções'!$B$5&gt;E47,"Em atraso",IF('Instruções'!$B$5+'Instruções'!$B$6&gt;=E47,"A vencer","Pendente")))))),"")</f>
        <v/>
      </c>
    </row>
    <row r="48">
      <c r="A48" s="22" t="n"/>
      <c r="B48" s="23" t="n"/>
      <c r="C48" s="24">
        <f>IFERROR(IF(B48="","",EOMONTH(B48,2)),"")</f>
        <v/>
      </c>
      <c r="D48" s="23" t="n"/>
      <c r="E48" s="24">
        <f>IFERROR(IF(B48="","",IF(D48&lt;&gt;"",D48,C48)),"")</f>
        <v/>
      </c>
      <c r="F48" s="23" t="n"/>
      <c r="G48" s="22" t="n"/>
      <c r="H48" s="25" t="n"/>
      <c r="I48" s="25" t="n"/>
      <c r="J48" s="26">
        <f>IFERROR(IF(A48="","",SUMIF('Registos'!$B$6:$B$105,A48,'Registos'!$M$6:$M$105)),"")</f>
        <v/>
      </c>
      <c r="K48" s="26">
        <f>IFERROR(IF(A48="","",SUMIF('Registos'!$B$6:$B$105,A48,'Registos'!$P$6:$P$105)),"")</f>
        <v/>
      </c>
      <c r="L48" s="27">
        <f>IFERROR(IF(A48="","",COUNTIF('Registos'!$B$6:$B$105,A48)),"")</f>
        <v/>
      </c>
      <c r="M48" s="26">
        <f>IFERROR(IF(A48="","",SUMIF('Registos'!$B$6:$B$105,A48,'Registos'!$S$6:$S$105)),"")</f>
        <v/>
      </c>
      <c r="N48" s="28">
        <f>IFERROR(IF(A48="","",IF(COUNTIF($A$6:$A$105,A48)&gt;1,"Referência repetida",IF(AND(B48&lt;&gt;"",G48&lt;&gt;"",L48&gt;0,IF(G48="Entregue",AND(F48&lt;&gt;"",H48&lt;&gt;"",I48&lt;&gt;""),TRUE)),"Completo","Completar dados"))),"")</f>
        <v/>
      </c>
      <c r="O48" s="28">
        <f>IFERROR(IF(A48="","",IF(G48="Entregue","Entregue",IF(E48="","Sem data-limite",IF('Instruções'!$B$5="","Definir data de referência",IF('Instruções'!$B$5&gt;E48,"Em atraso",IF('Instruções'!$B$5+'Instruções'!$B$6&gt;=E48,"A vencer","Pendente")))))),"")</f>
        <v/>
      </c>
    </row>
    <row r="49">
      <c r="A49" s="22" t="n"/>
      <c r="B49" s="23" t="n"/>
      <c r="C49" s="24">
        <f>IFERROR(IF(B49="","",EOMONTH(B49,2)),"")</f>
        <v/>
      </c>
      <c r="D49" s="23" t="n"/>
      <c r="E49" s="24">
        <f>IFERROR(IF(B49="","",IF(D49&lt;&gt;"",D49,C49)),"")</f>
        <v/>
      </c>
      <c r="F49" s="23" t="n"/>
      <c r="G49" s="22" t="n"/>
      <c r="H49" s="25" t="n"/>
      <c r="I49" s="25" t="n"/>
      <c r="J49" s="26">
        <f>IFERROR(IF(A49="","",SUMIF('Registos'!$B$6:$B$105,A49,'Registos'!$M$6:$M$105)),"")</f>
        <v/>
      </c>
      <c r="K49" s="26">
        <f>IFERROR(IF(A49="","",SUMIF('Registos'!$B$6:$B$105,A49,'Registos'!$P$6:$P$105)),"")</f>
        <v/>
      </c>
      <c r="L49" s="27">
        <f>IFERROR(IF(A49="","",COUNTIF('Registos'!$B$6:$B$105,A49)),"")</f>
        <v/>
      </c>
      <c r="M49" s="26">
        <f>IFERROR(IF(A49="","",SUMIF('Registos'!$B$6:$B$105,A49,'Registos'!$S$6:$S$105)),"")</f>
        <v/>
      </c>
      <c r="N49" s="28">
        <f>IFERROR(IF(A49="","",IF(COUNTIF($A$6:$A$105,A49)&gt;1,"Referência repetida",IF(AND(B49&lt;&gt;"",G49&lt;&gt;"",L49&gt;0,IF(G49="Entregue",AND(F49&lt;&gt;"",H49&lt;&gt;"",I49&lt;&gt;""),TRUE)),"Completo","Completar dados"))),"")</f>
        <v/>
      </c>
      <c r="O49" s="28">
        <f>IFERROR(IF(A49="","",IF(G49="Entregue","Entregue",IF(E49="","Sem data-limite",IF('Instruções'!$B$5="","Definir data de referência",IF('Instruções'!$B$5&gt;E49,"Em atraso",IF('Instruções'!$B$5+'Instruções'!$B$6&gt;=E49,"A vencer","Pendente")))))),"")</f>
        <v/>
      </c>
    </row>
    <row r="50">
      <c r="A50" s="22" t="n"/>
      <c r="B50" s="23" t="n"/>
      <c r="C50" s="24">
        <f>IFERROR(IF(B50="","",EOMONTH(B50,2)),"")</f>
        <v/>
      </c>
      <c r="D50" s="23" t="n"/>
      <c r="E50" s="24">
        <f>IFERROR(IF(B50="","",IF(D50&lt;&gt;"",D50,C50)),"")</f>
        <v/>
      </c>
      <c r="F50" s="23" t="n"/>
      <c r="G50" s="22" t="n"/>
      <c r="H50" s="25" t="n"/>
      <c r="I50" s="25" t="n"/>
      <c r="J50" s="26">
        <f>IFERROR(IF(A50="","",SUMIF('Registos'!$B$6:$B$105,A50,'Registos'!$M$6:$M$105)),"")</f>
        <v/>
      </c>
      <c r="K50" s="26">
        <f>IFERROR(IF(A50="","",SUMIF('Registos'!$B$6:$B$105,A50,'Registos'!$P$6:$P$105)),"")</f>
        <v/>
      </c>
      <c r="L50" s="27">
        <f>IFERROR(IF(A50="","",COUNTIF('Registos'!$B$6:$B$105,A50)),"")</f>
        <v/>
      </c>
      <c r="M50" s="26">
        <f>IFERROR(IF(A50="","",SUMIF('Registos'!$B$6:$B$105,A50,'Registos'!$S$6:$S$105)),"")</f>
        <v/>
      </c>
      <c r="N50" s="28">
        <f>IFERROR(IF(A50="","",IF(COUNTIF($A$6:$A$105,A50)&gt;1,"Referência repetida",IF(AND(B50&lt;&gt;"",G50&lt;&gt;"",L50&gt;0,IF(G50="Entregue",AND(F50&lt;&gt;"",H50&lt;&gt;"",I50&lt;&gt;""),TRUE)),"Completo","Completar dados"))),"")</f>
        <v/>
      </c>
      <c r="O50" s="28">
        <f>IFERROR(IF(A50="","",IF(G50="Entregue","Entregue",IF(E50="","Sem data-limite",IF('Instruções'!$B$5="","Definir data de referência",IF('Instruções'!$B$5&gt;E50,"Em atraso",IF('Instruções'!$B$5+'Instruções'!$B$6&gt;=E50,"A vencer","Pendente")))))),"")</f>
        <v/>
      </c>
    </row>
    <row r="51">
      <c r="A51" s="22" t="n"/>
      <c r="B51" s="23" t="n"/>
      <c r="C51" s="24">
        <f>IFERROR(IF(B51="","",EOMONTH(B51,2)),"")</f>
        <v/>
      </c>
      <c r="D51" s="23" t="n"/>
      <c r="E51" s="24">
        <f>IFERROR(IF(B51="","",IF(D51&lt;&gt;"",D51,C51)),"")</f>
        <v/>
      </c>
      <c r="F51" s="23" t="n"/>
      <c r="G51" s="22" t="n"/>
      <c r="H51" s="25" t="n"/>
      <c r="I51" s="25" t="n"/>
      <c r="J51" s="26">
        <f>IFERROR(IF(A51="","",SUMIF('Registos'!$B$6:$B$105,A51,'Registos'!$M$6:$M$105)),"")</f>
        <v/>
      </c>
      <c r="K51" s="26">
        <f>IFERROR(IF(A51="","",SUMIF('Registos'!$B$6:$B$105,A51,'Registos'!$P$6:$P$105)),"")</f>
        <v/>
      </c>
      <c r="L51" s="27">
        <f>IFERROR(IF(A51="","",COUNTIF('Registos'!$B$6:$B$105,A51)),"")</f>
        <v/>
      </c>
      <c r="M51" s="26">
        <f>IFERROR(IF(A51="","",SUMIF('Registos'!$B$6:$B$105,A51,'Registos'!$S$6:$S$105)),"")</f>
        <v/>
      </c>
      <c r="N51" s="28">
        <f>IFERROR(IF(A51="","",IF(COUNTIF($A$6:$A$105,A51)&gt;1,"Referência repetida",IF(AND(B51&lt;&gt;"",G51&lt;&gt;"",L51&gt;0,IF(G51="Entregue",AND(F51&lt;&gt;"",H51&lt;&gt;"",I51&lt;&gt;""),TRUE)),"Completo","Completar dados"))),"")</f>
        <v/>
      </c>
      <c r="O51" s="28">
        <f>IFERROR(IF(A51="","",IF(G51="Entregue","Entregue",IF(E51="","Sem data-limite",IF('Instruções'!$B$5="","Definir data de referência",IF('Instruções'!$B$5&gt;E51,"Em atraso",IF('Instruções'!$B$5+'Instruções'!$B$6&gt;=E51,"A vencer","Pendente")))))),"")</f>
        <v/>
      </c>
    </row>
    <row r="52">
      <c r="A52" s="22" t="n"/>
      <c r="B52" s="23" t="n"/>
      <c r="C52" s="24">
        <f>IFERROR(IF(B52="","",EOMONTH(B52,2)),"")</f>
        <v/>
      </c>
      <c r="D52" s="23" t="n"/>
      <c r="E52" s="24">
        <f>IFERROR(IF(B52="","",IF(D52&lt;&gt;"",D52,C52)),"")</f>
        <v/>
      </c>
      <c r="F52" s="23" t="n"/>
      <c r="G52" s="22" t="n"/>
      <c r="H52" s="25" t="n"/>
      <c r="I52" s="25" t="n"/>
      <c r="J52" s="26">
        <f>IFERROR(IF(A52="","",SUMIF('Registos'!$B$6:$B$105,A52,'Registos'!$M$6:$M$105)),"")</f>
        <v/>
      </c>
      <c r="K52" s="26">
        <f>IFERROR(IF(A52="","",SUMIF('Registos'!$B$6:$B$105,A52,'Registos'!$P$6:$P$105)),"")</f>
        <v/>
      </c>
      <c r="L52" s="27">
        <f>IFERROR(IF(A52="","",COUNTIF('Registos'!$B$6:$B$105,A52)),"")</f>
        <v/>
      </c>
      <c r="M52" s="26">
        <f>IFERROR(IF(A52="","",SUMIF('Registos'!$B$6:$B$105,A52,'Registos'!$S$6:$S$105)),"")</f>
        <v/>
      </c>
      <c r="N52" s="28">
        <f>IFERROR(IF(A52="","",IF(COUNTIF($A$6:$A$105,A52)&gt;1,"Referência repetida",IF(AND(B52&lt;&gt;"",G52&lt;&gt;"",L52&gt;0,IF(G52="Entregue",AND(F52&lt;&gt;"",H52&lt;&gt;"",I52&lt;&gt;""),TRUE)),"Completo","Completar dados"))),"")</f>
        <v/>
      </c>
      <c r="O52" s="28">
        <f>IFERROR(IF(A52="","",IF(G52="Entregue","Entregue",IF(E52="","Sem data-limite",IF('Instruções'!$B$5="","Definir data de referência",IF('Instruções'!$B$5&gt;E52,"Em atraso",IF('Instruções'!$B$5+'Instruções'!$B$6&gt;=E52,"A vencer","Pendente")))))),"")</f>
        <v/>
      </c>
    </row>
    <row r="53">
      <c r="A53" s="22" t="n"/>
      <c r="B53" s="23" t="n"/>
      <c r="C53" s="24">
        <f>IFERROR(IF(B53="","",EOMONTH(B53,2)),"")</f>
        <v/>
      </c>
      <c r="D53" s="23" t="n"/>
      <c r="E53" s="24">
        <f>IFERROR(IF(B53="","",IF(D53&lt;&gt;"",D53,C53)),"")</f>
        <v/>
      </c>
      <c r="F53" s="23" t="n"/>
      <c r="G53" s="22" t="n"/>
      <c r="H53" s="25" t="n"/>
      <c r="I53" s="25" t="n"/>
      <c r="J53" s="26">
        <f>IFERROR(IF(A53="","",SUMIF('Registos'!$B$6:$B$105,A53,'Registos'!$M$6:$M$105)),"")</f>
        <v/>
      </c>
      <c r="K53" s="26">
        <f>IFERROR(IF(A53="","",SUMIF('Registos'!$B$6:$B$105,A53,'Registos'!$P$6:$P$105)),"")</f>
        <v/>
      </c>
      <c r="L53" s="27">
        <f>IFERROR(IF(A53="","",COUNTIF('Registos'!$B$6:$B$105,A53)),"")</f>
        <v/>
      </c>
      <c r="M53" s="26">
        <f>IFERROR(IF(A53="","",SUMIF('Registos'!$B$6:$B$105,A53,'Registos'!$S$6:$S$105)),"")</f>
        <v/>
      </c>
      <c r="N53" s="28">
        <f>IFERROR(IF(A53="","",IF(COUNTIF($A$6:$A$105,A53)&gt;1,"Referência repetida",IF(AND(B53&lt;&gt;"",G53&lt;&gt;"",L53&gt;0,IF(G53="Entregue",AND(F53&lt;&gt;"",H53&lt;&gt;"",I53&lt;&gt;""),TRUE)),"Completo","Completar dados"))),"")</f>
        <v/>
      </c>
      <c r="O53" s="28">
        <f>IFERROR(IF(A53="","",IF(G53="Entregue","Entregue",IF(E53="","Sem data-limite",IF('Instruções'!$B$5="","Definir data de referência",IF('Instruções'!$B$5&gt;E53,"Em atraso",IF('Instruções'!$B$5+'Instruções'!$B$6&gt;=E53,"A vencer","Pendente")))))),"")</f>
        <v/>
      </c>
    </row>
    <row r="54">
      <c r="A54" s="22" t="n"/>
      <c r="B54" s="23" t="n"/>
      <c r="C54" s="24">
        <f>IFERROR(IF(B54="","",EOMONTH(B54,2)),"")</f>
        <v/>
      </c>
      <c r="D54" s="23" t="n"/>
      <c r="E54" s="24">
        <f>IFERROR(IF(B54="","",IF(D54&lt;&gt;"",D54,C54)),"")</f>
        <v/>
      </c>
      <c r="F54" s="23" t="n"/>
      <c r="G54" s="22" t="n"/>
      <c r="H54" s="25" t="n"/>
      <c r="I54" s="25" t="n"/>
      <c r="J54" s="26">
        <f>IFERROR(IF(A54="","",SUMIF('Registos'!$B$6:$B$105,A54,'Registos'!$M$6:$M$105)),"")</f>
        <v/>
      </c>
      <c r="K54" s="26">
        <f>IFERROR(IF(A54="","",SUMIF('Registos'!$B$6:$B$105,A54,'Registos'!$P$6:$P$105)),"")</f>
        <v/>
      </c>
      <c r="L54" s="27">
        <f>IFERROR(IF(A54="","",COUNTIF('Registos'!$B$6:$B$105,A54)),"")</f>
        <v/>
      </c>
      <c r="M54" s="26">
        <f>IFERROR(IF(A54="","",SUMIF('Registos'!$B$6:$B$105,A54,'Registos'!$S$6:$S$105)),"")</f>
        <v/>
      </c>
      <c r="N54" s="28">
        <f>IFERROR(IF(A54="","",IF(COUNTIF($A$6:$A$105,A54)&gt;1,"Referência repetida",IF(AND(B54&lt;&gt;"",G54&lt;&gt;"",L54&gt;0,IF(G54="Entregue",AND(F54&lt;&gt;"",H54&lt;&gt;"",I54&lt;&gt;""),TRUE)),"Completo","Completar dados"))),"")</f>
        <v/>
      </c>
      <c r="O54" s="28">
        <f>IFERROR(IF(A54="","",IF(G54="Entregue","Entregue",IF(E54="","Sem data-limite",IF('Instruções'!$B$5="","Definir data de referência",IF('Instruções'!$B$5&gt;E54,"Em atraso",IF('Instruções'!$B$5+'Instruções'!$B$6&gt;=E54,"A vencer","Pendente")))))),"")</f>
        <v/>
      </c>
    </row>
    <row r="55">
      <c r="A55" s="22" t="n"/>
      <c r="B55" s="23" t="n"/>
      <c r="C55" s="24">
        <f>IFERROR(IF(B55="","",EOMONTH(B55,2)),"")</f>
        <v/>
      </c>
      <c r="D55" s="23" t="n"/>
      <c r="E55" s="24">
        <f>IFERROR(IF(B55="","",IF(D55&lt;&gt;"",D55,C55)),"")</f>
        <v/>
      </c>
      <c r="F55" s="23" t="n"/>
      <c r="G55" s="22" t="n"/>
      <c r="H55" s="25" t="n"/>
      <c r="I55" s="25" t="n"/>
      <c r="J55" s="26">
        <f>IFERROR(IF(A55="","",SUMIF('Registos'!$B$6:$B$105,A55,'Registos'!$M$6:$M$105)),"")</f>
        <v/>
      </c>
      <c r="K55" s="26">
        <f>IFERROR(IF(A55="","",SUMIF('Registos'!$B$6:$B$105,A55,'Registos'!$P$6:$P$105)),"")</f>
        <v/>
      </c>
      <c r="L55" s="27">
        <f>IFERROR(IF(A55="","",COUNTIF('Registos'!$B$6:$B$105,A55)),"")</f>
        <v/>
      </c>
      <c r="M55" s="26">
        <f>IFERROR(IF(A55="","",SUMIF('Registos'!$B$6:$B$105,A55,'Registos'!$S$6:$S$105)),"")</f>
        <v/>
      </c>
      <c r="N55" s="28">
        <f>IFERROR(IF(A55="","",IF(COUNTIF($A$6:$A$105,A55)&gt;1,"Referência repetida",IF(AND(B55&lt;&gt;"",G55&lt;&gt;"",L55&gt;0,IF(G55="Entregue",AND(F55&lt;&gt;"",H55&lt;&gt;"",I55&lt;&gt;""),TRUE)),"Completo","Completar dados"))),"")</f>
        <v/>
      </c>
      <c r="O55" s="28">
        <f>IFERROR(IF(A55="","",IF(G55="Entregue","Entregue",IF(E55="","Sem data-limite",IF('Instruções'!$B$5="","Definir data de referência",IF('Instruções'!$B$5&gt;E55,"Em atraso",IF('Instruções'!$B$5+'Instruções'!$B$6&gt;=E55,"A vencer","Pendente")))))),"")</f>
        <v/>
      </c>
    </row>
    <row r="56">
      <c r="A56" s="22" t="n"/>
      <c r="B56" s="23" t="n"/>
      <c r="C56" s="24">
        <f>IFERROR(IF(B56="","",EOMONTH(B56,2)),"")</f>
        <v/>
      </c>
      <c r="D56" s="23" t="n"/>
      <c r="E56" s="24">
        <f>IFERROR(IF(B56="","",IF(D56&lt;&gt;"",D56,C56)),"")</f>
        <v/>
      </c>
      <c r="F56" s="23" t="n"/>
      <c r="G56" s="22" t="n"/>
      <c r="H56" s="25" t="n"/>
      <c r="I56" s="25" t="n"/>
      <c r="J56" s="26">
        <f>IFERROR(IF(A56="","",SUMIF('Registos'!$B$6:$B$105,A56,'Registos'!$M$6:$M$105)),"")</f>
        <v/>
      </c>
      <c r="K56" s="26">
        <f>IFERROR(IF(A56="","",SUMIF('Registos'!$B$6:$B$105,A56,'Registos'!$P$6:$P$105)),"")</f>
        <v/>
      </c>
      <c r="L56" s="27">
        <f>IFERROR(IF(A56="","",COUNTIF('Registos'!$B$6:$B$105,A56)),"")</f>
        <v/>
      </c>
      <c r="M56" s="26">
        <f>IFERROR(IF(A56="","",SUMIF('Registos'!$B$6:$B$105,A56,'Registos'!$S$6:$S$105)),"")</f>
        <v/>
      </c>
      <c r="N56" s="28">
        <f>IFERROR(IF(A56="","",IF(COUNTIF($A$6:$A$105,A56)&gt;1,"Referência repetida",IF(AND(B56&lt;&gt;"",G56&lt;&gt;"",L56&gt;0,IF(G56="Entregue",AND(F56&lt;&gt;"",H56&lt;&gt;"",I56&lt;&gt;""),TRUE)),"Completo","Completar dados"))),"")</f>
        <v/>
      </c>
      <c r="O56" s="28">
        <f>IFERROR(IF(A56="","",IF(G56="Entregue","Entregue",IF(E56="","Sem data-limite",IF('Instruções'!$B$5="","Definir data de referência",IF('Instruções'!$B$5&gt;E56,"Em atraso",IF('Instruções'!$B$5+'Instruções'!$B$6&gt;=E56,"A vencer","Pendente")))))),"")</f>
        <v/>
      </c>
    </row>
    <row r="57">
      <c r="A57" s="22" t="n"/>
      <c r="B57" s="23" t="n"/>
      <c r="C57" s="24">
        <f>IFERROR(IF(B57="","",EOMONTH(B57,2)),"")</f>
        <v/>
      </c>
      <c r="D57" s="23" t="n"/>
      <c r="E57" s="24">
        <f>IFERROR(IF(B57="","",IF(D57&lt;&gt;"",D57,C57)),"")</f>
        <v/>
      </c>
      <c r="F57" s="23" t="n"/>
      <c r="G57" s="22" t="n"/>
      <c r="H57" s="25" t="n"/>
      <c r="I57" s="25" t="n"/>
      <c r="J57" s="26">
        <f>IFERROR(IF(A57="","",SUMIF('Registos'!$B$6:$B$105,A57,'Registos'!$M$6:$M$105)),"")</f>
        <v/>
      </c>
      <c r="K57" s="26">
        <f>IFERROR(IF(A57="","",SUMIF('Registos'!$B$6:$B$105,A57,'Registos'!$P$6:$P$105)),"")</f>
        <v/>
      </c>
      <c r="L57" s="27">
        <f>IFERROR(IF(A57="","",COUNTIF('Registos'!$B$6:$B$105,A57)),"")</f>
        <v/>
      </c>
      <c r="M57" s="26">
        <f>IFERROR(IF(A57="","",SUMIF('Registos'!$B$6:$B$105,A57,'Registos'!$S$6:$S$105)),"")</f>
        <v/>
      </c>
      <c r="N57" s="28">
        <f>IFERROR(IF(A57="","",IF(COUNTIF($A$6:$A$105,A57)&gt;1,"Referência repetida",IF(AND(B57&lt;&gt;"",G57&lt;&gt;"",L57&gt;0,IF(G57="Entregue",AND(F57&lt;&gt;"",H57&lt;&gt;"",I57&lt;&gt;""),TRUE)),"Completo","Completar dados"))),"")</f>
        <v/>
      </c>
      <c r="O57" s="28">
        <f>IFERROR(IF(A57="","",IF(G57="Entregue","Entregue",IF(E57="","Sem data-limite",IF('Instruções'!$B$5="","Definir data de referência",IF('Instruções'!$B$5&gt;E57,"Em atraso",IF('Instruções'!$B$5+'Instruções'!$B$6&gt;=E57,"A vencer","Pendente")))))),"")</f>
        <v/>
      </c>
    </row>
    <row r="58">
      <c r="A58" s="22" t="n"/>
      <c r="B58" s="23" t="n"/>
      <c r="C58" s="24">
        <f>IFERROR(IF(B58="","",EOMONTH(B58,2)),"")</f>
        <v/>
      </c>
      <c r="D58" s="23" t="n"/>
      <c r="E58" s="24">
        <f>IFERROR(IF(B58="","",IF(D58&lt;&gt;"",D58,C58)),"")</f>
        <v/>
      </c>
      <c r="F58" s="23" t="n"/>
      <c r="G58" s="22" t="n"/>
      <c r="H58" s="25" t="n"/>
      <c r="I58" s="25" t="n"/>
      <c r="J58" s="26">
        <f>IFERROR(IF(A58="","",SUMIF('Registos'!$B$6:$B$105,A58,'Registos'!$M$6:$M$105)),"")</f>
        <v/>
      </c>
      <c r="K58" s="26">
        <f>IFERROR(IF(A58="","",SUMIF('Registos'!$B$6:$B$105,A58,'Registos'!$P$6:$P$105)),"")</f>
        <v/>
      </c>
      <c r="L58" s="27">
        <f>IFERROR(IF(A58="","",COUNTIF('Registos'!$B$6:$B$105,A58)),"")</f>
        <v/>
      </c>
      <c r="M58" s="26">
        <f>IFERROR(IF(A58="","",SUMIF('Registos'!$B$6:$B$105,A58,'Registos'!$S$6:$S$105)),"")</f>
        <v/>
      </c>
      <c r="N58" s="28">
        <f>IFERROR(IF(A58="","",IF(COUNTIF($A$6:$A$105,A58)&gt;1,"Referência repetida",IF(AND(B58&lt;&gt;"",G58&lt;&gt;"",L58&gt;0,IF(G58="Entregue",AND(F58&lt;&gt;"",H58&lt;&gt;"",I58&lt;&gt;""),TRUE)),"Completo","Completar dados"))),"")</f>
        <v/>
      </c>
      <c r="O58" s="28">
        <f>IFERROR(IF(A58="","",IF(G58="Entregue","Entregue",IF(E58="","Sem data-limite",IF('Instruções'!$B$5="","Definir data de referência",IF('Instruções'!$B$5&gt;E58,"Em atraso",IF('Instruções'!$B$5+'Instruções'!$B$6&gt;=E58,"A vencer","Pendente")))))),"")</f>
        <v/>
      </c>
    </row>
    <row r="59">
      <c r="A59" s="22" t="n"/>
      <c r="B59" s="23" t="n"/>
      <c r="C59" s="24">
        <f>IFERROR(IF(B59="","",EOMONTH(B59,2)),"")</f>
        <v/>
      </c>
      <c r="D59" s="23" t="n"/>
      <c r="E59" s="24">
        <f>IFERROR(IF(B59="","",IF(D59&lt;&gt;"",D59,C59)),"")</f>
        <v/>
      </c>
      <c r="F59" s="23" t="n"/>
      <c r="G59" s="22" t="n"/>
      <c r="H59" s="25" t="n"/>
      <c r="I59" s="25" t="n"/>
      <c r="J59" s="26">
        <f>IFERROR(IF(A59="","",SUMIF('Registos'!$B$6:$B$105,A59,'Registos'!$M$6:$M$105)),"")</f>
        <v/>
      </c>
      <c r="K59" s="26">
        <f>IFERROR(IF(A59="","",SUMIF('Registos'!$B$6:$B$105,A59,'Registos'!$P$6:$P$105)),"")</f>
        <v/>
      </c>
      <c r="L59" s="27">
        <f>IFERROR(IF(A59="","",COUNTIF('Registos'!$B$6:$B$105,A59)),"")</f>
        <v/>
      </c>
      <c r="M59" s="26">
        <f>IFERROR(IF(A59="","",SUMIF('Registos'!$B$6:$B$105,A59,'Registos'!$S$6:$S$105)),"")</f>
        <v/>
      </c>
      <c r="N59" s="28">
        <f>IFERROR(IF(A59="","",IF(COUNTIF($A$6:$A$105,A59)&gt;1,"Referência repetida",IF(AND(B59&lt;&gt;"",G59&lt;&gt;"",L59&gt;0,IF(G59="Entregue",AND(F59&lt;&gt;"",H59&lt;&gt;"",I59&lt;&gt;""),TRUE)),"Completo","Completar dados"))),"")</f>
        <v/>
      </c>
      <c r="O59" s="28">
        <f>IFERROR(IF(A59="","",IF(G59="Entregue","Entregue",IF(E59="","Sem data-limite",IF('Instruções'!$B$5="","Definir data de referência",IF('Instruções'!$B$5&gt;E59,"Em atraso",IF('Instruções'!$B$5+'Instruções'!$B$6&gt;=E59,"A vencer","Pendente")))))),"")</f>
        <v/>
      </c>
    </row>
    <row r="60">
      <c r="A60" s="22" t="n"/>
      <c r="B60" s="23" t="n"/>
      <c r="C60" s="24">
        <f>IFERROR(IF(B60="","",EOMONTH(B60,2)),"")</f>
        <v/>
      </c>
      <c r="D60" s="23" t="n"/>
      <c r="E60" s="24">
        <f>IFERROR(IF(B60="","",IF(D60&lt;&gt;"",D60,C60)),"")</f>
        <v/>
      </c>
      <c r="F60" s="23" t="n"/>
      <c r="G60" s="22" t="n"/>
      <c r="H60" s="25" t="n"/>
      <c r="I60" s="25" t="n"/>
      <c r="J60" s="26">
        <f>IFERROR(IF(A60="","",SUMIF('Registos'!$B$6:$B$105,A60,'Registos'!$M$6:$M$105)),"")</f>
        <v/>
      </c>
      <c r="K60" s="26">
        <f>IFERROR(IF(A60="","",SUMIF('Registos'!$B$6:$B$105,A60,'Registos'!$P$6:$P$105)),"")</f>
        <v/>
      </c>
      <c r="L60" s="27">
        <f>IFERROR(IF(A60="","",COUNTIF('Registos'!$B$6:$B$105,A60)),"")</f>
        <v/>
      </c>
      <c r="M60" s="26">
        <f>IFERROR(IF(A60="","",SUMIF('Registos'!$B$6:$B$105,A60,'Registos'!$S$6:$S$105)),"")</f>
        <v/>
      </c>
      <c r="N60" s="28">
        <f>IFERROR(IF(A60="","",IF(COUNTIF($A$6:$A$105,A60)&gt;1,"Referência repetida",IF(AND(B60&lt;&gt;"",G60&lt;&gt;"",L60&gt;0,IF(G60="Entregue",AND(F60&lt;&gt;"",H60&lt;&gt;"",I60&lt;&gt;""),TRUE)),"Completo","Completar dados"))),"")</f>
        <v/>
      </c>
      <c r="O60" s="28">
        <f>IFERROR(IF(A60="","",IF(G60="Entregue","Entregue",IF(E60="","Sem data-limite",IF('Instruções'!$B$5="","Definir data de referência",IF('Instruções'!$B$5&gt;E60,"Em atraso",IF('Instruções'!$B$5+'Instruções'!$B$6&gt;=E60,"A vencer","Pendente")))))),"")</f>
        <v/>
      </c>
    </row>
    <row r="61">
      <c r="A61" s="22" t="n"/>
      <c r="B61" s="23" t="n"/>
      <c r="C61" s="24">
        <f>IFERROR(IF(B61="","",EOMONTH(B61,2)),"")</f>
        <v/>
      </c>
      <c r="D61" s="23" t="n"/>
      <c r="E61" s="24">
        <f>IFERROR(IF(B61="","",IF(D61&lt;&gt;"",D61,C61)),"")</f>
        <v/>
      </c>
      <c r="F61" s="23" t="n"/>
      <c r="G61" s="22" t="n"/>
      <c r="H61" s="25" t="n"/>
      <c r="I61" s="25" t="n"/>
      <c r="J61" s="26">
        <f>IFERROR(IF(A61="","",SUMIF('Registos'!$B$6:$B$105,A61,'Registos'!$M$6:$M$105)),"")</f>
        <v/>
      </c>
      <c r="K61" s="26">
        <f>IFERROR(IF(A61="","",SUMIF('Registos'!$B$6:$B$105,A61,'Registos'!$P$6:$P$105)),"")</f>
        <v/>
      </c>
      <c r="L61" s="27">
        <f>IFERROR(IF(A61="","",COUNTIF('Registos'!$B$6:$B$105,A61)),"")</f>
        <v/>
      </c>
      <c r="M61" s="26">
        <f>IFERROR(IF(A61="","",SUMIF('Registos'!$B$6:$B$105,A61,'Registos'!$S$6:$S$105)),"")</f>
        <v/>
      </c>
      <c r="N61" s="28">
        <f>IFERROR(IF(A61="","",IF(COUNTIF($A$6:$A$105,A61)&gt;1,"Referência repetida",IF(AND(B61&lt;&gt;"",G61&lt;&gt;"",L61&gt;0,IF(G61="Entregue",AND(F61&lt;&gt;"",H61&lt;&gt;"",I61&lt;&gt;""),TRUE)),"Completo","Completar dados"))),"")</f>
        <v/>
      </c>
      <c r="O61" s="28">
        <f>IFERROR(IF(A61="","",IF(G61="Entregue","Entregue",IF(E61="","Sem data-limite",IF('Instruções'!$B$5="","Definir data de referência",IF('Instruções'!$B$5&gt;E61,"Em atraso",IF('Instruções'!$B$5+'Instruções'!$B$6&gt;=E61,"A vencer","Pendente")))))),"")</f>
        <v/>
      </c>
    </row>
    <row r="62">
      <c r="A62" s="22" t="n"/>
      <c r="B62" s="23" t="n"/>
      <c r="C62" s="24">
        <f>IFERROR(IF(B62="","",EOMONTH(B62,2)),"")</f>
        <v/>
      </c>
      <c r="D62" s="23" t="n"/>
      <c r="E62" s="24">
        <f>IFERROR(IF(B62="","",IF(D62&lt;&gt;"",D62,C62)),"")</f>
        <v/>
      </c>
      <c r="F62" s="23" t="n"/>
      <c r="G62" s="22" t="n"/>
      <c r="H62" s="25" t="n"/>
      <c r="I62" s="25" t="n"/>
      <c r="J62" s="26">
        <f>IFERROR(IF(A62="","",SUMIF('Registos'!$B$6:$B$105,A62,'Registos'!$M$6:$M$105)),"")</f>
        <v/>
      </c>
      <c r="K62" s="26">
        <f>IFERROR(IF(A62="","",SUMIF('Registos'!$B$6:$B$105,A62,'Registos'!$P$6:$P$105)),"")</f>
        <v/>
      </c>
      <c r="L62" s="27">
        <f>IFERROR(IF(A62="","",COUNTIF('Registos'!$B$6:$B$105,A62)),"")</f>
        <v/>
      </c>
      <c r="M62" s="26">
        <f>IFERROR(IF(A62="","",SUMIF('Registos'!$B$6:$B$105,A62,'Registos'!$S$6:$S$105)),"")</f>
        <v/>
      </c>
      <c r="N62" s="28">
        <f>IFERROR(IF(A62="","",IF(COUNTIF($A$6:$A$105,A62)&gt;1,"Referência repetida",IF(AND(B62&lt;&gt;"",G62&lt;&gt;"",L62&gt;0,IF(G62="Entregue",AND(F62&lt;&gt;"",H62&lt;&gt;"",I62&lt;&gt;""),TRUE)),"Completo","Completar dados"))),"")</f>
        <v/>
      </c>
      <c r="O62" s="28">
        <f>IFERROR(IF(A62="","",IF(G62="Entregue","Entregue",IF(E62="","Sem data-limite",IF('Instruções'!$B$5="","Definir data de referência",IF('Instruções'!$B$5&gt;E62,"Em atraso",IF('Instruções'!$B$5+'Instruções'!$B$6&gt;=E62,"A vencer","Pendente")))))),"")</f>
        <v/>
      </c>
    </row>
    <row r="63">
      <c r="A63" s="22" t="n"/>
      <c r="B63" s="23" t="n"/>
      <c r="C63" s="24">
        <f>IFERROR(IF(B63="","",EOMONTH(B63,2)),"")</f>
        <v/>
      </c>
      <c r="D63" s="23" t="n"/>
      <c r="E63" s="24">
        <f>IFERROR(IF(B63="","",IF(D63&lt;&gt;"",D63,C63)),"")</f>
        <v/>
      </c>
      <c r="F63" s="23" t="n"/>
      <c r="G63" s="22" t="n"/>
      <c r="H63" s="25" t="n"/>
      <c r="I63" s="25" t="n"/>
      <c r="J63" s="26">
        <f>IFERROR(IF(A63="","",SUMIF('Registos'!$B$6:$B$105,A63,'Registos'!$M$6:$M$105)),"")</f>
        <v/>
      </c>
      <c r="K63" s="26">
        <f>IFERROR(IF(A63="","",SUMIF('Registos'!$B$6:$B$105,A63,'Registos'!$P$6:$P$105)),"")</f>
        <v/>
      </c>
      <c r="L63" s="27">
        <f>IFERROR(IF(A63="","",COUNTIF('Registos'!$B$6:$B$105,A63)),"")</f>
        <v/>
      </c>
      <c r="M63" s="26">
        <f>IFERROR(IF(A63="","",SUMIF('Registos'!$B$6:$B$105,A63,'Registos'!$S$6:$S$105)),"")</f>
        <v/>
      </c>
      <c r="N63" s="28">
        <f>IFERROR(IF(A63="","",IF(COUNTIF($A$6:$A$105,A63)&gt;1,"Referência repetida",IF(AND(B63&lt;&gt;"",G63&lt;&gt;"",L63&gt;0,IF(G63="Entregue",AND(F63&lt;&gt;"",H63&lt;&gt;"",I63&lt;&gt;""),TRUE)),"Completo","Completar dados"))),"")</f>
        <v/>
      </c>
      <c r="O63" s="28">
        <f>IFERROR(IF(A63="","",IF(G63="Entregue","Entregue",IF(E63="","Sem data-limite",IF('Instruções'!$B$5="","Definir data de referência",IF('Instruções'!$B$5&gt;E63,"Em atraso",IF('Instruções'!$B$5+'Instruções'!$B$6&gt;=E63,"A vencer","Pendente")))))),"")</f>
        <v/>
      </c>
    </row>
    <row r="64">
      <c r="A64" s="22" t="n"/>
      <c r="B64" s="23" t="n"/>
      <c r="C64" s="24">
        <f>IFERROR(IF(B64="","",EOMONTH(B64,2)),"")</f>
        <v/>
      </c>
      <c r="D64" s="23" t="n"/>
      <c r="E64" s="24">
        <f>IFERROR(IF(B64="","",IF(D64&lt;&gt;"",D64,C64)),"")</f>
        <v/>
      </c>
      <c r="F64" s="23" t="n"/>
      <c r="G64" s="22" t="n"/>
      <c r="H64" s="25" t="n"/>
      <c r="I64" s="25" t="n"/>
      <c r="J64" s="26">
        <f>IFERROR(IF(A64="","",SUMIF('Registos'!$B$6:$B$105,A64,'Registos'!$M$6:$M$105)),"")</f>
        <v/>
      </c>
      <c r="K64" s="26">
        <f>IFERROR(IF(A64="","",SUMIF('Registos'!$B$6:$B$105,A64,'Registos'!$P$6:$P$105)),"")</f>
        <v/>
      </c>
      <c r="L64" s="27">
        <f>IFERROR(IF(A64="","",COUNTIF('Registos'!$B$6:$B$105,A64)),"")</f>
        <v/>
      </c>
      <c r="M64" s="26">
        <f>IFERROR(IF(A64="","",SUMIF('Registos'!$B$6:$B$105,A64,'Registos'!$S$6:$S$105)),"")</f>
        <v/>
      </c>
      <c r="N64" s="28">
        <f>IFERROR(IF(A64="","",IF(COUNTIF($A$6:$A$105,A64)&gt;1,"Referência repetida",IF(AND(B64&lt;&gt;"",G64&lt;&gt;"",L64&gt;0,IF(G64="Entregue",AND(F64&lt;&gt;"",H64&lt;&gt;"",I64&lt;&gt;""),TRUE)),"Completo","Completar dados"))),"")</f>
        <v/>
      </c>
      <c r="O64" s="28">
        <f>IFERROR(IF(A64="","",IF(G64="Entregue","Entregue",IF(E64="","Sem data-limite",IF('Instruções'!$B$5="","Definir data de referência",IF('Instruções'!$B$5&gt;E64,"Em atraso",IF('Instruções'!$B$5+'Instruções'!$B$6&gt;=E64,"A vencer","Pendente")))))),"")</f>
        <v/>
      </c>
    </row>
    <row r="65">
      <c r="A65" s="22" t="n"/>
      <c r="B65" s="23" t="n"/>
      <c r="C65" s="24">
        <f>IFERROR(IF(B65="","",EOMONTH(B65,2)),"")</f>
        <v/>
      </c>
      <c r="D65" s="23" t="n"/>
      <c r="E65" s="24">
        <f>IFERROR(IF(B65="","",IF(D65&lt;&gt;"",D65,C65)),"")</f>
        <v/>
      </c>
      <c r="F65" s="23" t="n"/>
      <c r="G65" s="22" t="n"/>
      <c r="H65" s="25" t="n"/>
      <c r="I65" s="25" t="n"/>
      <c r="J65" s="26">
        <f>IFERROR(IF(A65="","",SUMIF('Registos'!$B$6:$B$105,A65,'Registos'!$M$6:$M$105)),"")</f>
        <v/>
      </c>
      <c r="K65" s="26">
        <f>IFERROR(IF(A65="","",SUMIF('Registos'!$B$6:$B$105,A65,'Registos'!$P$6:$P$105)),"")</f>
        <v/>
      </c>
      <c r="L65" s="27">
        <f>IFERROR(IF(A65="","",COUNTIF('Registos'!$B$6:$B$105,A65)),"")</f>
        <v/>
      </c>
      <c r="M65" s="26">
        <f>IFERROR(IF(A65="","",SUMIF('Registos'!$B$6:$B$105,A65,'Registos'!$S$6:$S$105)),"")</f>
        <v/>
      </c>
      <c r="N65" s="28">
        <f>IFERROR(IF(A65="","",IF(COUNTIF($A$6:$A$105,A65)&gt;1,"Referência repetida",IF(AND(B65&lt;&gt;"",G65&lt;&gt;"",L65&gt;0,IF(G65="Entregue",AND(F65&lt;&gt;"",H65&lt;&gt;"",I65&lt;&gt;""),TRUE)),"Completo","Completar dados"))),"")</f>
        <v/>
      </c>
      <c r="O65" s="28">
        <f>IFERROR(IF(A65="","",IF(G65="Entregue","Entregue",IF(E65="","Sem data-limite",IF('Instruções'!$B$5="","Definir data de referência",IF('Instruções'!$B$5&gt;E65,"Em atraso",IF('Instruções'!$B$5+'Instruções'!$B$6&gt;=E65,"A vencer","Pendente")))))),"")</f>
        <v/>
      </c>
    </row>
    <row r="66">
      <c r="A66" s="22" t="n"/>
      <c r="B66" s="23" t="n"/>
      <c r="C66" s="24">
        <f>IFERROR(IF(B66="","",EOMONTH(B66,2)),"")</f>
        <v/>
      </c>
      <c r="D66" s="23" t="n"/>
      <c r="E66" s="24">
        <f>IFERROR(IF(B66="","",IF(D66&lt;&gt;"",D66,C66)),"")</f>
        <v/>
      </c>
      <c r="F66" s="23" t="n"/>
      <c r="G66" s="22" t="n"/>
      <c r="H66" s="25" t="n"/>
      <c r="I66" s="25" t="n"/>
      <c r="J66" s="26">
        <f>IFERROR(IF(A66="","",SUMIF('Registos'!$B$6:$B$105,A66,'Registos'!$M$6:$M$105)),"")</f>
        <v/>
      </c>
      <c r="K66" s="26">
        <f>IFERROR(IF(A66="","",SUMIF('Registos'!$B$6:$B$105,A66,'Registos'!$P$6:$P$105)),"")</f>
        <v/>
      </c>
      <c r="L66" s="27">
        <f>IFERROR(IF(A66="","",COUNTIF('Registos'!$B$6:$B$105,A66)),"")</f>
        <v/>
      </c>
      <c r="M66" s="26">
        <f>IFERROR(IF(A66="","",SUMIF('Registos'!$B$6:$B$105,A66,'Registos'!$S$6:$S$105)),"")</f>
        <v/>
      </c>
      <c r="N66" s="28">
        <f>IFERROR(IF(A66="","",IF(COUNTIF($A$6:$A$105,A66)&gt;1,"Referência repetida",IF(AND(B66&lt;&gt;"",G66&lt;&gt;"",L66&gt;0,IF(G66="Entregue",AND(F66&lt;&gt;"",H66&lt;&gt;"",I66&lt;&gt;""),TRUE)),"Completo","Completar dados"))),"")</f>
        <v/>
      </c>
      <c r="O66" s="28">
        <f>IFERROR(IF(A66="","",IF(G66="Entregue","Entregue",IF(E66="","Sem data-limite",IF('Instruções'!$B$5="","Definir data de referência",IF('Instruções'!$B$5&gt;E66,"Em atraso",IF('Instruções'!$B$5+'Instruções'!$B$6&gt;=E66,"A vencer","Pendente")))))),"")</f>
        <v/>
      </c>
    </row>
    <row r="67">
      <c r="A67" s="22" t="n"/>
      <c r="B67" s="23" t="n"/>
      <c r="C67" s="24">
        <f>IFERROR(IF(B67="","",EOMONTH(B67,2)),"")</f>
        <v/>
      </c>
      <c r="D67" s="23" t="n"/>
      <c r="E67" s="24">
        <f>IFERROR(IF(B67="","",IF(D67&lt;&gt;"",D67,C67)),"")</f>
        <v/>
      </c>
      <c r="F67" s="23" t="n"/>
      <c r="G67" s="22" t="n"/>
      <c r="H67" s="25" t="n"/>
      <c r="I67" s="25" t="n"/>
      <c r="J67" s="26">
        <f>IFERROR(IF(A67="","",SUMIF('Registos'!$B$6:$B$105,A67,'Registos'!$M$6:$M$105)),"")</f>
        <v/>
      </c>
      <c r="K67" s="26">
        <f>IFERROR(IF(A67="","",SUMIF('Registos'!$B$6:$B$105,A67,'Registos'!$P$6:$P$105)),"")</f>
        <v/>
      </c>
      <c r="L67" s="27">
        <f>IFERROR(IF(A67="","",COUNTIF('Registos'!$B$6:$B$105,A67)),"")</f>
        <v/>
      </c>
      <c r="M67" s="26">
        <f>IFERROR(IF(A67="","",SUMIF('Registos'!$B$6:$B$105,A67,'Registos'!$S$6:$S$105)),"")</f>
        <v/>
      </c>
      <c r="N67" s="28">
        <f>IFERROR(IF(A67="","",IF(COUNTIF($A$6:$A$105,A67)&gt;1,"Referência repetida",IF(AND(B67&lt;&gt;"",G67&lt;&gt;"",L67&gt;0,IF(G67="Entregue",AND(F67&lt;&gt;"",H67&lt;&gt;"",I67&lt;&gt;""),TRUE)),"Completo","Completar dados"))),"")</f>
        <v/>
      </c>
      <c r="O67" s="28">
        <f>IFERROR(IF(A67="","",IF(G67="Entregue","Entregue",IF(E67="","Sem data-limite",IF('Instruções'!$B$5="","Definir data de referência",IF('Instruções'!$B$5&gt;E67,"Em atraso",IF('Instruções'!$B$5+'Instruções'!$B$6&gt;=E67,"A vencer","Pendente")))))),"")</f>
        <v/>
      </c>
    </row>
    <row r="68">
      <c r="A68" s="22" t="n"/>
      <c r="B68" s="23" t="n"/>
      <c r="C68" s="24">
        <f>IFERROR(IF(B68="","",EOMONTH(B68,2)),"")</f>
        <v/>
      </c>
      <c r="D68" s="23" t="n"/>
      <c r="E68" s="24">
        <f>IFERROR(IF(B68="","",IF(D68&lt;&gt;"",D68,C68)),"")</f>
        <v/>
      </c>
      <c r="F68" s="23" t="n"/>
      <c r="G68" s="22" t="n"/>
      <c r="H68" s="25" t="n"/>
      <c r="I68" s="25" t="n"/>
      <c r="J68" s="26">
        <f>IFERROR(IF(A68="","",SUMIF('Registos'!$B$6:$B$105,A68,'Registos'!$M$6:$M$105)),"")</f>
        <v/>
      </c>
      <c r="K68" s="26">
        <f>IFERROR(IF(A68="","",SUMIF('Registos'!$B$6:$B$105,A68,'Registos'!$P$6:$P$105)),"")</f>
        <v/>
      </c>
      <c r="L68" s="27">
        <f>IFERROR(IF(A68="","",COUNTIF('Registos'!$B$6:$B$105,A68)),"")</f>
        <v/>
      </c>
      <c r="M68" s="26">
        <f>IFERROR(IF(A68="","",SUMIF('Registos'!$B$6:$B$105,A68,'Registos'!$S$6:$S$105)),"")</f>
        <v/>
      </c>
      <c r="N68" s="28">
        <f>IFERROR(IF(A68="","",IF(COUNTIF($A$6:$A$105,A68)&gt;1,"Referência repetida",IF(AND(B68&lt;&gt;"",G68&lt;&gt;"",L68&gt;0,IF(G68="Entregue",AND(F68&lt;&gt;"",H68&lt;&gt;"",I68&lt;&gt;""),TRUE)),"Completo","Completar dados"))),"")</f>
        <v/>
      </c>
      <c r="O68" s="28">
        <f>IFERROR(IF(A68="","",IF(G68="Entregue","Entregue",IF(E68="","Sem data-limite",IF('Instruções'!$B$5="","Definir data de referência",IF('Instruções'!$B$5&gt;E68,"Em atraso",IF('Instruções'!$B$5+'Instruções'!$B$6&gt;=E68,"A vencer","Pendente")))))),"")</f>
        <v/>
      </c>
    </row>
    <row r="69">
      <c r="A69" s="22" t="n"/>
      <c r="B69" s="23" t="n"/>
      <c r="C69" s="24">
        <f>IFERROR(IF(B69="","",EOMONTH(B69,2)),"")</f>
        <v/>
      </c>
      <c r="D69" s="23" t="n"/>
      <c r="E69" s="24">
        <f>IFERROR(IF(B69="","",IF(D69&lt;&gt;"",D69,C69)),"")</f>
        <v/>
      </c>
      <c r="F69" s="23" t="n"/>
      <c r="G69" s="22" t="n"/>
      <c r="H69" s="25" t="n"/>
      <c r="I69" s="25" t="n"/>
      <c r="J69" s="26">
        <f>IFERROR(IF(A69="","",SUMIF('Registos'!$B$6:$B$105,A69,'Registos'!$M$6:$M$105)),"")</f>
        <v/>
      </c>
      <c r="K69" s="26">
        <f>IFERROR(IF(A69="","",SUMIF('Registos'!$B$6:$B$105,A69,'Registos'!$P$6:$P$105)),"")</f>
        <v/>
      </c>
      <c r="L69" s="27">
        <f>IFERROR(IF(A69="","",COUNTIF('Registos'!$B$6:$B$105,A69)),"")</f>
        <v/>
      </c>
      <c r="M69" s="26">
        <f>IFERROR(IF(A69="","",SUMIF('Registos'!$B$6:$B$105,A69,'Registos'!$S$6:$S$105)),"")</f>
        <v/>
      </c>
      <c r="N69" s="28">
        <f>IFERROR(IF(A69="","",IF(COUNTIF($A$6:$A$105,A69)&gt;1,"Referência repetida",IF(AND(B69&lt;&gt;"",G69&lt;&gt;"",L69&gt;0,IF(G69="Entregue",AND(F69&lt;&gt;"",H69&lt;&gt;"",I69&lt;&gt;""),TRUE)),"Completo","Completar dados"))),"")</f>
        <v/>
      </c>
      <c r="O69" s="28">
        <f>IFERROR(IF(A69="","",IF(G69="Entregue","Entregue",IF(E69="","Sem data-limite",IF('Instruções'!$B$5="","Definir data de referência",IF('Instruções'!$B$5&gt;E69,"Em atraso",IF('Instruções'!$B$5+'Instruções'!$B$6&gt;=E69,"A vencer","Pendente")))))),"")</f>
        <v/>
      </c>
    </row>
    <row r="70">
      <c r="A70" s="22" t="n"/>
      <c r="B70" s="23" t="n"/>
      <c r="C70" s="24">
        <f>IFERROR(IF(B70="","",EOMONTH(B70,2)),"")</f>
        <v/>
      </c>
      <c r="D70" s="23" t="n"/>
      <c r="E70" s="24">
        <f>IFERROR(IF(B70="","",IF(D70&lt;&gt;"",D70,C70)),"")</f>
        <v/>
      </c>
      <c r="F70" s="23" t="n"/>
      <c r="G70" s="22" t="n"/>
      <c r="H70" s="25" t="n"/>
      <c r="I70" s="25" t="n"/>
      <c r="J70" s="26">
        <f>IFERROR(IF(A70="","",SUMIF('Registos'!$B$6:$B$105,A70,'Registos'!$M$6:$M$105)),"")</f>
        <v/>
      </c>
      <c r="K70" s="26">
        <f>IFERROR(IF(A70="","",SUMIF('Registos'!$B$6:$B$105,A70,'Registos'!$P$6:$P$105)),"")</f>
        <v/>
      </c>
      <c r="L70" s="27">
        <f>IFERROR(IF(A70="","",COUNTIF('Registos'!$B$6:$B$105,A70)),"")</f>
        <v/>
      </c>
      <c r="M70" s="26">
        <f>IFERROR(IF(A70="","",SUMIF('Registos'!$B$6:$B$105,A70,'Registos'!$S$6:$S$105)),"")</f>
        <v/>
      </c>
      <c r="N70" s="28">
        <f>IFERROR(IF(A70="","",IF(COUNTIF($A$6:$A$105,A70)&gt;1,"Referência repetida",IF(AND(B70&lt;&gt;"",G70&lt;&gt;"",L70&gt;0,IF(G70="Entregue",AND(F70&lt;&gt;"",H70&lt;&gt;"",I70&lt;&gt;""),TRUE)),"Completo","Completar dados"))),"")</f>
        <v/>
      </c>
      <c r="O70" s="28">
        <f>IFERROR(IF(A70="","",IF(G70="Entregue","Entregue",IF(E70="","Sem data-limite",IF('Instruções'!$B$5="","Definir data de referência",IF('Instruções'!$B$5&gt;E70,"Em atraso",IF('Instruções'!$B$5+'Instruções'!$B$6&gt;=E70,"A vencer","Pendente")))))),"")</f>
        <v/>
      </c>
    </row>
    <row r="71">
      <c r="A71" s="22" t="n"/>
      <c r="B71" s="23" t="n"/>
      <c r="C71" s="24">
        <f>IFERROR(IF(B71="","",EOMONTH(B71,2)),"")</f>
        <v/>
      </c>
      <c r="D71" s="23" t="n"/>
      <c r="E71" s="24">
        <f>IFERROR(IF(B71="","",IF(D71&lt;&gt;"",D71,C71)),"")</f>
        <v/>
      </c>
      <c r="F71" s="23" t="n"/>
      <c r="G71" s="22" t="n"/>
      <c r="H71" s="25" t="n"/>
      <c r="I71" s="25" t="n"/>
      <c r="J71" s="26">
        <f>IFERROR(IF(A71="","",SUMIF('Registos'!$B$6:$B$105,A71,'Registos'!$M$6:$M$105)),"")</f>
        <v/>
      </c>
      <c r="K71" s="26">
        <f>IFERROR(IF(A71="","",SUMIF('Registos'!$B$6:$B$105,A71,'Registos'!$P$6:$P$105)),"")</f>
        <v/>
      </c>
      <c r="L71" s="27">
        <f>IFERROR(IF(A71="","",COUNTIF('Registos'!$B$6:$B$105,A71)),"")</f>
        <v/>
      </c>
      <c r="M71" s="26">
        <f>IFERROR(IF(A71="","",SUMIF('Registos'!$B$6:$B$105,A71,'Registos'!$S$6:$S$105)),"")</f>
        <v/>
      </c>
      <c r="N71" s="28">
        <f>IFERROR(IF(A71="","",IF(COUNTIF($A$6:$A$105,A71)&gt;1,"Referência repetida",IF(AND(B71&lt;&gt;"",G71&lt;&gt;"",L71&gt;0,IF(G71="Entregue",AND(F71&lt;&gt;"",H71&lt;&gt;"",I71&lt;&gt;""),TRUE)),"Completo","Completar dados"))),"")</f>
        <v/>
      </c>
      <c r="O71" s="28">
        <f>IFERROR(IF(A71="","",IF(G71="Entregue","Entregue",IF(E71="","Sem data-limite",IF('Instruções'!$B$5="","Definir data de referência",IF('Instruções'!$B$5&gt;E71,"Em atraso",IF('Instruções'!$B$5+'Instruções'!$B$6&gt;=E71,"A vencer","Pendente")))))),"")</f>
        <v/>
      </c>
    </row>
    <row r="72">
      <c r="A72" s="22" t="n"/>
      <c r="B72" s="23" t="n"/>
      <c r="C72" s="24">
        <f>IFERROR(IF(B72="","",EOMONTH(B72,2)),"")</f>
        <v/>
      </c>
      <c r="D72" s="23" t="n"/>
      <c r="E72" s="24">
        <f>IFERROR(IF(B72="","",IF(D72&lt;&gt;"",D72,C72)),"")</f>
        <v/>
      </c>
      <c r="F72" s="23" t="n"/>
      <c r="G72" s="22" t="n"/>
      <c r="H72" s="25" t="n"/>
      <c r="I72" s="25" t="n"/>
      <c r="J72" s="26">
        <f>IFERROR(IF(A72="","",SUMIF('Registos'!$B$6:$B$105,A72,'Registos'!$M$6:$M$105)),"")</f>
        <v/>
      </c>
      <c r="K72" s="26">
        <f>IFERROR(IF(A72="","",SUMIF('Registos'!$B$6:$B$105,A72,'Registos'!$P$6:$P$105)),"")</f>
        <v/>
      </c>
      <c r="L72" s="27">
        <f>IFERROR(IF(A72="","",COUNTIF('Registos'!$B$6:$B$105,A72)),"")</f>
        <v/>
      </c>
      <c r="M72" s="26">
        <f>IFERROR(IF(A72="","",SUMIF('Registos'!$B$6:$B$105,A72,'Registos'!$S$6:$S$105)),"")</f>
        <v/>
      </c>
      <c r="N72" s="28">
        <f>IFERROR(IF(A72="","",IF(COUNTIF($A$6:$A$105,A72)&gt;1,"Referência repetida",IF(AND(B72&lt;&gt;"",G72&lt;&gt;"",L72&gt;0,IF(G72="Entregue",AND(F72&lt;&gt;"",H72&lt;&gt;"",I72&lt;&gt;""),TRUE)),"Completo","Completar dados"))),"")</f>
        <v/>
      </c>
      <c r="O72" s="28">
        <f>IFERROR(IF(A72="","",IF(G72="Entregue","Entregue",IF(E72="","Sem data-limite",IF('Instruções'!$B$5="","Definir data de referência",IF('Instruções'!$B$5&gt;E72,"Em atraso",IF('Instruções'!$B$5+'Instruções'!$B$6&gt;=E72,"A vencer","Pendente")))))),"")</f>
        <v/>
      </c>
    </row>
    <row r="73">
      <c r="A73" s="22" t="n"/>
      <c r="B73" s="23" t="n"/>
      <c r="C73" s="24">
        <f>IFERROR(IF(B73="","",EOMONTH(B73,2)),"")</f>
        <v/>
      </c>
      <c r="D73" s="23" t="n"/>
      <c r="E73" s="24">
        <f>IFERROR(IF(B73="","",IF(D73&lt;&gt;"",D73,C73)),"")</f>
        <v/>
      </c>
      <c r="F73" s="23" t="n"/>
      <c r="G73" s="22" t="n"/>
      <c r="H73" s="25" t="n"/>
      <c r="I73" s="25" t="n"/>
      <c r="J73" s="26">
        <f>IFERROR(IF(A73="","",SUMIF('Registos'!$B$6:$B$105,A73,'Registos'!$M$6:$M$105)),"")</f>
        <v/>
      </c>
      <c r="K73" s="26">
        <f>IFERROR(IF(A73="","",SUMIF('Registos'!$B$6:$B$105,A73,'Registos'!$P$6:$P$105)),"")</f>
        <v/>
      </c>
      <c r="L73" s="27">
        <f>IFERROR(IF(A73="","",COUNTIF('Registos'!$B$6:$B$105,A73)),"")</f>
        <v/>
      </c>
      <c r="M73" s="26">
        <f>IFERROR(IF(A73="","",SUMIF('Registos'!$B$6:$B$105,A73,'Registos'!$S$6:$S$105)),"")</f>
        <v/>
      </c>
      <c r="N73" s="28">
        <f>IFERROR(IF(A73="","",IF(COUNTIF($A$6:$A$105,A73)&gt;1,"Referência repetida",IF(AND(B73&lt;&gt;"",G73&lt;&gt;"",L73&gt;0,IF(G73="Entregue",AND(F73&lt;&gt;"",H73&lt;&gt;"",I73&lt;&gt;""),TRUE)),"Completo","Completar dados"))),"")</f>
        <v/>
      </c>
      <c r="O73" s="28">
        <f>IFERROR(IF(A73="","",IF(G73="Entregue","Entregue",IF(E73="","Sem data-limite",IF('Instruções'!$B$5="","Definir data de referência",IF('Instruções'!$B$5&gt;E73,"Em atraso",IF('Instruções'!$B$5+'Instruções'!$B$6&gt;=E73,"A vencer","Pendente")))))),"")</f>
        <v/>
      </c>
    </row>
    <row r="74">
      <c r="A74" s="22" t="n"/>
      <c r="B74" s="23" t="n"/>
      <c r="C74" s="24">
        <f>IFERROR(IF(B74="","",EOMONTH(B74,2)),"")</f>
        <v/>
      </c>
      <c r="D74" s="23" t="n"/>
      <c r="E74" s="24">
        <f>IFERROR(IF(B74="","",IF(D74&lt;&gt;"",D74,C74)),"")</f>
        <v/>
      </c>
      <c r="F74" s="23" t="n"/>
      <c r="G74" s="22" t="n"/>
      <c r="H74" s="25" t="n"/>
      <c r="I74" s="25" t="n"/>
      <c r="J74" s="26">
        <f>IFERROR(IF(A74="","",SUMIF('Registos'!$B$6:$B$105,A74,'Registos'!$M$6:$M$105)),"")</f>
        <v/>
      </c>
      <c r="K74" s="26">
        <f>IFERROR(IF(A74="","",SUMIF('Registos'!$B$6:$B$105,A74,'Registos'!$P$6:$P$105)),"")</f>
        <v/>
      </c>
      <c r="L74" s="27">
        <f>IFERROR(IF(A74="","",COUNTIF('Registos'!$B$6:$B$105,A74)),"")</f>
        <v/>
      </c>
      <c r="M74" s="26">
        <f>IFERROR(IF(A74="","",SUMIF('Registos'!$B$6:$B$105,A74,'Registos'!$S$6:$S$105)),"")</f>
        <v/>
      </c>
      <c r="N74" s="28">
        <f>IFERROR(IF(A74="","",IF(COUNTIF($A$6:$A$105,A74)&gt;1,"Referência repetida",IF(AND(B74&lt;&gt;"",G74&lt;&gt;"",L74&gt;0,IF(G74="Entregue",AND(F74&lt;&gt;"",H74&lt;&gt;"",I74&lt;&gt;""),TRUE)),"Completo","Completar dados"))),"")</f>
        <v/>
      </c>
      <c r="O74" s="28">
        <f>IFERROR(IF(A74="","",IF(G74="Entregue","Entregue",IF(E74="","Sem data-limite",IF('Instruções'!$B$5="","Definir data de referência",IF('Instruções'!$B$5&gt;E74,"Em atraso",IF('Instruções'!$B$5+'Instruções'!$B$6&gt;=E74,"A vencer","Pendente")))))),"")</f>
        <v/>
      </c>
    </row>
    <row r="75">
      <c r="A75" s="22" t="n"/>
      <c r="B75" s="23" t="n"/>
      <c r="C75" s="24">
        <f>IFERROR(IF(B75="","",EOMONTH(B75,2)),"")</f>
        <v/>
      </c>
      <c r="D75" s="23" t="n"/>
      <c r="E75" s="24">
        <f>IFERROR(IF(B75="","",IF(D75&lt;&gt;"",D75,C75)),"")</f>
        <v/>
      </c>
      <c r="F75" s="23" t="n"/>
      <c r="G75" s="22" t="n"/>
      <c r="H75" s="25" t="n"/>
      <c r="I75" s="25" t="n"/>
      <c r="J75" s="26">
        <f>IFERROR(IF(A75="","",SUMIF('Registos'!$B$6:$B$105,A75,'Registos'!$M$6:$M$105)),"")</f>
        <v/>
      </c>
      <c r="K75" s="26">
        <f>IFERROR(IF(A75="","",SUMIF('Registos'!$B$6:$B$105,A75,'Registos'!$P$6:$P$105)),"")</f>
        <v/>
      </c>
      <c r="L75" s="27">
        <f>IFERROR(IF(A75="","",COUNTIF('Registos'!$B$6:$B$105,A75)),"")</f>
        <v/>
      </c>
      <c r="M75" s="26">
        <f>IFERROR(IF(A75="","",SUMIF('Registos'!$B$6:$B$105,A75,'Registos'!$S$6:$S$105)),"")</f>
        <v/>
      </c>
      <c r="N75" s="28">
        <f>IFERROR(IF(A75="","",IF(COUNTIF($A$6:$A$105,A75)&gt;1,"Referência repetida",IF(AND(B75&lt;&gt;"",G75&lt;&gt;"",L75&gt;0,IF(G75="Entregue",AND(F75&lt;&gt;"",H75&lt;&gt;"",I75&lt;&gt;""),TRUE)),"Completo","Completar dados"))),"")</f>
        <v/>
      </c>
      <c r="O75" s="28">
        <f>IFERROR(IF(A75="","",IF(G75="Entregue","Entregue",IF(E75="","Sem data-limite",IF('Instruções'!$B$5="","Definir data de referência",IF('Instruções'!$B$5&gt;E75,"Em atraso",IF('Instruções'!$B$5+'Instruções'!$B$6&gt;=E75,"A vencer","Pendente")))))),"")</f>
        <v/>
      </c>
    </row>
    <row r="76">
      <c r="A76" s="22" t="n"/>
      <c r="B76" s="23" t="n"/>
      <c r="C76" s="24">
        <f>IFERROR(IF(B76="","",EOMONTH(B76,2)),"")</f>
        <v/>
      </c>
      <c r="D76" s="23" t="n"/>
      <c r="E76" s="24">
        <f>IFERROR(IF(B76="","",IF(D76&lt;&gt;"",D76,C76)),"")</f>
        <v/>
      </c>
      <c r="F76" s="23" t="n"/>
      <c r="G76" s="22" t="n"/>
      <c r="H76" s="25" t="n"/>
      <c r="I76" s="25" t="n"/>
      <c r="J76" s="26">
        <f>IFERROR(IF(A76="","",SUMIF('Registos'!$B$6:$B$105,A76,'Registos'!$M$6:$M$105)),"")</f>
        <v/>
      </c>
      <c r="K76" s="26">
        <f>IFERROR(IF(A76="","",SUMIF('Registos'!$B$6:$B$105,A76,'Registos'!$P$6:$P$105)),"")</f>
        <v/>
      </c>
      <c r="L76" s="27">
        <f>IFERROR(IF(A76="","",COUNTIF('Registos'!$B$6:$B$105,A76)),"")</f>
        <v/>
      </c>
      <c r="M76" s="26">
        <f>IFERROR(IF(A76="","",SUMIF('Registos'!$B$6:$B$105,A76,'Registos'!$S$6:$S$105)),"")</f>
        <v/>
      </c>
      <c r="N76" s="28">
        <f>IFERROR(IF(A76="","",IF(COUNTIF($A$6:$A$105,A76)&gt;1,"Referência repetida",IF(AND(B76&lt;&gt;"",G76&lt;&gt;"",L76&gt;0,IF(G76="Entregue",AND(F76&lt;&gt;"",H76&lt;&gt;"",I76&lt;&gt;""),TRUE)),"Completo","Completar dados"))),"")</f>
        <v/>
      </c>
      <c r="O76" s="28">
        <f>IFERROR(IF(A76="","",IF(G76="Entregue","Entregue",IF(E76="","Sem data-limite",IF('Instruções'!$B$5="","Definir data de referência",IF('Instruções'!$B$5&gt;E76,"Em atraso",IF('Instruções'!$B$5+'Instruções'!$B$6&gt;=E76,"A vencer","Pendente")))))),"")</f>
        <v/>
      </c>
    </row>
    <row r="77">
      <c r="A77" s="22" t="n"/>
      <c r="B77" s="23" t="n"/>
      <c r="C77" s="24">
        <f>IFERROR(IF(B77="","",EOMONTH(B77,2)),"")</f>
        <v/>
      </c>
      <c r="D77" s="23" t="n"/>
      <c r="E77" s="24">
        <f>IFERROR(IF(B77="","",IF(D77&lt;&gt;"",D77,C77)),"")</f>
        <v/>
      </c>
      <c r="F77" s="23" t="n"/>
      <c r="G77" s="22" t="n"/>
      <c r="H77" s="25" t="n"/>
      <c r="I77" s="25" t="n"/>
      <c r="J77" s="26">
        <f>IFERROR(IF(A77="","",SUMIF('Registos'!$B$6:$B$105,A77,'Registos'!$M$6:$M$105)),"")</f>
        <v/>
      </c>
      <c r="K77" s="26">
        <f>IFERROR(IF(A77="","",SUMIF('Registos'!$B$6:$B$105,A77,'Registos'!$P$6:$P$105)),"")</f>
        <v/>
      </c>
      <c r="L77" s="27">
        <f>IFERROR(IF(A77="","",COUNTIF('Registos'!$B$6:$B$105,A77)),"")</f>
        <v/>
      </c>
      <c r="M77" s="26">
        <f>IFERROR(IF(A77="","",SUMIF('Registos'!$B$6:$B$105,A77,'Registos'!$S$6:$S$105)),"")</f>
        <v/>
      </c>
      <c r="N77" s="28">
        <f>IFERROR(IF(A77="","",IF(COUNTIF($A$6:$A$105,A77)&gt;1,"Referência repetida",IF(AND(B77&lt;&gt;"",G77&lt;&gt;"",L77&gt;0,IF(G77="Entregue",AND(F77&lt;&gt;"",H77&lt;&gt;"",I77&lt;&gt;""),TRUE)),"Completo","Completar dados"))),"")</f>
        <v/>
      </c>
      <c r="O77" s="28">
        <f>IFERROR(IF(A77="","",IF(G77="Entregue","Entregue",IF(E77="","Sem data-limite",IF('Instruções'!$B$5="","Definir data de referência",IF('Instruções'!$B$5&gt;E77,"Em atraso",IF('Instruções'!$B$5+'Instruções'!$B$6&gt;=E77,"A vencer","Pendente")))))),"")</f>
        <v/>
      </c>
    </row>
    <row r="78">
      <c r="A78" s="22" t="n"/>
      <c r="B78" s="23" t="n"/>
      <c r="C78" s="24">
        <f>IFERROR(IF(B78="","",EOMONTH(B78,2)),"")</f>
        <v/>
      </c>
      <c r="D78" s="23" t="n"/>
      <c r="E78" s="24">
        <f>IFERROR(IF(B78="","",IF(D78&lt;&gt;"",D78,C78)),"")</f>
        <v/>
      </c>
      <c r="F78" s="23" t="n"/>
      <c r="G78" s="22" t="n"/>
      <c r="H78" s="25" t="n"/>
      <c r="I78" s="25" t="n"/>
      <c r="J78" s="26">
        <f>IFERROR(IF(A78="","",SUMIF('Registos'!$B$6:$B$105,A78,'Registos'!$M$6:$M$105)),"")</f>
        <v/>
      </c>
      <c r="K78" s="26">
        <f>IFERROR(IF(A78="","",SUMIF('Registos'!$B$6:$B$105,A78,'Registos'!$P$6:$P$105)),"")</f>
        <v/>
      </c>
      <c r="L78" s="27">
        <f>IFERROR(IF(A78="","",COUNTIF('Registos'!$B$6:$B$105,A78)),"")</f>
        <v/>
      </c>
      <c r="M78" s="26">
        <f>IFERROR(IF(A78="","",SUMIF('Registos'!$B$6:$B$105,A78,'Registos'!$S$6:$S$105)),"")</f>
        <v/>
      </c>
      <c r="N78" s="28">
        <f>IFERROR(IF(A78="","",IF(COUNTIF($A$6:$A$105,A78)&gt;1,"Referência repetida",IF(AND(B78&lt;&gt;"",G78&lt;&gt;"",L78&gt;0,IF(G78="Entregue",AND(F78&lt;&gt;"",H78&lt;&gt;"",I78&lt;&gt;""),TRUE)),"Completo","Completar dados"))),"")</f>
        <v/>
      </c>
      <c r="O78" s="28">
        <f>IFERROR(IF(A78="","",IF(G78="Entregue","Entregue",IF(E78="","Sem data-limite",IF('Instruções'!$B$5="","Definir data de referência",IF('Instruções'!$B$5&gt;E78,"Em atraso",IF('Instruções'!$B$5+'Instruções'!$B$6&gt;=E78,"A vencer","Pendente")))))),"")</f>
        <v/>
      </c>
    </row>
    <row r="79">
      <c r="A79" s="22" t="n"/>
      <c r="B79" s="23" t="n"/>
      <c r="C79" s="24">
        <f>IFERROR(IF(B79="","",EOMONTH(B79,2)),"")</f>
        <v/>
      </c>
      <c r="D79" s="23" t="n"/>
      <c r="E79" s="24">
        <f>IFERROR(IF(B79="","",IF(D79&lt;&gt;"",D79,C79)),"")</f>
        <v/>
      </c>
      <c r="F79" s="23" t="n"/>
      <c r="G79" s="22" t="n"/>
      <c r="H79" s="25" t="n"/>
      <c r="I79" s="25" t="n"/>
      <c r="J79" s="26">
        <f>IFERROR(IF(A79="","",SUMIF('Registos'!$B$6:$B$105,A79,'Registos'!$M$6:$M$105)),"")</f>
        <v/>
      </c>
      <c r="K79" s="26">
        <f>IFERROR(IF(A79="","",SUMIF('Registos'!$B$6:$B$105,A79,'Registos'!$P$6:$P$105)),"")</f>
        <v/>
      </c>
      <c r="L79" s="27">
        <f>IFERROR(IF(A79="","",COUNTIF('Registos'!$B$6:$B$105,A79)),"")</f>
        <v/>
      </c>
      <c r="M79" s="26">
        <f>IFERROR(IF(A79="","",SUMIF('Registos'!$B$6:$B$105,A79,'Registos'!$S$6:$S$105)),"")</f>
        <v/>
      </c>
      <c r="N79" s="28">
        <f>IFERROR(IF(A79="","",IF(COUNTIF($A$6:$A$105,A79)&gt;1,"Referência repetida",IF(AND(B79&lt;&gt;"",G79&lt;&gt;"",L79&gt;0,IF(G79="Entregue",AND(F79&lt;&gt;"",H79&lt;&gt;"",I79&lt;&gt;""),TRUE)),"Completo","Completar dados"))),"")</f>
        <v/>
      </c>
      <c r="O79" s="28">
        <f>IFERROR(IF(A79="","",IF(G79="Entregue","Entregue",IF(E79="","Sem data-limite",IF('Instruções'!$B$5="","Definir data de referência",IF('Instruções'!$B$5&gt;E79,"Em atraso",IF('Instruções'!$B$5+'Instruções'!$B$6&gt;=E79,"A vencer","Pendente")))))),"")</f>
        <v/>
      </c>
    </row>
    <row r="80">
      <c r="A80" s="22" t="n"/>
      <c r="B80" s="23" t="n"/>
      <c r="C80" s="24">
        <f>IFERROR(IF(B80="","",EOMONTH(B80,2)),"")</f>
        <v/>
      </c>
      <c r="D80" s="23" t="n"/>
      <c r="E80" s="24">
        <f>IFERROR(IF(B80="","",IF(D80&lt;&gt;"",D80,C80)),"")</f>
        <v/>
      </c>
      <c r="F80" s="23" t="n"/>
      <c r="G80" s="22" t="n"/>
      <c r="H80" s="25" t="n"/>
      <c r="I80" s="25" t="n"/>
      <c r="J80" s="26">
        <f>IFERROR(IF(A80="","",SUMIF('Registos'!$B$6:$B$105,A80,'Registos'!$M$6:$M$105)),"")</f>
        <v/>
      </c>
      <c r="K80" s="26">
        <f>IFERROR(IF(A80="","",SUMIF('Registos'!$B$6:$B$105,A80,'Registos'!$P$6:$P$105)),"")</f>
        <v/>
      </c>
      <c r="L80" s="27">
        <f>IFERROR(IF(A80="","",COUNTIF('Registos'!$B$6:$B$105,A80)),"")</f>
        <v/>
      </c>
      <c r="M80" s="26">
        <f>IFERROR(IF(A80="","",SUMIF('Registos'!$B$6:$B$105,A80,'Registos'!$S$6:$S$105)),"")</f>
        <v/>
      </c>
      <c r="N80" s="28">
        <f>IFERROR(IF(A80="","",IF(COUNTIF($A$6:$A$105,A80)&gt;1,"Referência repetida",IF(AND(B80&lt;&gt;"",G80&lt;&gt;"",L80&gt;0,IF(G80="Entregue",AND(F80&lt;&gt;"",H80&lt;&gt;"",I80&lt;&gt;""),TRUE)),"Completo","Completar dados"))),"")</f>
        <v/>
      </c>
      <c r="O80" s="28">
        <f>IFERROR(IF(A80="","",IF(G80="Entregue","Entregue",IF(E80="","Sem data-limite",IF('Instruções'!$B$5="","Definir data de referência",IF('Instruções'!$B$5&gt;E80,"Em atraso",IF('Instruções'!$B$5+'Instruções'!$B$6&gt;=E80,"A vencer","Pendente")))))),"")</f>
        <v/>
      </c>
    </row>
    <row r="81">
      <c r="A81" s="22" t="n"/>
      <c r="B81" s="23" t="n"/>
      <c r="C81" s="24">
        <f>IFERROR(IF(B81="","",EOMONTH(B81,2)),"")</f>
        <v/>
      </c>
      <c r="D81" s="23" t="n"/>
      <c r="E81" s="24">
        <f>IFERROR(IF(B81="","",IF(D81&lt;&gt;"",D81,C81)),"")</f>
        <v/>
      </c>
      <c r="F81" s="23" t="n"/>
      <c r="G81" s="22" t="n"/>
      <c r="H81" s="25" t="n"/>
      <c r="I81" s="25" t="n"/>
      <c r="J81" s="26">
        <f>IFERROR(IF(A81="","",SUMIF('Registos'!$B$6:$B$105,A81,'Registos'!$M$6:$M$105)),"")</f>
        <v/>
      </c>
      <c r="K81" s="26">
        <f>IFERROR(IF(A81="","",SUMIF('Registos'!$B$6:$B$105,A81,'Registos'!$P$6:$P$105)),"")</f>
        <v/>
      </c>
      <c r="L81" s="27">
        <f>IFERROR(IF(A81="","",COUNTIF('Registos'!$B$6:$B$105,A81)),"")</f>
        <v/>
      </c>
      <c r="M81" s="26">
        <f>IFERROR(IF(A81="","",SUMIF('Registos'!$B$6:$B$105,A81,'Registos'!$S$6:$S$105)),"")</f>
        <v/>
      </c>
      <c r="N81" s="28">
        <f>IFERROR(IF(A81="","",IF(COUNTIF($A$6:$A$105,A81)&gt;1,"Referência repetida",IF(AND(B81&lt;&gt;"",G81&lt;&gt;"",L81&gt;0,IF(G81="Entregue",AND(F81&lt;&gt;"",H81&lt;&gt;"",I81&lt;&gt;""),TRUE)),"Completo","Completar dados"))),"")</f>
        <v/>
      </c>
      <c r="O81" s="28">
        <f>IFERROR(IF(A81="","",IF(G81="Entregue","Entregue",IF(E81="","Sem data-limite",IF('Instruções'!$B$5="","Definir data de referência",IF('Instruções'!$B$5&gt;E81,"Em atraso",IF('Instruções'!$B$5+'Instruções'!$B$6&gt;=E81,"A vencer","Pendente")))))),"")</f>
        <v/>
      </c>
    </row>
    <row r="82">
      <c r="A82" s="22" t="n"/>
      <c r="B82" s="23" t="n"/>
      <c r="C82" s="24">
        <f>IFERROR(IF(B82="","",EOMONTH(B82,2)),"")</f>
        <v/>
      </c>
      <c r="D82" s="23" t="n"/>
      <c r="E82" s="24">
        <f>IFERROR(IF(B82="","",IF(D82&lt;&gt;"",D82,C82)),"")</f>
        <v/>
      </c>
      <c r="F82" s="23" t="n"/>
      <c r="G82" s="22" t="n"/>
      <c r="H82" s="25" t="n"/>
      <c r="I82" s="25" t="n"/>
      <c r="J82" s="26">
        <f>IFERROR(IF(A82="","",SUMIF('Registos'!$B$6:$B$105,A82,'Registos'!$M$6:$M$105)),"")</f>
        <v/>
      </c>
      <c r="K82" s="26">
        <f>IFERROR(IF(A82="","",SUMIF('Registos'!$B$6:$B$105,A82,'Registos'!$P$6:$P$105)),"")</f>
        <v/>
      </c>
      <c r="L82" s="27">
        <f>IFERROR(IF(A82="","",COUNTIF('Registos'!$B$6:$B$105,A82)),"")</f>
        <v/>
      </c>
      <c r="M82" s="26">
        <f>IFERROR(IF(A82="","",SUMIF('Registos'!$B$6:$B$105,A82,'Registos'!$S$6:$S$105)),"")</f>
        <v/>
      </c>
      <c r="N82" s="28">
        <f>IFERROR(IF(A82="","",IF(COUNTIF($A$6:$A$105,A82)&gt;1,"Referência repetida",IF(AND(B82&lt;&gt;"",G82&lt;&gt;"",L82&gt;0,IF(G82="Entregue",AND(F82&lt;&gt;"",H82&lt;&gt;"",I82&lt;&gt;""),TRUE)),"Completo","Completar dados"))),"")</f>
        <v/>
      </c>
      <c r="O82" s="28">
        <f>IFERROR(IF(A82="","",IF(G82="Entregue","Entregue",IF(E82="","Sem data-limite",IF('Instruções'!$B$5="","Definir data de referência",IF('Instruções'!$B$5&gt;E82,"Em atraso",IF('Instruções'!$B$5+'Instruções'!$B$6&gt;=E82,"A vencer","Pendente")))))),"")</f>
        <v/>
      </c>
    </row>
    <row r="83">
      <c r="A83" s="22" t="n"/>
      <c r="B83" s="23" t="n"/>
      <c r="C83" s="24">
        <f>IFERROR(IF(B83="","",EOMONTH(B83,2)),"")</f>
        <v/>
      </c>
      <c r="D83" s="23" t="n"/>
      <c r="E83" s="24">
        <f>IFERROR(IF(B83="","",IF(D83&lt;&gt;"",D83,C83)),"")</f>
        <v/>
      </c>
      <c r="F83" s="23" t="n"/>
      <c r="G83" s="22" t="n"/>
      <c r="H83" s="25" t="n"/>
      <c r="I83" s="25" t="n"/>
      <c r="J83" s="26">
        <f>IFERROR(IF(A83="","",SUMIF('Registos'!$B$6:$B$105,A83,'Registos'!$M$6:$M$105)),"")</f>
        <v/>
      </c>
      <c r="K83" s="26">
        <f>IFERROR(IF(A83="","",SUMIF('Registos'!$B$6:$B$105,A83,'Registos'!$P$6:$P$105)),"")</f>
        <v/>
      </c>
      <c r="L83" s="27">
        <f>IFERROR(IF(A83="","",COUNTIF('Registos'!$B$6:$B$105,A83)),"")</f>
        <v/>
      </c>
      <c r="M83" s="26">
        <f>IFERROR(IF(A83="","",SUMIF('Registos'!$B$6:$B$105,A83,'Registos'!$S$6:$S$105)),"")</f>
        <v/>
      </c>
      <c r="N83" s="28">
        <f>IFERROR(IF(A83="","",IF(COUNTIF($A$6:$A$105,A83)&gt;1,"Referência repetida",IF(AND(B83&lt;&gt;"",G83&lt;&gt;"",L83&gt;0,IF(G83="Entregue",AND(F83&lt;&gt;"",H83&lt;&gt;"",I83&lt;&gt;""),TRUE)),"Completo","Completar dados"))),"")</f>
        <v/>
      </c>
      <c r="O83" s="28">
        <f>IFERROR(IF(A83="","",IF(G83="Entregue","Entregue",IF(E83="","Sem data-limite",IF('Instruções'!$B$5="","Definir data de referência",IF('Instruções'!$B$5&gt;E83,"Em atraso",IF('Instruções'!$B$5+'Instruções'!$B$6&gt;=E83,"A vencer","Pendente")))))),"")</f>
        <v/>
      </c>
    </row>
    <row r="84">
      <c r="A84" s="22" t="n"/>
      <c r="B84" s="23" t="n"/>
      <c r="C84" s="24">
        <f>IFERROR(IF(B84="","",EOMONTH(B84,2)),"")</f>
        <v/>
      </c>
      <c r="D84" s="23" t="n"/>
      <c r="E84" s="24">
        <f>IFERROR(IF(B84="","",IF(D84&lt;&gt;"",D84,C84)),"")</f>
        <v/>
      </c>
      <c r="F84" s="23" t="n"/>
      <c r="G84" s="22" t="n"/>
      <c r="H84" s="25" t="n"/>
      <c r="I84" s="25" t="n"/>
      <c r="J84" s="26">
        <f>IFERROR(IF(A84="","",SUMIF('Registos'!$B$6:$B$105,A84,'Registos'!$M$6:$M$105)),"")</f>
        <v/>
      </c>
      <c r="K84" s="26">
        <f>IFERROR(IF(A84="","",SUMIF('Registos'!$B$6:$B$105,A84,'Registos'!$P$6:$P$105)),"")</f>
        <v/>
      </c>
      <c r="L84" s="27">
        <f>IFERROR(IF(A84="","",COUNTIF('Registos'!$B$6:$B$105,A84)),"")</f>
        <v/>
      </c>
      <c r="M84" s="26">
        <f>IFERROR(IF(A84="","",SUMIF('Registos'!$B$6:$B$105,A84,'Registos'!$S$6:$S$105)),"")</f>
        <v/>
      </c>
      <c r="N84" s="28">
        <f>IFERROR(IF(A84="","",IF(COUNTIF($A$6:$A$105,A84)&gt;1,"Referência repetida",IF(AND(B84&lt;&gt;"",G84&lt;&gt;"",L84&gt;0,IF(G84="Entregue",AND(F84&lt;&gt;"",H84&lt;&gt;"",I84&lt;&gt;""),TRUE)),"Completo","Completar dados"))),"")</f>
        <v/>
      </c>
      <c r="O84" s="28">
        <f>IFERROR(IF(A84="","",IF(G84="Entregue","Entregue",IF(E84="","Sem data-limite",IF('Instruções'!$B$5="","Definir data de referência",IF('Instruções'!$B$5&gt;E84,"Em atraso",IF('Instruções'!$B$5+'Instruções'!$B$6&gt;=E84,"A vencer","Pendente")))))),"")</f>
        <v/>
      </c>
    </row>
    <row r="85">
      <c r="A85" s="22" t="n"/>
      <c r="B85" s="23" t="n"/>
      <c r="C85" s="24">
        <f>IFERROR(IF(B85="","",EOMONTH(B85,2)),"")</f>
        <v/>
      </c>
      <c r="D85" s="23" t="n"/>
      <c r="E85" s="24">
        <f>IFERROR(IF(B85="","",IF(D85&lt;&gt;"",D85,C85)),"")</f>
        <v/>
      </c>
      <c r="F85" s="23" t="n"/>
      <c r="G85" s="22" t="n"/>
      <c r="H85" s="25" t="n"/>
      <c r="I85" s="25" t="n"/>
      <c r="J85" s="26">
        <f>IFERROR(IF(A85="","",SUMIF('Registos'!$B$6:$B$105,A85,'Registos'!$M$6:$M$105)),"")</f>
        <v/>
      </c>
      <c r="K85" s="26">
        <f>IFERROR(IF(A85="","",SUMIF('Registos'!$B$6:$B$105,A85,'Registos'!$P$6:$P$105)),"")</f>
        <v/>
      </c>
      <c r="L85" s="27">
        <f>IFERROR(IF(A85="","",COUNTIF('Registos'!$B$6:$B$105,A85)),"")</f>
        <v/>
      </c>
      <c r="M85" s="26">
        <f>IFERROR(IF(A85="","",SUMIF('Registos'!$B$6:$B$105,A85,'Registos'!$S$6:$S$105)),"")</f>
        <v/>
      </c>
      <c r="N85" s="28">
        <f>IFERROR(IF(A85="","",IF(COUNTIF($A$6:$A$105,A85)&gt;1,"Referência repetida",IF(AND(B85&lt;&gt;"",G85&lt;&gt;"",L85&gt;0,IF(G85="Entregue",AND(F85&lt;&gt;"",H85&lt;&gt;"",I85&lt;&gt;""),TRUE)),"Completo","Completar dados"))),"")</f>
        <v/>
      </c>
      <c r="O85" s="28">
        <f>IFERROR(IF(A85="","",IF(G85="Entregue","Entregue",IF(E85="","Sem data-limite",IF('Instruções'!$B$5="","Definir data de referência",IF('Instruções'!$B$5&gt;E85,"Em atraso",IF('Instruções'!$B$5+'Instruções'!$B$6&gt;=E85,"A vencer","Pendente")))))),"")</f>
        <v/>
      </c>
    </row>
    <row r="86">
      <c r="A86" s="22" t="n"/>
      <c r="B86" s="23" t="n"/>
      <c r="C86" s="24">
        <f>IFERROR(IF(B86="","",EOMONTH(B86,2)),"")</f>
        <v/>
      </c>
      <c r="D86" s="23" t="n"/>
      <c r="E86" s="24">
        <f>IFERROR(IF(B86="","",IF(D86&lt;&gt;"",D86,C86)),"")</f>
        <v/>
      </c>
      <c r="F86" s="23" t="n"/>
      <c r="G86" s="22" t="n"/>
      <c r="H86" s="25" t="n"/>
      <c r="I86" s="25" t="n"/>
      <c r="J86" s="26">
        <f>IFERROR(IF(A86="","",SUMIF('Registos'!$B$6:$B$105,A86,'Registos'!$M$6:$M$105)),"")</f>
        <v/>
      </c>
      <c r="K86" s="26">
        <f>IFERROR(IF(A86="","",SUMIF('Registos'!$B$6:$B$105,A86,'Registos'!$P$6:$P$105)),"")</f>
        <v/>
      </c>
      <c r="L86" s="27">
        <f>IFERROR(IF(A86="","",COUNTIF('Registos'!$B$6:$B$105,A86)),"")</f>
        <v/>
      </c>
      <c r="M86" s="26">
        <f>IFERROR(IF(A86="","",SUMIF('Registos'!$B$6:$B$105,A86,'Registos'!$S$6:$S$105)),"")</f>
        <v/>
      </c>
      <c r="N86" s="28">
        <f>IFERROR(IF(A86="","",IF(COUNTIF($A$6:$A$105,A86)&gt;1,"Referência repetida",IF(AND(B86&lt;&gt;"",G86&lt;&gt;"",L86&gt;0,IF(G86="Entregue",AND(F86&lt;&gt;"",H86&lt;&gt;"",I86&lt;&gt;""),TRUE)),"Completo","Completar dados"))),"")</f>
        <v/>
      </c>
      <c r="O86" s="28">
        <f>IFERROR(IF(A86="","",IF(G86="Entregue","Entregue",IF(E86="","Sem data-limite",IF('Instruções'!$B$5="","Definir data de referência",IF('Instruções'!$B$5&gt;E86,"Em atraso",IF('Instruções'!$B$5+'Instruções'!$B$6&gt;=E86,"A vencer","Pendente")))))),"")</f>
        <v/>
      </c>
    </row>
    <row r="87">
      <c r="A87" s="22" t="n"/>
      <c r="B87" s="23" t="n"/>
      <c r="C87" s="24">
        <f>IFERROR(IF(B87="","",EOMONTH(B87,2)),"")</f>
        <v/>
      </c>
      <c r="D87" s="23" t="n"/>
      <c r="E87" s="24">
        <f>IFERROR(IF(B87="","",IF(D87&lt;&gt;"",D87,C87)),"")</f>
        <v/>
      </c>
      <c r="F87" s="23" t="n"/>
      <c r="G87" s="22" t="n"/>
      <c r="H87" s="25" t="n"/>
      <c r="I87" s="25" t="n"/>
      <c r="J87" s="26">
        <f>IFERROR(IF(A87="","",SUMIF('Registos'!$B$6:$B$105,A87,'Registos'!$M$6:$M$105)),"")</f>
        <v/>
      </c>
      <c r="K87" s="26">
        <f>IFERROR(IF(A87="","",SUMIF('Registos'!$B$6:$B$105,A87,'Registos'!$P$6:$P$105)),"")</f>
        <v/>
      </c>
      <c r="L87" s="27">
        <f>IFERROR(IF(A87="","",COUNTIF('Registos'!$B$6:$B$105,A87)),"")</f>
        <v/>
      </c>
      <c r="M87" s="26">
        <f>IFERROR(IF(A87="","",SUMIF('Registos'!$B$6:$B$105,A87,'Registos'!$S$6:$S$105)),"")</f>
        <v/>
      </c>
      <c r="N87" s="28">
        <f>IFERROR(IF(A87="","",IF(COUNTIF($A$6:$A$105,A87)&gt;1,"Referência repetida",IF(AND(B87&lt;&gt;"",G87&lt;&gt;"",L87&gt;0,IF(G87="Entregue",AND(F87&lt;&gt;"",H87&lt;&gt;"",I87&lt;&gt;""),TRUE)),"Completo","Completar dados"))),"")</f>
        <v/>
      </c>
      <c r="O87" s="28">
        <f>IFERROR(IF(A87="","",IF(G87="Entregue","Entregue",IF(E87="","Sem data-limite",IF('Instruções'!$B$5="","Definir data de referência",IF('Instruções'!$B$5&gt;E87,"Em atraso",IF('Instruções'!$B$5+'Instruções'!$B$6&gt;=E87,"A vencer","Pendente")))))),"")</f>
        <v/>
      </c>
    </row>
    <row r="88">
      <c r="A88" s="22" t="n"/>
      <c r="B88" s="23" t="n"/>
      <c r="C88" s="24">
        <f>IFERROR(IF(B88="","",EOMONTH(B88,2)),"")</f>
        <v/>
      </c>
      <c r="D88" s="23" t="n"/>
      <c r="E88" s="24">
        <f>IFERROR(IF(B88="","",IF(D88&lt;&gt;"",D88,C88)),"")</f>
        <v/>
      </c>
      <c r="F88" s="23" t="n"/>
      <c r="G88" s="22" t="n"/>
      <c r="H88" s="25" t="n"/>
      <c r="I88" s="25" t="n"/>
      <c r="J88" s="26">
        <f>IFERROR(IF(A88="","",SUMIF('Registos'!$B$6:$B$105,A88,'Registos'!$M$6:$M$105)),"")</f>
        <v/>
      </c>
      <c r="K88" s="26">
        <f>IFERROR(IF(A88="","",SUMIF('Registos'!$B$6:$B$105,A88,'Registos'!$P$6:$P$105)),"")</f>
        <v/>
      </c>
      <c r="L88" s="27">
        <f>IFERROR(IF(A88="","",COUNTIF('Registos'!$B$6:$B$105,A88)),"")</f>
        <v/>
      </c>
      <c r="M88" s="26">
        <f>IFERROR(IF(A88="","",SUMIF('Registos'!$B$6:$B$105,A88,'Registos'!$S$6:$S$105)),"")</f>
        <v/>
      </c>
      <c r="N88" s="28">
        <f>IFERROR(IF(A88="","",IF(COUNTIF($A$6:$A$105,A88)&gt;1,"Referência repetida",IF(AND(B88&lt;&gt;"",G88&lt;&gt;"",L88&gt;0,IF(G88="Entregue",AND(F88&lt;&gt;"",H88&lt;&gt;"",I88&lt;&gt;""),TRUE)),"Completo","Completar dados"))),"")</f>
        <v/>
      </c>
      <c r="O88" s="28">
        <f>IFERROR(IF(A88="","",IF(G88="Entregue","Entregue",IF(E88="","Sem data-limite",IF('Instruções'!$B$5="","Definir data de referência",IF('Instruções'!$B$5&gt;E88,"Em atraso",IF('Instruções'!$B$5+'Instruções'!$B$6&gt;=E88,"A vencer","Pendente")))))),"")</f>
        <v/>
      </c>
    </row>
    <row r="89">
      <c r="A89" s="22" t="n"/>
      <c r="B89" s="23" t="n"/>
      <c r="C89" s="24">
        <f>IFERROR(IF(B89="","",EOMONTH(B89,2)),"")</f>
        <v/>
      </c>
      <c r="D89" s="23" t="n"/>
      <c r="E89" s="24">
        <f>IFERROR(IF(B89="","",IF(D89&lt;&gt;"",D89,C89)),"")</f>
        <v/>
      </c>
      <c r="F89" s="23" t="n"/>
      <c r="G89" s="22" t="n"/>
      <c r="H89" s="25" t="n"/>
      <c r="I89" s="25" t="n"/>
      <c r="J89" s="26">
        <f>IFERROR(IF(A89="","",SUMIF('Registos'!$B$6:$B$105,A89,'Registos'!$M$6:$M$105)),"")</f>
        <v/>
      </c>
      <c r="K89" s="26">
        <f>IFERROR(IF(A89="","",SUMIF('Registos'!$B$6:$B$105,A89,'Registos'!$P$6:$P$105)),"")</f>
        <v/>
      </c>
      <c r="L89" s="27">
        <f>IFERROR(IF(A89="","",COUNTIF('Registos'!$B$6:$B$105,A89)),"")</f>
        <v/>
      </c>
      <c r="M89" s="26">
        <f>IFERROR(IF(A89="","",SUMIF('Registos'!$B$6:$B$105,A89,'Registos'!$S$6:$S$105)),"")</f>
        <v/>
      </c>
      <c r="N89" s="28">
        <f>IFERROR(IF(A89="","",IF(COUNTIF($A$6:$A$105,A89)&gt;1,"Referência repetida",IF(AND(B89&lt;&gt;"",G89&lt;&gt;"",L89&gt;0,IF(G89="Entregue",AND(F89&lt;&gt;"",H89&lt;&gt;"",I89&lt;&gt;""),TRUE)),"Completo","Completar dados"))),"")</f>
        <v/>
      </c>
      <c r="O89" s="28">
        <f>IFERROR(IF(A89="","",IF(G89="Entregue","Entregue",IF(E89="","Sem data-limite",IF('Instruções'!$B$5="","Definir data de referência",IF('Instruções'!$B$5&gt;E89,"Em atraso",IF('Instruções'!$B$5+'Instruções'!$B$6&gt;=E89,"A vencer","Pendente")))))),"")</f>
        <v/>
      </c>
    </row>
    <row r="90">
      <c r="A90" s="22" t="n"/>
      <c r="B90" s="23" t="n"/>
      <c r="C90" s="24">
        <f>IFERROR(IF(B90="","",EOMONTH(B90,2)),"")</f>
        <v/>
      </c>
      <c r="D90" s="23" t="n"/>
      <c r="E90" s="24">
        <f>IFERROR(IF(B90="","",IF(D90&lt;&gt;"",D90,C90)),"")</f>
        <v/>
      </c>
      <c r="F90" s="23" t="n"/>
      <c r="G90" s="22" t="n"/>
      <c r="H90" s="25" t="n"/>
      <c r="I90" s="25" t="n"/>
      <c r="J90" s="26">
        <f>IFERROR(IF(A90="","",SUMIF('Registos'!$B$6:$B$105,A90,'Registos'!$M$6:$M$105)),"")</f>
        <v/>
      </c>
      <c r="K90" s="26">
        <f>IFERROR(IF(A90="","",SUMIF('Registos'!$B$6:$B$105,A90,'Registos'!$P$6:$P$105)),"")</f>
        <v/>
      </c>
      <c r="L90" s="27">
        <f>IFERROR(IF(A90="","",COUNTIF('Registos'!$B$6:$B$105,A90)),"")</f>
        <v/>
      </c>
      <c r="M90" s="26">
        <f>IFERROR(IF(A90="","",SUMIF('Registos'!$B$6:$B$105,A90,'Registos'!$S$6:$S$105)),"")</f>
        <v/>
      </c>
      <c r="N90" s="28">
        <f>IFERROR(IF(A90="","",IF(COUNTIF($A$6:$A$105,A90)&gt;1,"Referência repetida",IF(AND(B90&lt;&gt;"",G90&lt;&gt;"",L90&gt;0,IF(G90="Entregue",AND(F90&lt;&gt;"",H90&lt;&gt;"",I90&lt;&gt;""),TRUE)),"Completo","Completar dados"))),"")</f>
        <v/>
      </c>
      <c r="O90" s="28">
        <f>IFERROR(IF(A90="","",IF(G90="Entregue","Entregue",IF(E90="","Sem data-limite",IF('Instruções'!$B$5="","Definir data de referência",IF('Instruções'!$B$5&gt;E90,"Em atraso",IF('Instruções'!$B$5+'Instruções'!$B$6&gt;=E90,"A vencer","Pendente")))))),"")</f>
        <v/>
      </c>
    </row>
    <row r="91">
      <c r="A91" s="22" t="n"/>
      <c r="B91" s="23" t="n"/>
      <c r="C91" s="24">
        <f>IFERROR(IF(B91="","",EOMONTH(B91,2)),"")</f>
        <v/>
      </c>
      <c r="D91" s="23" t="n"/>
      <c r="E91" s="24">
        <f>IFERROR(IF(B91="","",IF(D91&lt;&gt;"",D91,C91)),"")</f>
        <v/>
      </c>
      <c r="F91" s="23" t="n"/>
      <c r="G91" s="22" t="n"/>
      <c r="H91" s="25" t="n"/>
      <c r="I91" s="25" t="n"/>
      <c r="J91" s="26">
        <f>IFERROR(IF(A91="","",SUMIF('Registos'!$B$6:$B$105,A91,'Registos'!$M$6:$M$105)),"")</f>
        <v/>
      </c>
      <c r="K91" s="26">
        <f>IFERROR(IF(A91="","",SUMIF('Registos'!$B$6:$B$105,A91,'Registos'!$P$6:$P$105)),"")</f>
        <v/>
      </c>
      <c r="L91" s="27">
        <f>IFERROR(IF(A91="","",COUNTIF('Registos'!$B$6:$B$105,A91)),"")</f>
        <v/>
      </c>
      <c r="M91" s="26">
        <f>IFERROR(IF(A91="","",SUMIF('Registos'!$B$6:$B$105,A91,'Registos'!$S$6:$S$105)),"")</f>
        <v/>
      </c>
      <c r="N91" s="28">
        <f>IFERROR(IF(A91="","",IF(COUNTIF($A$6:$A$105,A91)&gt;1,"Referência repetida",IF(AND(B91&lt;&gt;"",G91&lt;&gt;"",L91&gt;0,IF(G91="Entregue",AND(F91&lt;&gt;"",H91&lt;&gt;"",I91&lt;&gt;""),TRUE)),"Completo","Completar dados"))),"")</f>
        <v/>
      </c>
      <c r="O91" s="28">
        <f>IFERROR(IF(A91="","",IF(G91="Entregue","Entregue",IF(E91="","Sem data-limite",IF('Instruções'!$B$5="","Definir data de referência",IF('Instruções'!$B$5&gt;E91,"Em atraso",IF('Instruções'!$B$5+'Instruções'!$B$6&gt;=E91,"A vencer","Pendente")))))),"")</f>
        <v/>
      </c>
    </row>
    <row r="92">
      <c r="A92" s="22" t="n"/>
      <c r="B92" s="23" t="n"/>
      <c r="C92" s="24">
        <f>IFERROR(IF(B92="","",EOMONTH(B92,2)),"")</f>
        <v/>
      </c>
      <c r="D92" s="23" t="n"/>
      <c r="E92" s="24">
        <f>IFERROR(IF(B92="","",IF(D92&lt;&gt;"",D92,C92)),"")</f>
        <v/>
      </c>
      <c r="F92" s="23" t="n"/>
      <c r="G92" s="22" t="n"/>
      <c r="H92" s="25" t="n"/>
      <c r="I92" s="25" t="n"/>
      <c r="J92" s="26">
        <f>IFERROR(IF(A92="","",SUMIF('Registos'!$B$6:$B$105,A92,'Registos'!$M$6:$M$105)),"")</f>
        <v/>
      </c>
      <c r="K92" s="26">
        <f>IFERROR(IF(A92="","",SUMIF('Registos'!$B$6:$B$105,A92,'Registos'!$P$6:$P$105)),"")</f>
        <v/>
      </c>
      <c r="L92" s="27">
        <f>IFERROR(IF(A92="","",COUNTIF('Registos'!$B$6:$B$105,A92)),"")</f>
        <v/>
      </c>
      <c r="M92" s="26">
        <f>IFERROR(IF(A92="","",SUMIF('Registos'!$B$6:$B$105,A92,'Registos'!$S$6:$S$105)),"")</f>
        <v/>
      </c>
      <c r="N92" s="28">
        <f>IFERROR(IF(A92="","",IF(COUNTIF($A$6:$A$105,A92)&gt;1,"Referência repetida",IF(AND(B92&lt;&gt;"",G92&lt;&gt;"",L92&gt;0,IF(G92="Entregue",AND(F92&lt;&gt;"",H92&lt;&gt;"",I92&lt;&gt;""),TRUE)),"Completo","Completar dados"))),"")</f>
        <v/>
      </c>
      <c r="O92" s="28">
        <f>IFERROR(IF(A92="","",IF(G92="Entregue","Entregue",IF(E92="","Sem data-limite",IF('Instruções'!$B$5="","Definir data de referência",IF('Instruções'!$B$5&gt;E92,"Em atraso",IF('Instruções'!$B$5+'Instruções'!$B$6&gt;=E92,"A vencer","Pendente")))))),"")</f>
        <v/>
      </c>
    </row>
    <row r="93">
      <c r="A93" s="22" t="n"/>
      <c r="B93" s="23" t="n"/>
      <c r="C93" s="24">
        <f>IFERROR(IF(B93="","",EOMONTH(B93,2)),"")</f>
        <v/>
      </c>
      <c r="D93" s="23" t="n"/>
      <c r="E93" s="24">
        <f>IFERROR(IF(B93="","",IF(D93&lt;&gt;"",D93,C93)),"")</f>
        <v/>
      </c>
      <c r="F93" s="23" t="n"/>
      <c r="G93" s="22" t="n"/>
      <c r="H93" s="25" t="n"/>
      <c r="I93" s="25" t="n"/>
      <c r="J93" s="26">
        <f>IFERROR(IF(A93="","",SUMIF('Registos'!$B$6:$B$105,A93,'Registos'!$M$6:$M$105)),"")</f>
        <v/>
      </c>
      <c r="K93" s="26">
        <f>IFERROR(IF(A93="","",SUMIF('Registos'!$B$6:$B$105,A93,'Registos'!$P$6:$P$105)),"")</f>
        <v/>
      </c>
      <c r="L93" s="27">
        <f>IFERROR(IF(A93="","",COUNTIF('Registos'!$B$6:$B$105,A93)),"")</f>
        <v/>
      </c>
      <c r="M93" s="26">
        <f>IFERROR(IF(A93="","",SUMIF('Registos'!$B$6:$B$105,A93,'Registos'!$S$6:$S$105)),"")</f>
        <v/>
      </c>
      <c r="N93" s="28">
        <f>IFERROR(IF(A93="","",IF(COUNTIF($A$6:$A$105,A93)&gt;1,"Referência repetida",IF(AND(B93&lt;&gt;"",G93&lt;&gt;"",L93&gt;0,IF(G93="Entregue",AND(F93&lt;&gt;"",H93&lt;&gt;"",I93&lt;&gt;""),TRUE)),"Completo","Completar dados"))),"")</f>
        <v/>
      </c>
      <c r="O93" s="28">
        <f>IFERROR(IF(A93="","",IF(G93="Entregue","Entregue",IF(E93="","Sem data-limite",IF('Instruções'!$B$5="","Definir data de referência",IF('Instruções'!$B$5&gt;E93,"Em atraso",IF('Instruções'!$B$5+'Instruções'!$B$6&gt;=E93,"A vencer","Pendente")))))),"")</f>
        <v/>
      </c>
    </row>
    <row r="94">
      <c r="A94" s="22" t="n"/>
      <c r="B94" s="23" t="n"/>
      <c r="C94" s="24">
        <f>IFERROR(IF(B94="","",EOMONTH(B94,2)),"")</f>
        <v/>
      </c>
      <c r="D94" s="23" t="n"/>
      <c r="E94" s="24">
        <f>IFERROR(IF(B94="","",IF(D94&lt;&gt;"",D94,C94)),"")</f>
        <v/>
      </c>
      <c r="F94" s="23" t="n"/>
      <c r="G94" s="22" t="n"/>
      <c r="H94" s="25" t="n"/>
      <c r="I94" s="25" t="n"/>
      <c r="J94" s="26">
        <f>IFERROR(IF(A94="","",SUMIF('Registos'!$B$6:$B$105,A94,'Registos'!$M$6:$M$105)),"")</f>
        <v/>
      </c>
      <c r="K94" s="26">
        <f>IFERROR(IF(A94="","",SUMIF('Registos'!$B$6:$B$105,A94,'Registos'!$P$6:$P$105)),"")</f>
        <v/>
      </c>
      <c r="L94" s="27">
        <f>IFERROR(IF(A94="","",COUNTIF('Registos'!$B$6:$B$105,A94)),"")</f>
        <v/>
      </c>
      <c r="M94" s="26">
        <f>IFERROR(IF(A94="","",SUMIF('Registos'!$B$6:$B$105,A94,'Registos'!$S$6:$S$105)),"")</f>
        <v/>
      </c>
      <c r="N94" s="28">
        <f>IFERROR(IF(A94="","",IF(COUNTIF($A$6:$A$105,A94)&gt;1,"Referência repetida",IF(AND(B94&lt;&gt;"",G94&lt;&gt;"",L94&gt;0,IF(G94="Entregue",AND(F94&lt;&gt;"",H94&lt;&gt;"",I94&lt;&gt;""),TRUE)),"Completo","Completar dados"))),"")</f>
        <v/>
      </c>
      <c r="O94" s="28">
        <f>IFERROR(IF(A94="","",IF(G94="Entregue","Entregue",IF(E94="","Sem data-limite",IF('Instruções'!$B$5="","Definir data de referência",IF('Instruções'!$B$5&gt;E94,"Em atraso",IF('Instruções'!$B$5+'Instruções'!$B$6&gt;=E94,"A vencer","Pendente")))))),"")</f>
        <v/>
      </c>
    </row>
    <row r="95">
      <c r="A95" s="22" t="n"/>
      <c r="B95" s="23" t="n"/>
      <c r="C95" s="24">
        <f>IFERROR(IF(B95="","",EOMONTH(B95,2)),"")</f>
        <v/>
      </c>
      <c r="D95" s="23" t="n"/>
      <c r="E95" s="24">
        <f>IFERROR(IF(B95="","",IF(D95&lt;&gt;"",D95,C95)),"")</f>
        <v/>
      </c>
      <c r="F95" s="23" t="n"/>
      <c r="G95" s="22" t="n"/>
      <c r="H95" s="25" t="n"/>
      <c r="I95" s="25" t="n"/>
      <c r="J95" s="26">
        <f>IFERROR(IF(A95="","",SUMIF('Registos'!$B$6:$B$105,A95,'Registos'!$M$6:$M$105)),"")</f>
        <v/>
      </c>
      <c r="K95" s="26">
        <f>IFERROR(IF(A95="","",SUMIF('Registos'!$B$6:$B$105,A95,'Registos'!$P$6:$P$105)),"")</f>
        <v/>
      </c>
      <c r="L95" s="27">
        <f>IFERROR(IF(A95="","",COUNTIF('Registos'!$B$6:$B$105,A95)),"")</f>
        <v/>
      </c>
      <c r="M95" s="26">
        <f>IFERROR(IF(A95="","",SUMIF('Registos'!$B$6:$B$105,A95,'Registos'!$S$6:$S$105)),"")</f>
        <v/>
      </c>
      <c r="N95" s="28">
        <f>IFERROR(IF(A95="","",IF(COUNTIF($A$6:$A$105,A95)&gt;1,"Referência repetida",IF(AND(B95&lt;&gt;"",G95&lt;&gt;"",L95&gt;0,IF(G95="Entregue",AND(F95&lt;&gt;"",H95&lt;&gt;"",I95&lt;&gt;""),TRUE)),"Completo","Completar dados"))),"")</f>
        <v/>
      </c>
      <c r="O95" s="28">
        <f>IFERROR(IF(A95="","",IF(G95="Entregue","Entregue",IF(E95="","Sem data-limite",IF('Instruções'!$B$5="","Definir data de referência",IF('Instruções'!$B$5&gt;E95,"Em atraso",IF('Instruções'!$B$5+'Instruções'!$B$6&gt;=E95,"A vencer","Pendente")))))),"")</f>
        <v/>
      </c>
    </row>
    <row r="96">
      <c r="A96" s="22" t="n"/>
      <c r="B96" s="23" t="n"/>
      <c r="C96" s="24">
        <f>IFERROR(IF(B96="","",EOMONTH(B96,2)),"")</f>
        <v/>
      </c>
      <c r="D96" s="23" t="n"/>
      <c r="E96" s="24">
        <f>IFERROR(IF(B96="","",IF(D96&lt;&gt;"",D96,C96)),"")</f>
        <v/>
      </c>
      <c r="F96" s="23" t="n"/>
      <c r="G96" s="22" t="n"/>
      <c r="H96" s="25" t="n"/>
      <c r="I96" s="25" t="n"/>
      <c r="J96" s="26">
        <f>IFERROR(IF(A96="","",SUMIF('Registos'!$B$6:$B$105,A96,'Registos'!$M$6:$M$105)),"")</f>
        <v/>
      </c>
      <c r="K96" s="26">
        <f>IFERROR(IF(A96="","",SUMIF('Registos'!$B$6:$B$105,A96,'Registos'!$P$6:$P$105)),"")</f>
        <v/>
      </c>
      <c r="L96" s="27">
        <f>IFERROR(IF(A96="","",COUNTIF('Registos'!$B$6:$B$105,A96)),"")</f>
        <v/>
      </c>
      <c r="M96" s="26">
        <f>IFERROR(IF(A96="","",SUMIF('Registos'!$B$6:$B$105,A96,'Registos'!$S$6:$S$105)),"")</f>
        <v/>
      </c>
      <c r="N96" s="28">
        <f>IFERROR(IF(A96="","",IF(COUNTIF($A$6:$A$105,A96)&gt;1,"Referência repetida",IF(AND(B96&lt;&gt;"",G96&lt;&gt;"",L96&gt;0,IF(G96="Entregue",AND(F96&lt;&gt;"",H96&lt;&gt;"",I96&lt;&gt;""),TRUE)),"Completo","Completar dados"))),"")</f>
        <v/>
      </c>
      <c r="O96" s="28">
        <f>IFERROR(IF(A96="","",IF(G96="Entregue","Entregue",IF(E96="","Sem data-limite",IF('Instruções'!$B$5="","Definir data de referência",IF('Instruções'!$B$5&gt;E96,"Em atraso",IF('Instruções'!$B$5+'Instruções'!$B$6&gt;=E96,"A vencer","Pendente")))))),"")</f>
        <v/>
      </c>
    </row>
    <row r="97">
      <c r="A97" s="22" t="n"/>
      <c r="B97" s="23" t="n"/>
      <c r="C97" s="24">
        <f>IFERROR(IF(B97="","",EOMONTH(B97,2)),"")</f>
        <v/>
      </c>
      <c r="D97" s="23" t="n"/>
      <c r="E97" s="24">
        <f>IFERROR(IF(B97="","",IF(D97&lt;&gt;"",D97,C97)),"")</f>
        <v/>
      </c>
      <c r="F97" s="23" t="n"/>
      <c r="G97" s="22" t="n"/>
      <c r="H97" s="25" t="n"/>
      <c r="I97" s="25" t="n"/>
      <c r="J97" s="26">
        <f>IFERROR(IF(A97="","",SUMIF('Registos'!$B$6:$B$105,A97,'Registos'!$M$6:$M$105)),"")</f>
        <v/>
      </c>
      <c r="K97" s="26">
        <f>IFERROR(IF(A97="","",SUMIF('Registos'!$B$6:$B$105,A97,'Registos'!$P$6:$P$105)),"")</f>
        <v/>
      </c>
      <c r="L97" s="27">
        <f>IFERROR(IF(A97="","",COUNTIF('Registos'!$B$6:$B$105,A97)),"")</f>
        <v/>
      </c>
      <c r="M97" s="26">
        <f>IFERROR(IF(A97="","",SUMIF('Registos'!$B$6:$B$105,A97,'Registos'!$S$6:$S$105)),"")</f>
        <v/>
      </c>
      <c r="N97" s="28">
        <f>IFERROR(IF(A97="","",IF(COUNTIF($A$6:$A$105,A97)&gt;1,"Referência repetida",IF(AND(B97&lt;&gt;"",G97&lt;&gt;"",L97&gt;0,IF(G97="Entregue",AND(F97&lt;&gt;"",H97&lt;&gt;"",I97&lt;&gt;""),TRUE)),"Completo","Completar dados"))),"")</f>
        <v/>
      </c>
      <c r="O97" s="28">
        <f>IFERROR(IF(A97="","",IF(G97="Entregue","Entregue",IF(E97="","Sem data-limite",IF('Instruções'!$B$5="","Definir data de referência",IF('Instruções'!$B$5&gt;E97,"Em atraso",IF('Instruções'!$B$5+'Instruções'!$B$6&gt;=E97,"A vencer","Pendente")))))),"")</f>
        <v/>
      </c>
    </row>
    <row r="98">
      <c r="A98" s="22" t="n"/>
      <c r="B98" s="23" t="n"/>
      <c r="C98" s="24">
        <f>IFERROR(IF(B98="","",EOMONTH(B98,2)),"")</f>
        <v/>
      </c>
      <c r="D98" s="23" t="n"/>
      <c r="E98" s="24">
        <f>IFERROR(IF(B98="","",IF(D98&lt;&gt;"",D98,C98)),"")</f>
        <v/>
      </c>
      <c r="F98" s="23" t="n"/>
      <c r="G98" s="22" t="n"/>
      <c r="H98" s="25" t="n"/>
      <c r="I98" s="25" t="n"/>
      <c r="J98" s="26">
        <f>IFERROR(IF(A98="","",SUMIF('Registos'!$B$6:$B$105,A98,'Registos'!$M$6:$M$105)),"")</f>
        <v/>
      </c>
      <c r="K98" s="26">
        <f>IFERROR(IF(A98="","",SUMIF('Registos'!$B$6:$B$105,A98,'Registos'!$P$6:$P$105)),"")</f>
        <v/>
      </c>
      <c r="L98" s="27">
        <f>IFERROR(IF(A98="","",COUNTIF('Registos'!$B$6:$B$105,A98)),"")</f>
        <v/>
      </c>
      <c r="M98" s="26">
        <f>IFERROR(IF(A98="","",SUMIF('Registos'!$B$6:$B$105,A98,'Registos'!$S$6:$S$105)),"")</f>
        <v/>
      </c>
      <c r="N98" s="28">
        <f>IFERROR(IF(A98="","",IF(COUNTIF($A$6:$A$105,A98)&gt;1,"Referência repetida",IF(AND(B98&lt;&gt;"",G98&lt;&gt;"",L98&gt;0,IF(G98="Entregue",AND(F98&lt;&gt;"",H98&lt;&gt;"",I98&lt;&gt;""),TRUE)),"Completo","Completar dados"))),"")</f>
        <v/>
      </c>
      <c r="O98" s="28">
        <f>IFERROR(IF(A98="","",IF(G98="Entregue","Entregue",IF(E98="","Sem data-limite",IF('Instruções'!$B$5="","Definir data de referência",IF('Instruções'!$B$5&gt;E98,"Em atraso",IF('Instruções'!$B$5+'Instruções'!$B$6&gt;=E98,"A vencer","Pendente")))))),"")</f>
        <v/>
      </c>
    </row>
    <row r="99">
      <c r="A99" s="22" t="n"/>
      <c r="B99" s="23" t="n"/>
      <c r="C99" s="24">
        <f>IFERROR(IF(B99="","",EOMONTH(B99,2)),"")</f>
        <v/>
      </c>
      <c r="D99" s="23" t="n"/>
      <c r="E99" s="24">
        <f>IFERROR(IF(B99="","",IF(D99&lt;&gt;"",D99,C99)),"")</f>
        <v/>
      </c>
      <c r="F99" s="23" t="n"/>
      <c r="G99" s="22" t="n"/>
      <c r="H99" s="25" t="n"/>
      <c r="I99" s="25" t="n"/>
      <c r="J99" s="26">
        <f>IFERROR(IF(A99="","",SUMIF('Registos'!$B$6:$B$105,A99,'Registos'!$M$6:$M$105)),"")</f>
        <v/>
      </c>
      <c r="K99" s="26">
        <f>IFERROR(IF(A99="","",SUMIF('Registos'!$B$6:$B$105,A99,'Registos'!$P$6:$P$105)),"")</f>
        <v/>
      </c>
      <c r="L99" s="27">
        <f>IFERROR(IF(A99="","",COUNTIF('Registos'!$B$6:$B$105,A99)),"")</f>
        <v/>
      </c>
      <c r="M99" s="26">
        <f>IFERROR(IF(A99="","",SUMIF('Registos'!$B$6:$B$105,A99,'Registos'!$S$6:$S$105)),"")</f>
        <v/>
      </c>
      <c r="N99" s="28">
        <f>IFERROR(IF(A99="","",IF(COUNTIF($A$6:$A$105,A99)&gt;1,"Referência repetida",IF(AND(B99&lt;&gt;"",G99&lt;&gt;"",L99&gt;0,IF(G99="Entregue",AND(F99&lt;&gt;"",H99&lt;&gt;"",I99&lt;&gt;""),TRUE)),"Completo","Completar dados"))),"")</f>
        <v/>
      </c>
      <c r="O99" s="28">
        <f>IFERROR(IF(A99="","",IF(G99="Entregue","Entregue",IF(E99="","Sem data-limite",IF('Instruções'!$B$5="","Definir data de referência",IF('Instruções'!$B$5&gt;E99,"Em atraso",IF('Instruções'!$B$5+'Instruções'!$B$6&gt;=E99,"A vencer","Pendente")))))),"")</f>
        <v/>
      </c>
    </row>
    <row r="100">
      <c r="A100" s="22" t="n"/>
      <c r="B100" s="23" t="n"/>
      <c r="C100" s="24">
        <f>IFERROR(IF(B100="","",EOMONTH(B100,2)),"")</f>
        <v/>
      </c>
      <c r="D100" s="23" t="n"/>
      <c r="E100" s="24">
        <f>IFERROR(IF(B100="","",IF(D100&lt;&gt;"",D100,C100)),"")</f>
        <v/>
      </c>
      <c r="F100" s="23" t="n"/>
      <c r="G100" s="22" t="n"/>
      <c r="H100" s="25" t="n"/>
      <c r="I100" s="25" t="n"/>
      <c r="J100" s="26">
        <f>IFERROR(IF(A100="","",SUMIF('Registos'!$B$6:$B$105,A100,'Registos'!$M$6:$M$105)),"")</f>
        <v/>
      </c>
      <c r="K100" s="26">
        <f>IFERROR(IF(A100="","",SUMIF('Registos'!$B$6:$B$105,A100,'Registos'!$P$6:$P$105)),"")</f>
        <v/>
      </c>
      <c r="L100" s="27">
        <f>IFERROR(IF(A100="","",COUNTIF('Registos'!$B$6:$B$105,A100)),"")</f>
        <v/>
      </c>
      <c r="M100" s="26">
        <f>IFERROR(IF(A100="","",SUMIF('Registos'!$B$6:$B$105,A100,'Registos'!$S$6:$S$105)),"")</f>
        <v/>
      </c>
      <c r="N100" s="28">
        <f>IFERROR(IF(A100="","",IF(COUNTIF($A$6:$A$105,A100)&gt;1,"Referência repetida",IF(AND(B100&lt;&gt;"",G100&lt;&gt;"",L100&gt;0,IF(G100="Entregue",AND(F100&lt;&gt;"",H100&lt;&gt;"",I100&lt;&gt;""),TRUE)),"Completo","Completar dados"))),"")</f>
        <v/>
      </c>
      <c r="O100" s="28">
        <f>IFERROR(IF(A100="","",IF(G100="Entregue","Entregue",IF(E100="","Sem data-limite",IF('Instruções'!$B$5="","Definir data de referência",IF('Instruções'!$B$5&gt;E100,"Em atraso",IF('Instruções'!$B$5+'Instruções'!$B$6&gt;=E100,"A vencer","Pendente")))))),"")</f>
        <v/>
      </c>
    </row>
    <row r="101">
      <c r="A101" s="22" t="n"/>
      <c r="B101" s="23" t="n"/>
      <c r="C101" s="24">
        <f>IFERROR(IF(B101="","",EOMONTH(B101,2)),"")</f>
        <v/>
      </c>
      <c r="D101" s="23" t="n"/>
      <c r="E101" s="24">
        <f>IFERROR(IF(B101="","",IF(D101&lt;&gt;"",D101,C101)),"")</f>
        <v/>
      </c>
      <c r="F101" s="23" t="n"/>
      <c r="G101" s="22" t="n"/>
      <c r="H101" s="25" t="n"/>
      <c r="I101" s="25" t="n"/>
      <c r="J101" s="26">
        <f>IFERROR(IF(A101="","",SUMIF('Registos'!$B$6:$B$105,A101,'Registos'!$M$6:$M$105)),"")</f>
        <v/>
      </c>
      <c r="K101" s="26">
        <f>IFERROR(IF(A101="","",SUMIF('Registos'!$B$6:$B$105,A101,'Registos'!$P$6:$P$105)),"")</f>
        <v/>
      </c>
      <c r="L101" s="27">
        <f>IFERROR(IF(A101="","",COUNTIF('Registos'!$B$6:$B$105,A101)),"")</f>
        <v/>
      </c>
      <c r="M101" s="26">
        <f>IFERROR(IF(A101="","",SUMIF('Registos'!$B$6:$B$105,A101,'Registos'!$S$6:$S$105)),"")</f>
        <v/>
      </c>
      <c r="N101" s="28">
        <f>IFERROR(IF(A101="","",IF(COUNTIF($A$6:$A$105,A101)&gt;1,"Referência repetida",IF(AND(B101&lt;&gt;"",G101&lt;&gt;"",L101&gt;0,IF(G101="Entregue",AND(F101&lt;&gt;"",H101&lt;&gt;"",I101&lt;&gt;""),TRUE)),"Completo","Completar dados"))),"")</f>
        <v/>
      </c>
      <c r="O101" s="28">
        <f>IFERROR(IF(A101="","",IF(G101="Entregue","Entregue",IF(E101="","Sem data-limite",IF('Instruções'!$B$5="","Definir data de referência",IF('Instruções'!$B$5&gt;E101,"Em atraso",IF('Instruções'!$B$5+'Instruções'!$B$6&gt;=E101,"A vencer","Pendente")))))),"")</f>
        <v/>
      </c>
    </row>
    <row r="102">
      <c r="A102" s="22" t="n"/>
      <c r="B102" s="23" t="n"/>
      <c r="C102" s="24">
        <f>IFERROR(IF(B102="","",EOMONTH(B102,2)),"")</f>
        <v/>
      </c>
      <c r="D102" s="23" t="n"/>
      <c r="E102" s="24">
        <f>IFERROR(IF(B102="","",IF(D102&lt;&gt;"",D102,C102)),"")</f>
        <v/>
      </c>
      <c r="F102" s="23" t="n"/>
      <c r="G102" s="22" t="n"/>
      <c r="H102" s="25" t="n"/>
      <c r="I102" s="25" t="n"/>
      <c r="J102" s="26">
        <f>IFERROR(IF(A102="","",SUMIF('Registos'!$B$6:$B$105,A102,'Registos'!$M$6:$M$105)),"")</f>
        <v/>
      </c>
      <c r="K102" s="26">
        <f>IFERROR(IF(A102="","",SUMIF('Registos'!$B$6:$B$105,A102,'Registos'!$P$6:$P$105)),"")</f>
        <v/>
      </c>
      <c r="L102" s="27">
        <f>IFERROR(IF(A102="","",COUNTIF('Registos'!$B$6:$B$105,A102)),"")</f>
        <v/>
      </c>
      <c r="M102" s="26">
        <f>IFERROR(IF(A102="","",SUMIF('Registos'!$B$6:$B$105,A102,'Registos'!$S$6:$S$105)),"")</f>
        <v/>
      </c>
      <c r="N102" s="28">
        <f>IFERROR(IF(A102="","",IF(COUNTIF($A$6:$A$105,A102)&gt;1,"Referência repetida",IF(AND(B102&lt;&gt;"",G102&lt;&gt;"",L102&gt;0,IF(G102="Entregue",AND(F102&lt;&gt;"",H102&lt;&gt;"",I102&lt;&gt;""),TRUE)),"Completo","Completar dados"))),"")</f>
        <v/>
      </c>
      <c r="O102" s="28">
        <f>IFERROR(IF(A102="","",IF(G102="Entregue","Entregue",IF(E102="","Sem data-limite",IF('Instruções'!$B$5="","Definir data de referência",IF('Instruções'!$B$5&gt;E102,"Em atraso",IF('Instruções'!$B$5+'Instruções'!$B$6&gt;=E102,"A vencer","Pendente")))))),"")</f>
        <v/>
      </c>
    </row>
    <row r="103">
      <c r="A103" s="22" t="n"/>
      <c r="B103" s="23" t="n"/>
      <c r="C103" s="24">
        <f>IFERROR(IF(B103="","",EOMONTH(B103,2)),"")</f>
        <v/>
      </c>
      <c r="D103" s="23" t="n"/>
      <c r="E103" s="24">
        <f>IFERROR(IF(B103="","",IF(D103&lt;&gt;"",D103,C103)),"")</f>
        <v/>
      </c>
      <c r="F103" s="23" t="n"/>
      <c r="G103" s="22" t="n"/>
      <c r="H103" s="25" t="n"/>
      <c r="I103" s="25" t="n"/>
      <c r="J103" s="26">
        <f>IFERROR(IF(A103="","",SUMIF('Registos'!$B$6:$B$105,A103,'Registos'!$M$6:$M$105)),"")</f>
        <v/>
      </c>
      <c r="K103" s="26">
        <f>IFERROR(IF(A103="","",SUMIF('Registos'!$B$6:$B$105,A103,'Registos'!$P$6:$P$105)),"")</f>
        <v/>
      </c>
      <c r="L103" s="27">
        <f>IFERROR(IF(A103="","",COUNTIF('Registos'!$B$6:$B$105,A103)),"")</f>
        <v/>
      </c>
      <c r="M103" s="26">
        <f>IFERROR(IF(A103="","",SUMIF('Registos'!$B$6:$B$105,A103,'Registos'!$S$6:$S$105)),"")</f>
        <v/>
      </c>
      <c r="N103" s="28">
        <f>IFERROR(IF(A103="","",IF(COUNTIF($A$6:$A$105,A103)&gt;1,"Referência repetida",IF(AND(B103&lt;&gt;"",G103&lt;&gt;"",L103&gt;0,IF(G103="Entregue",AND(F103&lt;&gt;"",H103&lt;&gt;"",I103&lt;&gt;""),TRUE)),"Completo","Completar dados"))),"")</f>
        <v/>
      </c>
      <c r="O103" s="28">
        <f>IFERROR(IF(A103="","",IF(G103="Entregue","Entregue",IF(E103="","Sem data-limite",IF('Instruções'!$B$5="","Definir data de referência",IF('Instruções'!$B$5&gt;E103,"Em atraso",IF('Instruções'!$B$5+'Instruções'!$B$6&gt;=E103,"A vencer","Pendente")))))),"")</f>
        <v/>
      </c>
    </row>
    <row r="104">
      <c r="A104" s="22" t="n"/>
      <c r="B104" s="23" t="n"/>
      <c r="C104" s="24">
        <f>IFERROR(IF(B104="","",EOMONTH(B104,2)),"")</f>
        <v/>
      </c>
      <c r="D104" s="23" t="n"/>
      <c r="E104" s="24">
        <f>IFERROR(IF(B104="","",IF(D104&lt;&gt;"",D104,C104)),"")</f>
        <v/>
      </c>
      <c r="F104" s="23" t="n"/>
      <c r="G104" s="22" t="n"/>
      <c r="H104" s="25" t="n"/>
      <c r="I104" s="25" t="n"/>
      <c r="J104" s="26">
        <f>IFERROR(IF(A104="","",SUMIF('Registos'!$B$6:$B$105,A104,'Registos'!$M$6:$M$105)),"")</f>
        <v/>
      </c>
      <c r="K104" s="26">
        <f>IFERROR(IF(A104="","",SUMIF('Registos'!$B$6:$B$105,A104,'Registos'!$P$6:$P$105)),"")</f>
        <v/>
      </c>
      <c r="L104" s="27">
        <f>IFERROR(IF(A104="","",COUNTIF('Registos'!$B$6:$B$105,A104)),"")</f>
        <v/>
      </c>
      <c r="M104" s="26">
        <f>IFERROR(IF(A104="","",SUMIF('Registos'!$B$6:$B$105,A104,'Registos'!$S$6:$S$105)),"")</f>
        <v/>
      </c>
      <c r="N104" s="28">
        <f>IFERROR(IF(A104="","",IF(COUNTIF($A$6:$A$105,A104)&gt;1,"Referência repetida",IF(AND(B104&lt;&gt;"",G104&lt;&gt;"",L104&gt;0,IF(G104="Entregue",AND(F104&lt;&gt;"",H104&lt;&gt;"",I104&lt;&gt;""),TRUE)),"Completo","Completar dados"))),"")</f>
        <v/>
      </c>
      <c r="O104" s="28">
        <f>IFERROR(IF(A104="","",IF(G104="Entregue","Entregue",IF(E104="","Sem data-limite",IF('Instruções'!$B$5="","Definir data de referência",IF('Instruções'!$B$5&gt;E104,"Em atraso",IF('Instruções'!$B$5+'Instruções'!$B$6&gt;=E104,"A vencer","Pendente")))))),"")</f>
        <v/>
      </c>
    </row>
    <row r="105">
      <c r="A105" s="22" t="n"/>
      <c r="B105" s="23" t="n"/>
      <c r="C105" s="24">
        <f>IFERROR(IF(B105="","",EOMONTH(B105,2)),"")</f>
        <v/>
      </c>
      <c r="D105" s="23" t="n"/>
      <c r="E105" s="24">
        <f>IFERROR(IF(B105="","",IF(D105&lt;&gt;"",D105,C105)),"")</f>
        <v/>
      </c>
      <c r="F105" s="23" t="n"/>
      <c r="G105" s="22" t="n"/>
      <c r="H105" s="25" t="n"/>
      <c r="I105" s="25" t="n"/>
      <c r="J105" s="26">
        <f>IFERROR(IF(A105="","",SUMIF('Registos'!$B$6:$B$105,A105,'Registos'!$M$6:$M$105)),"")</f>
        <v/>
      </c>
      <c r="K105" s="26">
        <f>IFERROR(IF(A105="","",SUMIF('Registos'!$B$6:$B$105,A105,'Registos'!$P$6:$P$105)),"")</f>
        <v/>
      </c>
      <c r="L105" s="27">
        <f>IFERROR(IF(A105="","",COUNTIF('Registos'!$B$6:$B$105,A105)),"")</f>
        <v/>
      </c>
      <c r="M105" s="26">
        <f>IFERROR(IF(A105="","",SUMIF('Registos'!$B$6:$B$105,A105,'Registos'!$S$6:$S$105)),"")</f>
        <v/>
      </c>
      <c r="N105" s="28">
        <f>IFERROR(IF(A105="","",IF(COUNTIF($A$6:$A$105,A105)&gt;1,"Referência repetida",IF(AND(B105&lt;&gt;"",G105&lt;&gt;"",L105&gt;0,IF(G105="Entregue",AND(F105&lt;&gt;"",H105&lt;&gt;"",I105&lt;&gt;""),TRUE)),"Completo","Completar dados"))),"")</f>
        <v/>
      </c>
      <c r="O105" s="28">
        <f>IFERROR(IF(A105="","",IF(G105="Entregue","Entregue",IF(E105="","Sem data-limite",IF('Instruções'!$B$5="","Definir data de referência",IF('Instruções'!$B$5&gt;E105,"Em atraso",IF('Instruções'!$B$5+'Instruções'!$B$6&gt;=E105,"A vencer","Pendente")))))),"")</f>
        <v/>
      </c>
    </row>
  </sheetData>
  <mergeCells count="1">
    <mergeCell ref="A1:O1"/>
  </mergeCells>
  <conditionalFormatting sqref="N6:N105">
    <cfRule type="expression" priority="1" dxfId="0">
      <formula>N6="Completo"</formula>
    </cfRule>
    <cfRule type="expression" priority="2" dxfId="1">
      <formula>N6="Completar dados"</formula>
    </cfRule>
    <cfRule type="expression" priority="3" dxfId="2">
      <formula>N6="Referência repetida"</formula>
    </cfRule>
  </conditionalFormatting>
  <conditionalFormatting sqref="O6:O105">
    <cfRule type="expression" priority="4" dxfId="0">
      <formula>O6="Entregue"</formula>
    </cfRule>
    <cfRule type="expression" priority="5" dxfId="3">
      <formula>O6="Pendente"</formula>
    </cfRule>
    <cfRule type="expression" priority="6" dxfId="4">
      <formula>O6="A vencer"</formula>
    </cfRule>
    <cfRule type="expression" priority="7" dxfId="1">
      <formula>O6="Em atraso"</formula>
    </cfRule>
    <cfRule type="expression" priority="8" dxfId="5">
      <formula>OR(O6="Sem data-limite",O6="Definir data de referência")</formula>
    </cfRule>
  </conditionalFormatting>
  <dataValidations count="5">
    <dataValidation sqref="A6:A105" showErrorMessage="1" showInputMessage="1" allowBlank="1" errorTitle="Referência repetida" error="Cada declaração interna deve ter uma referência única." type="custom">
      <formula1>=OR(A6="",COUNTIF($A$6:$A$105,A6)=1)</formula1>
    </dataValidation>
    <dataValidation sqref="B6:B105" showErrorMessage="1" showInputMessage="1" allowBlank="1" promptTitle="Data" prompt="Introduza uma data no formato d/m/aaaa." type="date" operator="between">
      <formula1>1</formula1>
      <formula2>2958465</formula2>
    </dataValidation>
    <dataValidation sqref="D6:D105" showErrorMessage="1" showInputMessage="1" allowBlank="1" promptTitle="Data" prompt="Introduza uma data no formato d/m/aaaa." type="date" operator="between">
      <formula1>1</formula1>
      <formula2>2958465</formula2>
    </dataValidation>
    <dataValidation sqref="F6:F105" showErrorMessage="1" showInputMessage="1" allowBlank="1" promptTitle="Data" prompt="Introduza uma data no formato d/m/aaaa." type="date" operator="between">
      <formula1>1</formula1>
      <formula2>2958465</formula2>
    </dataValidation>
    <dataValidation sqref="G6:G105" showErrorMessage="1" showInputMessage="1" allowBlank="1" promptTitle="Estado de entrega" prompt="Selecione o estado interno de entrega." type="list">
      <formula1>='Instruções'!$N$6:$N$55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105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18" customWidth="1" min="3" max="3"/>
    <col width="27" customWidth="1" min="4" max="4"/>
    <col width="25" customWidth="1" min="5" max="5"/>
    <col width="19" customWidth="1" min="6" max="6"/>
    <col width="19" customWidth="1" min="7" max="7"/>
    <col width="27" customWidth="1" min="8" max="8"/>
    <col width="18" customWidth="1" min="9" max="9"/>
    <col width="31" customWidth="1" min="10" max="10"/>
    <col width="28" customWidth="1" min="11" max="11"/>
    <col width="27" customWidth="1" min="12" max="12"/>
    <col width="16" customWidth="1" min="13" max="13"/>
    <col width="17" customWidth="1" min="14" max="14"/>
    <col width="17" customWidth="1" min="15" max="15"/>
    <col width="17" customWidth="1" min="16" max="16"/>
    <col width="18" customWidth="1" min="17" max="17"/>
    <col width="22" customWidth="1" min="18" max="18"/>
    <col width="17" customWidth="1" min="19" max="19"/>
    <col width="18" customWidth="1" min="20" max="20"/>
    <col width="20" customWidth="1" min="21" max="21"/>
    <col width="18" customWidth="1" min="22" max="22"/>
    <col width="20" customWidth="1" min="23" max="23"/>
    <col width="29" customWidth="1" min="24" max="24"/>
    <col width="30" customWidth="1" min="25" max="25"/>
  </cols>
  <sheetData>
    <row r="1" ht="28" customHeight="1">
      <c r="A1" s="1" t="inlineStr">
        <is>
          <t>Registos de rendimentos — controlo Modelo 30</t>
        </is>
      </c>
    </row>
    <row r="2" ht="24" customHeight="1">
      <c r="A2" s="19" t="inlineStr">
        <is>
          <t>Introduza apenas nas células amarelas. As colunas de cálculo são destacadas e actualizadas automaticamente.</t>
        </is>
      </c>
    </row>
    <row r="3" ht="24" customHeight="1">
      <c r="A3" s="20" t="inlineStr">
        <is>
          <t>A taxa de retenção indicada é introduzida pelo utilizador após confirmação do enquadramento aplicável. O ficheiro não contém taxas legais predefinidas.</t>
        </is>
      </c>
    </row>
    <row r="5" ht="52" customHeight="1">
      <c r="A5" s="21" t="inlineStr">
        <is>
          <t>Identificador do registo</t>
        </is>
      </c>
      <c r="B5" s="21" t="inlineStr">
        <is>
          <t>Referência da declaração</t>
        </is>
      </c>
      <c r="C5" s="21" t="inlineStr">
        <is>
          <t>Data do facto tributário</t>
        </is>
      </c>
      <c r="D5" s="21" t="inlineStr">
        <is>
          <t>Beneficiário</t>
        </is>
      </c>
      <c r="E5" s="21" t="inlineStr">
        <is>
          <t>Identificação fiscal estrangeira</t>
        </is>
      </c>
      <c r="F5" s="21" t="inlineStr">
        <is>
          <t>País de residência</t>
        </is>
      </c>
      <c r="G5" s="21" t="inlineStr">
        <is>
          <t>Beneficiário não residente?</t>
        </is>
      </c>
      <c r="H5" s="21" t="inlineStr">
        <is>
          <t>Rendimento considerado obtido em Portugal?</t>
        </is>
      </c>
      <c r="I5" s="21" t="inlineStr">
        <is>
          <t>Tipo de rendimento</t>
        </is>
      </c>
      <c r="J5" s="21" t="inlineStr">
        <is>
          <t>Descrição do rendimento</t>
        </is>
      </c>
      <c r="K5" s="21" t="inlineStr">
        <is>
          <t>Tratamento de convenção indicado</t>
        </is>
      </c>
      <c r="L5" s="21" t="inlineStr">
        <is>
          <t>Referência de convenção / artigo</t>
        </is>
      </c>
      <c r="M5" s="21" t="inlineStr">
        <is>
          <t>Montante bruto</t>
        </is>
      </c>
      <c r="N5" s="21" t="inlineStr">
        <is>
          <t>Taxa de retenção indicada</t>
        </is>
      </c>
      <c r="O5" s="21" t="inlineStr">
        <is>
          <t>Retenção calculada</t>
        </is>
      </c>
      <c r="P5" s="21" t="inlineStr">
        <is>
          <t>Retenção efetuada</t>
        </is>
      </c>
      <c r="Q5" s="21" t="inlineStr">
        <is>
          <t>Diferença de retenção</t>
        </is>
      </c>
      <c r="R5" s="21" t="inlineStr">
        <is>
          <t>Conferência de retenção</t>
        </is>
      </c>
      <c r="S5" s="21" t="inlineStr">
        <is>
          <t>Montante líquido</t>
        </is>
      </c>
      <c r="T5" s="21" t="inlineStr">
        <is>
          <t>Prazo base do registo</t>
        </is>
      </c>
      <c r="U5" s="21" t="inlineStr">
        <is>
          <t>Data-limite da declaração</t>
        </is>
      </c>
      <c r="V5" s="21" t="inlineStr">
        <is>
          <t>Controlo do prazo</t>
        </is>
      </c>
      <c r="W5" s="21" t="inlineStr">
        <is>
          <t>Estado da declaração</t>
        </is>
      </c>
      <c r="X5" s="21" t="inlineStr">
        <is>
          <t>Controlo do registo</t>
        </is>
      </c>
      <c r="Y5" s="21" t="inlineStr">
        <is>
          <t>Observações</t>
        </is>
      </c>
    </row>
    <row r="6">
      <c r="A6" s="22" t="inlineStr">
        <is>
          <t>REG-2026-001</t>
        </is>
      </c>
      <c r="B6" s="22" t="inlineStr">
        <is>
          <t>M30-2026-01</t>
        </is>
      </c>
      <c r="C6" s="23" t="n">
        <v>46032</v>
      </c>
      <c r="D6" s="25" t="inlineStr">
        <is>
          <t>Nordlicht Beratung GmbH</t>
        </is>
      </c>
      <c r="E6" s="22" t="inlineStr">
        <is>
          <t>DE-FISCAL-90001</t>
        </is>
      </c>
      <c r="F6" s="22" t="inlineStr">
        <is>
          <t>Alemanha</t>
        </is>
      </c>
      <c r="G6" s="22" t="inlineStr">
        <is>
          <t>Sim</t>
        </is>
      </c>
      <c r="H6" s="22" t="inlineStr">
        <is>
          <t>Sim</t>
        </is>
      </c>
      <c r="I6" s="22" t="inlineStr">
        <is>
          <t>Serviços</t>
        </is>
      </c>
      <c r="J6" s="25" t="inlineStr">
        <is>
          <t>Apoio técnico remoto</t>
        </is>
      </c>
      <c r="K6" s="25" t="inlineStr">
        <is>
          <t>Em análise</t>
        </is>
      </c>
      <c r="L6" s="25" t="n"/>
      <c r="M6" s="29" t="n">
        <v>1850</v>
      </c>
      <c r="N6" s="30" t="n">
        <v>0.1</v>
      </c>
      <c r="O6" s="26">
        <f>IFERROR(IF(A6="","",M6*N6),"")</f>
        <v/>
      </c>
      <c r="P6" s="29" t="n">
        <v>185</v>
      </c>
      <c r="Q6" s="26">
        <f>IFERROR(IF(A6="","",P6-O6),"")</f>
        <v/>
      </c>
      <c r="R6" s="28">
        <f>IFERROR(IF(A6="","",IF(ABS(Q6)&lt;='Instruções'!$B$7,"Coerente","Diferença a confirmar")),"")</f>
        <v/>
      </c>
      <c r="S6" s="26">
        <f>IFERROR(IF(A6="","",M6-P6),"")</f>
        <v/>
      </c>
      <c r="T6" s="24">
        <f>IFERROR(IF(C6="","",EOMONTH(C6,2)),"")</f>
        <v/>
      </c>
      <c r="U6" s="24">
        <f>IFERROR(IF(B6="","",VLOOKUP(B6,'Declarações'!$A$6:$E$105,5,FALSE)),"")</f>
        <v/>
      </c>
      <c r="V6" s="28">
        <f>IFERROR(IF(A6="","",IF(B6="","Sem declaração",IF(U6="","Sem prazo",IF(T6=U6,"Coerente","Confirmar prazo")))),"")</f>
        <v/>
      </c>
      <c r="W6" s="28">
        <f>IFERROR(IF(B6="","",VLOOKUP(B6,'Declarações'!$A$6:$G$105,7,FALSE)),"Sem declaração")</f>
        <v/>
      </c>
      <c r="X6" s="28">
        <f>IFERROR(IF(A6="","",IF(AND(B6&lt;&gt;"",C6&lt;&gt;"",D6&lt;&gt;"",E6&lt;&gt;"",F6&lt;&gt;"",G6="Sim",H6="Sim",I6&lt;&gt;"",K6&lt;&gt;"",M6&lt;&gt;"",N6&lt;&gt;"",P6&lt;&gt;"",U6&lt;&gt;"",V6="Coerente"),IF(R6="Coerente","Completo","Completo — diferença a confirmar"),"Completar ou confirmar dados")),"")</f>
        <v/>
      </c>
      <c r="Y6" s="25" t="inlineStr">
        <is>
          <t>Exemplo fictício</t>
        </is>
      </c>
    </row>
    <row r="7">
      <c r="A7" s="22" t="inlineStr">
        <is>
          <t>REG-2026-002</t>
        </is>
      </c>
      <c r="B7" s="22" t="inlineStr">
        <is>
          <t>M30-2026-01</t>
        </is>
      </c>
      <c r="C7" s="23" t="n">
        <v>46040</v>
      </c>
      <c r="D7" s="25" t="inlineStr">
        <is>
          <t>Atelier Seine SAS</t>
        </is>
      </c>
      <c r="E7" s="22" t="inlineStr">
        <is>
          <t>FR-FISCAL-48291</t>
        </is>
      </c>
      <c r="F7" s="22" t="inlineStr">
        <is>
          <t>França</t>
        </is>
      </c>
      <c r="G7" s="22" t="inlineStr">
        <is>
          <t>Sim</t>
        </is>
      </c>
      <c r="H7" s="22" t="inlineStr">
        <is>
          <t>Sim</t>
        </is>
      </c>
      <c r="I7" s="22" t="inlineStr">
        <is>
          <t>Royalties</t>
        </is>
      </c>
      <c r="J7" s="25" t="inlineStr">
        <is>
          <t>Licença de utilização de conteúdo</t>
        </is>
      </c>
      <c r="K7" s="25" t="inlineStr">
        <is>
          <t>Convenção indicada — confirmar</t>
        </is>
      </c>
      <c r="L7" s="25" t="inlineStr">
        <is>
          <t>Ref. interna CVDT-01</t>
        </is>
      </c>
      <c r="M7" s="29" t="n">
        <v>3200</v>
      </c>
      <c r="N7" s="30" t="n">
        <v>0.05</v>
      </c>
      <c r="O7" s="26">
        <f>IFERROR(IF(A7="","",M7*N7),"")</f>
        <v/>
      </c>
      <c r="P7" s="29" t="n">
        <v>160</v>
      </c>
      <c r="Q7" s="26">
        <f>IFERROR(IF(A7="","",P7-O7),"")</f>
        <v/>
      </c>
      <c r="R7" s="28">
        <f>IFERROR(IF(A7="","",IF(ABS(Q7)&lt;='Instruções'!$B$7,"Coerente","Diferença a confirmar")),"")</f>
        <v/>
      </c>
      <c r="S7" s="26">
        <f>IFERROR(IF(A7="","",M7-P7),"")</f>
        <v/>
      </c>
      <c r="T7" s="24">
        <f>IFERROR(IF(C7="","",EOMONTH(C7,2)),"")</f>
        <v/>
      </c>
      <c r="U7" s="24">
        <f>IFERROR(IF(B7="","",VLOOKUP(B7,'Declarações'!$A$6:$E$105,5,FALSE)),"")</f>
        <v/>
      </c>
      <c r="V7" s="28">
        <f>IFERROR(IF(A7="","",IF(B7="","Sem declaração",IF(U7="","Sem prazo",IF(T7=U7,"Coerente","Confirmar prazo")))),"")</f>
        <v/>
      </c>
      <c r="W7" s="28">
        <f>IFERROR(IF(B7="","",VLOOKUP(B7,'Declarações'!$A$6:$G$105,7,FALSE)),"Sem declaração")</f>
        <v/>
      </c>
      <c r="X7" s="28">
        <f>IFERROR(IF(A7="","",IF(AND(B7&lt;&gt;"",C7&lt;&gt;"",D7&lt;&gt;"",E7&lt;&gt;"",F7&lt;&gt;"",G7="Sim",H7="Sim",I7&lt;&gt;"",K7&lt;&gt;"",M7&lt;&gt;"",N7&lt;&gt;"",P7&lt;&gt;"",U7&lt;&gt;"",V7="Coerente"),IF(R7="Coerente","Completo","Completo — diferença a confirmar"),"Completar ou confirmar dados")),"")</f>
        <v/>
      </c>
      <c r="Y7" s="25" t="inlineStr">
        <is>
          <t>Exemplo fictício</t>
        </is>
      </c>
    </row>
    <row r="8">
      <c r="A8" s="22" t="inlineStr">
        <is>
          <t>REG-2026-003</t>
        </is>
      </c>
      <c r="B8" s="22" t="inlineStr">
        <is>
          <t>M30-2026-01</t>
        </is>
      </c>
      <c r="C8" s="23" t="n">
        <v>46049</v>
      </c>
      <c r="D8" s="25" t="inlineStr">
        <is>
          <t>Emerald Finance Ltd</t>
        </is>
      </c>
      <c r="E8" s="22" t="inlineStr">
        <is>
          <t>IE-FISCAL-77120</t>
        </is>
      </c>
      <c r="F8" s="22" t="inlineStr">
        <is>
          <t>Irlanda</t>
        </is>
      </c>
      <c r="G8" s="22" t="inlineStr">
        <is>
          <t>Sim</t>
        </is>
      </c>
      <c r="H8" s="22" t="inlineStr">
        <is>
          <t>Sim</t>
        </is>
      </c>
      <c r="I8" s="22" t="inlineStr">
        <is>
          <t>Juros</t>
        </is>
      </c>
      <c r="J8" s="25" t="inlineStr">
        <is>
          <t>Juros de financiamento</t>
        </is>
      </c>
      <c r="K8" s="25" t="inlineStr">
        <is>
          <t>Não indicada</t>
        </is>
      </c>
      <c r="L8" s="25" t="n"/>
      <c r="M8" s="29" t="n">
        <v>960</v>
      </c>
      <c r="N8" s="30" t="n">
        <v>0</v>
      </c>
      <c r="O8" s="26">
        <f>IFERROR(IF(A8="","",M8*N8),"")</f>
        <v/>
      </c>
      <c r="P8" s="29" t="n">
        <v>0</v>
      </c>
      <c r="Q8" s="26">
        <f>IFERROR(IF(A8="","",P8-O8),"")</f>
        <v/>
      </c>
      <c r="R8" s="28">
        <f>IFERROR(IF(A8="","",IF(ABS(Q8)&lt;='Instruções'!$B$7,"Coerente","Diferença a confirmar")),"")</f>
        <v/>
      </c>
      <c r="S8" s="26">
        <f>IFERROR(IF(A8="","",M8-P8),"")</f>
        <v/>
      </c>
      <c r="T8" s="24">
        <f>IFERROR(IF(C8="","",EOMONTH(C8,2)),"")</f>
        <v/>
      </c>
      <c r="U8" s="24">
        <f>IFERROR(IF(B8="","",VLOOKUP(B8,'Declarações'!$A$6:$E$105,5,FALSE)),"")</f>
        <v/>
      </c>
      <c r="V8" s="28">
        <f>IFERROR(IF(A8="","",IF(B8="","Sem declaração",IF(U8="","Sem prazo",IF(T8=U8,"Coerente","Confirmar prazo")))),"")</f>
        <v/>
      </c>
      <c r="W8" s="28">
        <f>IFERROR(IF(B8="","",VLOOKUP(B8,'Declarações'!$A$6:$G$105,7,FALSE)),"Sem declaração")</f>
        <v/>
      </c>
      <c r="X8" s="28">
        <f>IFERROR(IF(A8="","",IF(AND(B8&lt;&gt;"",C8&lt;&gt;"",D8&lt;&gt;"",E8&lt;&gt;"",F8&lt;&gt;"",G8="Sim",H8="Sim",I8&lt;&gt;"",K8&lt;&gt;"",M8&lt;&gt;"",N8&lt;&gt;"",P8&lt;&gt;"",U8&lt;&gt;"",V8="Coerente"),IF(R8="Coerente","Completo","Completo — diferença a confirmar"),"Completar ou confirmar dados")),"")</f>
        <v/>
      </c>
      <c r="Y8" s="25" t="inlineStr">
        <is>
          <t>Exemplo fictício</t>
        </is>
      </c>
    </row>
    <row r="9">
      <c r="A9" s="22" t="inlineStr">
        <is>
          <t>REG-2026-004</t>
        </is>
      </c>
      <c r="B9" s="22" t="inlineStr">
        <is>
          <t>M30-2026-02</t>
        </is>
      </c>
      <c r="C9" s="23" t="n">
        <v>46056</v>
      </c>
      <c r="D9" s="25" t="inlineStr">
        <is>
          <t>Sierra Consultoría SL</t>
        </is>
      </c>
      <c r="E9" s="22" t="inlineStr">
        <is>
          <t>ES-FISCAL-32014</t>
        </is>
      </c>
      <c r="F9" s="22" t="inlineStr">
        <is>
          <t>Espanha</t>
        </is>
      </c>
      <c r="G9" s="22" t="inlineStr">
        <is>
          <t>Sim</t>
        </is>
      </c>
      <c r="H9" s="22" t="inlineStr">
        <is>
          <t>Sim</t>
        </is>
      </c>
      <c r="I9" s="22" t="inlineStr">
        <is>
          <t>Serviços</t>
        </is>
      </c>
      <c r="J9" s="25" t="inlineStr">
        <is>
          <t>Consultoria de gestão</t>
        </is>
      </c>
      <c r="K9" s="25" t="inlineStr">
        <is>
          <t>Em análise</t>
        </is>
      </c>
      <c r="L9" s="25" t="n"/>
      <c r="M9" s="29" t="n">
        <v>2450</v>
      </c>
      <c r="N9" s="30" t="n">
        <v>0.1</v>
      </c>
      <c r="O9" s="26">
        <f>IFERROR(IF(A9="","",M9*N9),"")</f>
        <v/>
      </c>
      <c r="P9" s="29" t="n">
        <v>245</v>
      </c>
      <c r="Q9" s="26">
        <f>IFERROR(IF(A9="","",P9-O9),"")</f>
        <v/>
      </c>
      <c r="R9" s="28">
        <f>IFERROR(IF(A9="","",IF(ABS(Q9)&lt;='Instruções'!$B$7,"Coerente","Diferença a confirmar")),"")</f>
        <v/>
      </c>
      <c r="S9" s="26">
        <f>IFERROR(IF(A9="","",M9-P9),"")</f>
        <v/>
      </c>
      <c r="T9" s="24">
        <f>IFERROR(IF(C9="","",EOMONTH(C9,2)),"")</f>
        <v/>
      </c>
      <c r="U9" s="24">
        <f>IFERROR(IF(B9="","",VLOOKUP(B9,'Declarações'!$A$6:$E$105,5,FALSE)),"")</f>
        <v/>
      </c>
      <c r="V9" s="28">
        <f>IFERROR(IF(A9="","",IF(B9="","Sem declaração",IF(U9="","Sem prazo",IF(T9=U9,"Coerente","Confirmar prazo")))),"")</f>
        <v/>
      </c>
      <c r="W9" s="28">
        <f>IFERROR(IF(B9="","",VLOOKUP(B9,'Declarações'!$A$6:$G$105,7,FALSE)),"Sem declaração")</f>
        <v/>
      </c>
      <c r="X9" s="28">
        <f>IFERROR(IF(A9="","",IF(AND(B9&lt;&gt;"",C9&lt;&gt;"",D9&lt;&gt;"",E9&lt;&gt;"",F9&lt;&gt;"",G9="Sim",H9="Sim",I9&lt;&gt;"",K9&lt;&gt;"",M9&lt;&gt;"",N9&lt;&gt;"",P9&lt;&gt;"",U9&lt;&gt;"",V9="Coerente"),IF(R9="Coerente","Completo","Completo — diferença a confirmar"),"Completar ou confirmar dados")),"")</f>
        <v/>
      </c>
      <c r="Y9" s="25" t="inlineStr">
        <is>
          <t>Exemplo fictício</t>
        </is>
      </c>
    </row>
    <row r="10">
      <c r="A10" s="22" t="inlineStr">
        <is>
          <t>REG-2026-005</t>
        </is>
      </c>
      <c r="B10" s="22" t="inlineStr">
        <is>
          <t>M30-2026-02</t>
        </is>
      </c>
      <c r="C10" s="23" t="n">
        <v>46067</v>
      </c>
      <c r="D10" s="25" t="inlineStr">
        <is>
          <t>Delta Participaties BV</t>
        </is>
      </c>
      <c r="E10" s="22" t="inlineStr">
        <is>
          <t>NL-FISCAL-88742</t>
        </is>
      </c>
      <c r="F10" s="22" t="inlineStr">
        <is>
          <t>Países Baixos</t>
        </is>
      </c>
      <c r="G10" s="22" t="inlineStr">
        <is>
          <t>Sim</t>
        </is>
      </c>
      <c r="H10" s="22" t="inlineStr">
        <is>
          <t>Sim</t>
        </is>
      </c>
      <c r="I10" s="22" t="inlineStr">
        <is>
          <t>Dividendos</t>
        </is>
      </c>
      <c r="J10" s="25" t="inlineStr">
        <is>
          <t>Distribuição de resultados</t>
        </is>
      </c>
      <c r="K10" s="25" t="inlineStr">
        <is>
          <t>Convenção indicada — confirmar</t>
        </is>
      </c>
      <c r="L10" s="25" t="inlineStr">
        <is>
          <t>Ref. interna CVDT-02</t>
        </is>
      </c>
      <c r="M10" s="29" t="n">
        <v>4000</v>
      </c>
      <c r="N10" s="30" t="n">
        <v>0.15</v>
      </c>
      <c r="O10" s="26">
        <f>IFERROR(IF(A10="","",M10*N10),"")</f>
        <v/>
      </c>
      <c r="P10" s="29" t="n">
        <v>600</v>
      </c>
      <c r="Q10" s="26">
        <f>IFERROR(IF(A10="","",P10-O10),"")</f>
        <v/>
      </c>
      <c r="R10" s="28">
        <f>IFERROR(IF(A10="","",IF(ABS(Q10)&lt;='Instruções'!$B$7,"Coerente","Diferença a confirmar")),"")</f>
        <v/>
      </c>
      <c r="S10" s="26">
        <f>IFERROR(IF(A10="","",M10-P10),"")</f>
        <v/>
      </c>
      <c r="T10" s="24">
        <f>IFERROR(IF(C10="","",EOMONTH(C10,2)),"")</f>
        <v/>
      </c>
      <c r="U10" s="24">
        <f>IFERROR(IF(B10="","",VLOOKUP(B10,'Declarações'!$A$6:$E$105,5,FALSE)),"")</f>
        <v/>
      </c>
      <c r="V10" s="28">
        <f>IFERROR(IF(A10="","",IF(B10="","Sem declaração",IF(U10="","Sem prazo",IF(T10=U10,"Coerente","Confirmar prazo")))),"")</f>
        <v/>
      </c>
      <c r="W10" s="28">
        <f>IFERROR(IF(B10="","",VLOOKUP(B10,'Declarações'!$A$6:$G$105,7,FALSE)),"Sem declaração")</f>
        <v/>
      </c>
      <c r="X10" s="28">
        <f>IFERROR(IF(A10="","",IF(AND(B10&lt;&gt;"",C10&lt;&gt;"",D10&lt;&gt;"",E10&lt;&gt;"",F10&lt;&gt;"",G10="Sim",H10="Sim",I10&lt;&gt;"",K10&lt;&gt;"",M10&lt;&gt;"",N10&lt;&gt;"",P10&lt;&gt;"",U10&lt;&gt;"",V10="Coerente"),IF(R10="Coerente","Completo","Completo — diferença a confirmar"),"Completar ou confirmar dados")),"")</f>
        <v/>
      </c>
      <c r="Y10" s="25" t="inlineStr">
        <is>
          <t>Exemplo fictício</t>
        </is>
      </c>
    </row>
    <row r="11">
      <c r="A11" s="22" t="inlineStr">
        <is>
          <t>REG-2026-006</t>
        </is>
      </c>
      <c r="B11" s="22" t="inlineStr">
        <is>
          <t>M30-2026-02</t>
        </is>
      </c>
      <c r="C11" s="23" t="n">
        <v>46077</v>
      </c>
      <c r="D11" s="25" t="inlineStr">
        <is>
          <t>Horizonte Digital Ltda.</t>
        </is>
      </c>
      <c r="E11" s="22" t="inlineStr">
        <is>
          <t>BR-FISCAL-55103</t>
        </is>
      </c>
      <c r="F11" s="22" t="inlineStr">
        <is>
          <t>Brasil</t>
        </is>
      </c>
      <c r="G11" s="22" t="inlineStr">
        <is>
          <t>Sim</t>
        </is>
      </c>
      <c r="H11" s="22" t="inlineStr">
        <is>
          <t>Sim</t>
        </is>
      </c>
      <c r="I11" s="22" t="inlineStr">
        <is>
          <t>Royalties</t>
        </is>
      </c>
      <c r="J11" s="25" t="inlineStr">
        <is>
          <t>Direito de utilização de software</t>
        </is>
      </c>
      <c r="K11" s="25" t="inlineStr">
        <is>
          <t>Em análise</t>
        </is>
      </c>
      <c r="L11" s="25" t="n"/>
      <c r="M11" s="29" t="n">
        <v>1275</v>
      </c>
      <c r="N11" s="30" t="n">
        <v>0.12</v>
      </c>
      <c r="O11" s="26">
        <f>IFERROR(IF(A11="","",M11*N11),"")</f>
        <v/>
      </c>
      <c r="P11" s="29" t="n">
        <v>150</v>
      </c>
      <c r="Q11" s="26">
        <f>IFERROR(IF(A11="","",P11-O11),"")</f>
        <v/>
      </c>
      <c r="R11" s="28">
        <f>IFERROR(IF(A11="","",IF(ABS(Q11)&lt;='Instruções'!$B$7,"Coerente","Diferença a confirmar")),"")</f>
        <v/>
      </c>
      <c r="S11" s="26">
        <f>IFERROR(IF(A11="","",M11-P11),"")</f>
        <v/>
      </c>
      <c r="T11" s="24">
        <f>IFERROR(IF(C11="","",EOMONTH(C11,2)),"")</f>
        <v/>
      </c>
      <c r="U11" s="24">
        <f>IFERROR(IF(B11="","",VLOOKUP(B11,'Declarações'!$A$6:$E$105,5,FALSE)),"")</f>
        <v/>
      </c>
      <c r="V11" s="28">
        <f>IFERROR(IF(A11="","",IF(B11="","Sem declaração",IF(U11="","Sem prazo",IF(T11=U11,"Coerente","Confirmar prazo")))),"")</f>
        <v/>
      </c>
      <c r="W11" s="28">
        <f>IFERROR(IF(B11="","",VLOOKUP(B11,'Declarações'!$A$6:$G$105,7,FALSE)),"Sem declaração")</f>
        <v/>
      </c>
      <c r="X11" s="28">
        <f>IFERROR(IF(A11="","",IF(AND(B11&lt;&gt;"",C11&lt;&gt;"",D11&lt;&gt;"",E11&lt;&gt;"",F11&lt;&gt;"",G11="Sim",H11="Sim",I11&lt;&gt;"",K11&lt;&gt;"",M11&lt;&gt;"",N11&lt;&gt;"",P11&lt;&gt;"",U11&lt;&gt;"",V11="Coerente"),IF(R11="Coerente","Completo","Completo — diferença a confirmar"),"Completar ou confirmar dados")),"")</f>
        <v/>
      </c>
      <c r="Y11" s="25" t="inlineStr">
        <is>
          <t>Diferença de conferência intencional</t>
        </is>
      </c>
    </row>
    <row r="12">
      <c r="A12" s="22" t="inlineStr">
        <is>
          <t>REG-2026-007</t>
        </is>
      </c>
      <c r="B12" s="22" t="inlineStr">
        <is>
          <t>M30-2026-03</t>
        </is>
      </c>
      <c r="C12" s="23" t="n">
        <v>46086</v>
      </c>
      <c r="D12" s="25" t="inlineStr">
        <is>
          <t>Alpina Advisory AG</t>
        </is>
      </c>
      <c r="E12" s="22" t="inlineStr">
        <is>
          <t>CH-FISCAL-11983</t>
        </is>
      </c>
      <c r="F12" s="22" t="inlineStr">
        <is>
          <t>Suíça</t>
        </is>
      </c>
      <c r="G12" s="22" t="inlineStr">
        <is>
          <t>Sim</t>
        </is>
      </c>
      <c r="H12" s="22" t="inlineStr">
        <is>
          <t>Sim</t>
        </is>
      </c>
      <c r="I12" s="22" t="inlineStr">
        <is>
          <t>Serviços</t>
        </is>
      </c>
      <c r="J12" s="25" t="inlineStr">
        <is>
          <t>Assessoria especializada</t>
        </is>
      </c>
      <c r="K12" s="25" t="inlineStr">
        <is>
          <t>Não indicada</t>
        </is>
      </c>
      <c r="L12" s="25" t="n"/>
      <c r="M12" s="29" t="n">
        <v>2100</v>
      </c>
      <c r="N12" s="30" t="n">
        <v>0.1</v>
      </c>
      <c r="O12" s="26">
        <f>IFERROR(IF(A12="","",M12*N12),"")</f>
        <v/>
      </c>
      <c r="P12" s="29" t="n">
        <v>210</v>
      </c>
      <c r="Q12" s="26">
        <f>IFERROR(IF(A12="","",P12-O12),"")</f>
        <v/>
      </c>
      <c r="R12" s="28">
        <f>IFERROR(IF(A12="","",IF(ABS(Q12)&lt;='Instruções'!$B$7,"Coerente","Diferença a confirmar")),"")</f>
        <v/>
      </c>
      <c r="S12" s="26">
        <f>IFERROR(IF(A12="","",M12-P12),"")</f>
        <v/>
      </c>
      <c r="T12" s="24">
        <f>IFERROR(IF(C12="","",EOMONTH(C12,2)),"")</f>
        <v/>
      </c>
      <c r="U12" s="24">
        <f>IFERROR(IF(B12="","",VLOOKUP(B12,'Declarações'!$A$6:$E$105,5,FALSE)),"")</f>
        <v/>
      </c>
      <c r="V12" s="28">
        <f>IFERROR(IF(A12="","",IF(B12="","Sem declaração",IF(U12="","Sem prazo",IF(T12=U12,"Coerente","Confirmar prazo")))),"")</f>
        <v/>
      </c>
      <c r="W12" s="28">
        <f>IFERROR(IF(B12="","",VLOOKUP(B12,'Declarações'!$A$6:$G$105,7,FALSE)),"Sem declaração")</f>
        <v/>
      </c>
      <c r="X12" s="28">
        <f>IFERROR(IF(A12="","",IF(AND(B12&lt;&gt;"",C12&lt;&gt;"",D12&lt;&gt;"",E12&lt;&gt;"",F12&lt;&gt;"",G12="Sim",H12="Sim",I12&lt;&gt;"",K12&lt;&gt;"",M12&lt;&gt;"",N12&lt;&gt;"",P12&lt;&gt;"",U12&lt;&gt;"",V12="Coerente"),IF(R12="Coerente","Completo","Completo — diferença a confirmar"),"Completar ou confirmar dados")),"")</f>
        <v/>
      </c>
      <c r="Y12" s="25" t="inlineStr">
        <is>
          <t>Exemplo fictício</t>
        </is>
      </c>
    </row>
    <row r="13">
      <c r="A13" s="22" t="inlineStr">
        <is>
          <t>REG-2026-008</t>
        </is>
      </c>
      <c r="B13" s="22" t="inlineStr">
        <is>
          <t>M30-2026-03</t>
        </is>
      </c>
      <c r="C13" s="23" t="n">
        <v>46093</v>
      </c>
      <c r="D13" s="25" t="inlineStr">
        <is>
          <t>Kwanza Comércio Lda.</t>
        </is>
      </c>
      <c r="E13" s="22" t="inlineStr">
        <is>
          <t>AO-FISCAL-44028</t>
        </is>
      </c>
      <c r="F13" s="22" t="inlineStr">
        <is>
          <t>Angola</t>
        </is>
      </c>
      <c r="G13" s="22" t="inlineStr">
        <is>
          <t>Sim</t>
        </is>
      </c>
      <c r="H13" s="22" t="inlineStr">
        <is>
          <t>Sim</t>
        </is>
      </c>
      <c r="I13" s="22" t="inlineStr">
        <is>
          <t>Dividendos</t>
        </is>
      </c>
      <c r="J13" s="25" t="inlineStr">
        <is>
          <t>Distribuição de resultados</t>
        </is>
      </c>
      <c r="K13" s="25" t="inlineStr">
        <is>
          <t>Em análise</t>
        </is>
      </c>
      <c r="L13" s="25" t="n"/>
      <c r="M13" s="29" t="n">
        <v>7500</v>
      </c>
      <c r="N13" s="30" t="n">
        <v>0</v>
      </c>
      <c r="O13" s="26">
        <f>IFERROR(IF(A13="","",M13*N13),"")</f>
        <v/>
      </c>
      <c r="P13" s="29" t="n">
        <v>0</v>
      </c>
      <c r="Q13" s="26">
        <f>IFERROR(IF(A13="","",P13-O13),"")</f>
        <v/>
      </c>
      <c r="R13" s="28">
        <f>IFERROR(IF(A13="","",IF(ABS(Q13)&lt;='Instruções'!$B$7,"Coerente","Diferença a confirmar")),"")</f>
        <v/>
      </c>
      <c r="S13" s="26">
        <f>IFERROR(IF(A13="","",M13-P13),"")</f>
        <v/>
      </c>
      <c r="T13" s="24">
        <f>IFERROR(IF(C13="","",EOMONTH(C13,2)),"")</f>
        <v/>
      </c>
      <c r="U13" s="24">
        <f>IFERROR(IF(B13="","",VLOOKUP(B13,'Declarações'!$A$6:$E$105,5,FALSE)),"")</f>
        <v/>
      </c>
      <c r="V13" s="28">
        <f>IFERROR(IF(A13="","",IF(B13="","Sem declaração",IF(U13="","Sem prazo",IF(T13=U13,"Coerente","Confirmar prazo")))),"")</f>
        <v/>
      </c>
      <c r="W13" s="28">
        <f>IFERROR(IF(B13="","",VLOOKUP(B13,'Declarações'!$A$6:$G$105,7,FALSE)),"Sem declaração")</f>
        <v/>
      </c>
      <c r="X13" s="28">
        <f>IFERROR(IF(A13="","",IF(AND(B13&lt;&gt;"",C13&lt;&gt;"",D13&lt;&gt;"",E13&lt;&gt;"",F13&lt;&gt;"",G13="Sim",H13="Sim",I13&lt;&gt;"",K13&lt;&gt;"",M13&lt;&gt;"",N13&lt;&gt;"",P13&lt;&gt;"",U13&lt;&gt;"",V13="Coerente"),IF(R13="Coerente","Completo","Completo — diferença a confirmar"),"Completar ou confirmar dados")),"")</f>
        <v/>
      </c>
      <c r="Y13" s="25" t="inlineStr">
        <is>
          <t>Exemplo fictício</t>
        </is>
      </c>
    </row>
    <row r="14">
      <c r="A14" s="22" t="inlineStr">
        <is>
          <t>REG-2026-009</t>
        </is>
      </c>
      <c r="B14" s="22" t="inlineStr">
        <is>
          <t>M30-2026-03</t>
        </is>
      </c>
      <c r="C14" s="23" t="n">
        <v>46106</v>
      </c>
      <c r="D14" s="25" t="inlineStr">
        <is>
          <t>Pacific Licensing Inc.</t>
        </is>
      </c>
      <c r="E14" s="22" t="inlineStr">
        <is>
          <t>US-FISCAL-72818</t>
        </is>
      </c>
      <c r="F14" s="22" t="inlineStr">
        <is>
          <t>Estados Unidos da América</t>
        </is>
      </c>
      <c r="G14" s="22" t="inlineStr">
        <is>
          <t>Sim</t>
        </is>
      </c>
      <c r="H14" s="22" t="inlineStr">
        <is>
          <t>Sim</t>
        </is>
      </c>
      <c r="I14" s="22" t="inlineStr">
        <is>
          <t>Royalties</t>
        </is>
      </c>
      <c r="J14" s="25" t="inlineStr">
        <is>
          <t>Licença de marca</t>
        </is>
      </c>
      <c r="K14" s="25" t="inlineStr">
        <is>
          <t>Convenção indicada — confirmar</t>
        </is>
      </c>
      <c r="L14" s="25" t="inlineStr">
        <is>
          <t>Ref. interna CVDT-03</t>
        </is>
      </c>
      <c r="M14" s="29" t="n">
        <v>1600</v>
      </c>
      <c r="N14" s="30" t="n">
        <v>0.08</v>
      </c>
      <c r="O14" s="26">
        <f>IFERROR(IF(A14="","",M14*N14),"")</f>
        <v/>
      </c>
      <c r="P14" s="29" t="n">
        <v>128</v>
      </c>
      <c r="Q14" s="26">
        <f>IFERROR(IF(A14="","",P14-O14),"")</f>
        <v/>
      </c>
      <c r="R14" s="28">
        <f>IFERROR(IF(A14="","",IF(ABS(Q14)&lt;='Instruções'!$B$7,"Coerente","Diferença a confirmar")),"")</f>
        <v/>
      </c>
      <c r="S14" s="26">
        <f>IFERROR(IF(A14="","",M14-P14),"")</f>
        <v/>
      </c>
      <c r="T14" s="24">
        <f>IFERROR(IF(C14="","",EOMONTH(C14,2)),"")</f>
        <v/>
      </c>
      <c r="U14" s="24">
        <f>IFERROR(IF(B14="","",VLOOKUP(B14,'Declarações'!$A$6:$E$105,5,FALSE)),"")</f>
        <v/>
      </c>
      <c r="V14" s="28">
        <f>IFERROR(IF(A14="","",IF(B14="","Sem declaração",IF(U14="","Sem prazo",IF(T14=U14,"Coerente","Confirmar prazo")))),"")</f>
        <v/>
      </c>
      <c r="W14" s="28">
        <f>IFERROR(IF(B14="","",VLOOKUP(B14,'Declarações'!$A$6:$G$105,7,FALSE)),"Sem declaração")</f>
        <v/>
      </c>
      <c r="X14" s="28">
        <f>IFERROR(IF(A14="","",IF(AND(B14&lt;&gt;"",C14&lt;&gt;"",D14&lt;&gt;"",E14&lt;&gt;"",F14&lt;&gt;"",G14="Sim",H14="Sim",I14&lt;&gt;"",K14&lt;&gt;"",M14&lt;&gt;"",N14&lt;&gt;"",P14&lt;&gt;"",U14&lt;&gt;"",V14="Coerente"),IF(R14="Coerente","Completo","Completo — diferença a confirmar"),"Completar ou confirmar dados")),"")</f>
        <v/>
      </c>
      <c r="Y14" s="25" t="inlineStr">
        <is>
          <t>Exemplo fictício</t>
        </is>
      </c>
    </row>
    <row r="15">
      <c r="A15" s="22" t="n"/>
      <c r="B15" s="22" t="n"/>
      <c r="C15" s="23" t="n"/>
      <c r="D15" s="25" t="n"/>
      <c r="E15" s="22" t="n"/>
      <c r="F15" s="22" t="n"/>
      <c r="G15" s="22" t="n"/>
      <c r="H15" s="22" t="n"/>
      <c r="I15" s="22" t="n"/>
      <c r="J15" s="25" t="n"/>
      <c r="K15" s="25" t="n"/>
      <c r="L15" s="25" t="n"/>
      <c r="M15" s="29" t="n"/>
      <c r="N15" s="30" t="n"/>
      <c r="O15" s="26">
        <f>IFERROR(IF(A15="","",M15*N15),"")</f>
        <v/>
      </c>
      <c r="P15" s="29" t="n"/>
      <c r="Q15" s="26">
        <f>IFERROR(IF(A15="","",P15-O15),"")</f>
        <v/>
      </c>
      <c r="R15" s="28">
        <f>IFERROR(IF(A15="","",IF(ABS(Q15)&lt;='Instruções'!$B$7,"Coerente","Diferença a confirmar")),"")</f>
        <v/>
      </c>
      <c r="S15" s="26">
        <f>IFERROR(IF(A15="","",M15-P15),"")</f>
        <v/>
      </c>
      <c r="T15" s="24">
        <f>IFERROR(IF(C15="","",EOMONTH(C15,2)),"")</f>
        <v/>
      </c>
      <c r="U15" s="24">
        <f>IFERROR(IF(B15="","",VLOOKUP(B15,'Declarações'!$A$6:$E$105,5,FALSE)),"")</f>
        <v/>
      </c>
      <c r="V15" s="28">
        <f>IFERROR(IF(A15="","",IF(B15="","Sem declaração",IF(U15="","Sem prazo",IF(T15=U15,"Coerente","Confirmar prazo")))),"")</f>
        <v/>
      </c>
      <c r="W15" s="28">
        <f>IFERROR(IF(B15="","",VLOOKUP(B15,'Declarações'!$A$6:$G$105,7,FALSE)),"Sem declaração")</f>
        <v/>
      </c>
      <c r="X15" s="28">
        <f>IFERROR(IF(A15="","",IF(AND(B15&lt;&gt;"",C15&lt;&gt;"",D15&lt;&gt;"",E15&lt;&gt;"",F15&lt;&gt;"",G15="Sim",H15="Sim",I15&lt;&gt;"",K15&lt;&gt;"",M15&lt;&gt;"",N15&lt;&gt;"",P15&lt;&gt;"",U15&lt;&gt;"",V15="Coerente"),IF(R15="Coerente","Completo","Completo — diferença a confirmar"),"Completar ou confirmar dados")),"")</f>
        <v/>
      </c>
      <c r="Y15" s="25" t="n"/>
    </row>
    <row r="16">
      <c r="A16" s="22" t="n"/>
      <c r="B16" s="22" t="n"/>
      <c r="C16" s="23" t="n"/>
      <c r="D16" s="25" t="n"/>
      <c r="E16" s="22" t="n"/>
      <c r="F16" s="22" t="n"/>
      <c r="G16" s="22" t="n"/>
      <c r="H16" s="22" t="n"/>
      <c r="I16" s="22" t="n"/>
      <c r="J16" s="25" t="n"/>
      <c r="K16" s="25" t="n"/>
      <c r="L16" s="25" t="n"/>
      <c r="M16" s="29" t="n"/>
      <c r="N16" s="30" t="n"/>
      <c r="O16" s="26">
        <f>IFERROR(IF(A16="","",M16*N16),"")</f>
        <v/>
      </c>
      <c r="P16" s="29" t="n"/>
      <c r="Q16" s="26">
        <f>IFERROR(IF(A16="","",P16-O16),"")</f>
        <v/>
      </c>
      <c r="R16" s="28">
        <f>IFERROR(IF(A16="","",IF(ABS(Q16)&lt;='Instruções'!$B$7,"Coerente","Diferença a confirmar")),"")</f>
        <v/>
      </c>
      <c r="S16" s="26">
        <f>IFERROR(IF(A16="","",M16-P16),"")</f>
        <v/>
      </c>
      <c r="T16" s="24">
        <f>IFERROR(IF(C16="","",EOMONTH(C16,2)),"")</f>
        <v/>
      </c>
      <c r="U16" s="24">
        <f>IFERROR(IF(B16="","",VLOOKUP(B16,'Declarações'!$A$6:$E$105,5,FALSE)),"")</f>
        <v/>
      </c>
      <c r="V16" s="28">
        <f>IFERROR(IF(A16="","",IF(B16="","Sem declaração",IF(U16="","Sem prazo",IF(T16=U16,"Coerente","Confirmar prazo")))),"")</f>
        <v/>
      </c>
      <c r="W16" s="28">
        <f>IFERROR(IF(B16="","",VLOOKUP(B16,'Declarações'!$A$6:$G$105,7,FALSE)),"Sem declaração")</f>
        <v/>
      </c>
      <c r="X16" s="28">
        <f>IFERROR(IF(A16="","",IF(AND(B16&lt;&gt;"",C16&lt;&gt;"",D16&lt;&gt;"",E16&lt;&gt;"",F16&lt;&gt;"",G16="Sim",H16="Sim",I16&lt;&gt;"",K16&lt;&gt;"",M16&lt;&gt;"",N16&lt;&gt;"",P16&lt;&gt;"",U16&lt;&gt;"",V16="Coerente"),IF(R16="Coerente","Completo","Completo — diferença a confirmar"),"Completar ou confirmar dados")),"")</f>
        <v/>
      </c>
      <c r="Y16" s="25" t="n"/>
    </row>
    <row r="17">
      <c r="A17" s="22" t="n"/>
      <c r="B17" s="22" t="n"/>
      <c r="C17" s="23" t="n"/>
      <c r="D17" s="25" t="n"/>
      <c r="E17" s="22" t="n"/>
      <c r="F17" s="22" t="n"/>
      <c r="G17" s="22" t="n"/>
      <c r="H17" s="22" t="n"/>
      <c r="I17" s="22" t="n"/>
      <c r="J17" s="25" t="n"/>
      <c r="K17" s="25" t="n"/>
      <c r="L17" s="25" t="n"/>
      <c r="M17" s="29" t="n"/>
      <c r="N17" s="30" t="n"/>
      <c r="O17" s="26">
        <f>IFERROR(IF(A17="","",M17*N17),"")</f>
        <v/>
      </c>
      <c r="P17" s="29" t="n"/>
      <c r="Q17" s="26">
        <f>IFERROR(IF(A17="","",P17-O17),"")</f>
        <v/>
      </c>
      <c r="R17" s="28">
        <f>IFERROR(IF(A17="","",IF(ABS(Q17)&lt;='Instruções'!$B$7,"Coerente","Diferença a confirmar")),"")</f>
        <v/>
      </c>
      <c r="S17" s="26">
        <f>IFERROR(IF(A17="","",M17-P17),"")</f>
        <v/>
      </c>
      <c r="T17" s="24">
        <f>IFERROR(IF(C17="","",EOMONTH(C17,2)),"")</f>
        <v/>
      </c>
      <c r="U17" s="24">
        <f>IFERROR(IF(B17="","",VLOOKUP(B17,'Declarações'!$A$6:$E$105,5,FALSE)),"")</f>
        <v/>
      </c>
      <c r="V17" s="28">
        <f>IFERROR(IF(A17="","",IF(B17="","Sem declaração",IF(U17="","Sem prazo",IF(T17=U17,"Coerente","Confirmar prazo")))),"")</f>
        <v/>
      </c>
      <c r="W17" s="28">
        <f>IFERROR(IF(B17="","",VLOOKUP(B17,'Declarações'!$A$6:$G$105,7,FALSE)),"Sem declaração")</f>
        <v/>
      </c>
      <c r="X17" s="28">
        <f>IFERROR(IF(A17="","",IF(AND(B17&lt;&gt;"",C17&lt;&gt;"",D17&lt;&gt;"",E17&lt;&gt;"",F17&lt;&gt;"",G17="Sim",H17="Sim",I17&lt;&gt;"",K17&lt;&gt;"",M17&lt;&gt;"",N17&lt;&gt;"",P17&lt;&gt;"",U17&lt;&gt;"",V17="Coerente"),IF(R17="Coerente","Completo","Completo — diferença a confirmar"),"Completar ou confirmar dados")),"")</f>
        <v/>
      </c>
      <c r="Y17" s="25" t="n"/>
    </row>
    <row r="18">
      <c r="A18" s="22" t="n"/>
      <c r="B18" s="22" t="n"/>
      <c r="C18" s="23" t="n"/>
      <c r="D18" s="25" t="n"/>
      <c r="E18" s="22" t="n"/>
      <c r="F18" s="22" t="n"/>
      <c r="G18" s="22" t="n"/>
      <c r="H18" s="22" t="n"/>
      <c r="I18" s="22" t="n"/>
      <c r="J18" s="25" t="n"/>
      <c r="K18" s="25" t="n"/>
      <c r="L18" s="25" t="n"/>
      <c r="M18" s="29" t="n"/>
      <c r="N18" s="30" t="n"/>
      <c r="O18" s="26">
        <f>IFERROR(IF(A18="","",M18*N18),"")</f>
        <v/>
      </c>
      <c r="P18" s="29" t="n"/>
      <c r="Q18" s="26">
        <f>IFERROR(IF(A18="","",P18-O18),"")</f>
        <v/>
      </c>
      <c r="R18" s="28">
        <f>IFERROR(IF(A18="","",IF(ABS(Q18)&lt;='Instruções'!$B$7,"Coerente","Diferença a confirmar")),"")</f>
        <v/>
      </c>
      <c r="S18" s="26">
        <f>IFERROR(IF(A18="","",M18-P18),"")</f>
        <v/>
      </c>
      <c r="T18" s="24">
        <f>IFERROR(IF(C18="","",EOMONTH(C18,2)),"")</f>
        <v/>
      </c>
      <c r="U18" s="24">
        <f>IFERROR(IF(B18="","",VLOOKUP(B18,'Declarações'!$A$6:$E$105,5,FALSE)),"")</f>
        <v/>
      </c>
      <c r="V18" s="28">
        <f>IFERROR(IF(A18="","",IF(B18="","Sem declaração",IF(U18="","Sem prazo",IF(T18=U18,"Coerente","Confirmar prazo")))),"")</f>
        <v/>
      </c>
      <c r="W18" s="28">
        <f>IFERROR(IF(B18="","",VLOOKUP(B18,'Declarações'!$A$6:$G$105,7,FALSE)),"Sem declaração")</f>
        <v/>
      </c>
      <c r="X18" s="28">
        <f>IFERROR(IF(A18="","",IF(AND(B18&lt;&gt;"",C18&lt;&gt;"",D18&lt;&gt;"",E18&lt;&gt;"",F18&lt;&gt;"",G18="Sim",H18="Sim",I18&lt;&gt;"",K18&lt;&gt;"",M18&lt;&gt;"",N18&lt;&gt;"",P18&lt;&gt;"",U18&lt;&gt;"",V18="Coerente"),IF(R18="Coerente","Completo","Completo — diferença a confirmar"),"Completar ou confirmar dados")),"")</f>
        <v/>
      </c>
      <c r="Y18" s="25" t="n"/>
    </row>
    <row r="19">
      <c r="A19" s="22" t="n"/>
      <c r="B19" s="22" t="n"/>
      <c r="C19" s="23" t="n"/>
      <c r="D19" s="25" t="n"/>
      <c r="E19" s="22" t="n"/>
      <c r="F19" s="22" t="n"/>
      <c r="G19" s="22" t="n"/>
      <c r="H19" s="22" t="n"/>
      <c r="I19" s="22" t="n"/>
      <c r="J19" s="25" t="n"/>
      <c r="K19" s="25" t="n"/>
      <c r="L19" s="25" t="n"/>
      <c r="M19" s="29" t="n"/>
      <c r="N19" s="30" t="n"/>
      <c r="O19" s="26">
        <f>IFERROR(IF(A19="","",M19*N19),"")</f>
        <v/>
      </c>
      <c r="P19" s="29" t="n"/>
      <c r="Q19" s="26">
        <f>IFERROR(IF(A19="","",P19-O19),"")</f>
        <v/>
      </c>
      <c r="R19" s="28">
        <f>IFERROR(IF(A19="","",IF(ABS(Q19)&lt;='Instruções'!$B$7,"Coerente","Diferença a confirmar")),"")</f>
        <v/>
      </c>
      <c r="S19" s="26">
        <f>IFERROR(IF(A19="","",M19-P19),"")</f>
        <v/>
      </c>
      <c r="T19" s="24">
        <f>IFERROR(IF(C19="","",EOMONTH(C19,2)),"")</f>
        <v/>
      </c>
      <c r="U19" s="24">
        <f>IFERROR(IF(B19="","",VLOOKUP(B19,'Declarações'!$A$6:$E$105,5,FALSE)),"")</f>
        <v/>
      </c>
      <c r="V19" s="28">
        <f>IFERROR(IF(A19="","",IF(B19="","Sem declaração",IF(U19="","Sem prazo",IF(T19=U19,"Coerente","Confirmar prazo")))),"")</f>
        <v/>
      </c>
      <c r="W19" s="28">
        <f>IFERROR(IF(B19="","",VLOOKUP(B19,'Declarações'!$A$6:$G$105,7,FALSE)),"Sem declaração")</f>
        <v/>
      </c>
      <c r="X19" s="28">
        <f>IFERROR(IF(A19="","",IF(AND(B19&lt;&gt;"",C19&lt;&gt;"",D19&lt;&gt;"",E19&lt;&gt;"",F19&lt;&gt;"",G19="Sim",H19="Sim",I19&lt;&gt;"",K19&lt;&gt;"",M19&lt;&gt;"",N19&lt;&gt;"",P19&lt;&gt;"",U19&lt;&gt;"",V19="Coerente"),IF(R19="Coerente","Completo","Completo — diferença a confirmar"),"Completar ou confirmar dados")),"")</f>
        <v/>
      </c>
      <c r="Y19" s="25" t="n"/>
    </row>
    <row r="20">
      <c r="A20" s="22" t="n"/>
      <c r="B20" s="22" t="n"/>
      <c r="C20" s="23" t="n"/>
      <c r="D20" s="25" t="n"/>
      <c r="E20" s="22" t="n"/>
      <c r="F20" s="22" t="n"/>
      <c r="G20" s="22" t="n"/>
      <c r="H20" s="22" t="n"/>
      <c r="I20" s="22" t="n"/>
      <c r="J20" s="25" t="n"/>
      <c r="K20" s="25" t="n"/>
      <c r="L20" s="25" t="n"/>
      <c r="M20" s="29" t="n"/>
      <c r="N20" s="30" t="n"/>
      <c r="O20" s="26">
        <f>IFERROR(IF(A20="","",M20*N20),"")</f>
        <v/>
      </c>
      <c r="P20" s="29" t="n"/>
      <c r="Q20" s="26">
        <f>IFERROR(IF(A20="","",P20-O20),"")</f>
        <v/>
      </c>
      <c r="R20" s="28">
        <f>IFERROR(IF(A20="","",IF(ABS(Q20)&lt;='Instruções'!$B$7,"Coerente","Diferença a confirmar")),"")</f>
        <v/>
      </c>
      <c r="S20" s="26">
        <f>IFERROR(IF(A20="","",M20-P20),"")</f>
        <v/>
      </c>
      <c r="T20" s="24">
        <f>IFERROR(IF(C20="","",EOMONTH(C20,2)),"")</f>
        <v/>
      </c>
      <c r="U20" s="24">
        <f>IFERROR(IF(B20="","",VLOOKUP(B20,'Declarações'!$A$6:$E$105,5,FALSE)),"")</f>
        <v/>
      </c>
      <c r="V20" s="28">
        <f>IFERROR(IF(A20="","",IF(B20="","Sem declaração",IF(U20="","Sem prazo",IF(T20=U20,"Coerente","Confirmar prazo")))),"")</f>
        <v/>
      </c>
      <c r="W20" s="28">
        <f>IFERROR(IF(B20="","",VLOOKUP(B20,'Declarações'!$A$6:$G$105,7,FALSE)),"Sem declaração")</f>
        <v/>
      </c>
      <c r="X20" s="28">
        <f>IFERROR(IF(A20="","",IF(AND(B20&lt;&gt;"",C20&lt;&gt;"",D20&lt;&gt;"",E20&lt;&gt;"",F20&lt;&gt;"",G20="Sim",H20="Sim",I20&lt;&gt;"",K20&lt;&gt;"",M20&lt;&gt;"",N20&lt;&gt;"",P20&lt;&gt;"",U20&lt;&gt;"",V20="Coerente"),IF(R20="Coerente","Completo","Completo — diferença a confirmar"),"Completar ou confirmar dados")),"")</f>
        <v/>
      </c>
      <c r="Y20" s="25" t="n"/>
    </row>
    <row r="21">
      <c r="A21" s="22" t="n"/>
      <c r="B21" s="22" t="n"/>
      <c r="C21" s="23" t="n"/>
      <c r="D21" s="25" t="n"/>
      <c r="E21" s="22" t="n"/>
      <c r="F21" s="22" t="n"/>
      <c r="G21" s="22" t="n"/>
      <c r="H21" s="22" t="n"/>
      <c r="I21" s="22" t="n"/>
      <c r="J21" s="25" t="n"/>
      <c r="K21" s="25" t="n"/>
      <c r="L21" s="25" t="n"/>
      <c r="M21" s="29" t="n"/>
      <c r="N21" s="30" t="n"/>
      <c r="O21" s="26">
        <f>IFERROR(IF(A21="","",M21*N21),"")</f>
        <v/>
      </c>
      <c r="P21" s="29" t="n"/>
      <c r="Q21" s="26">
        <f>IFERROR(IF(A21="","",P21-O21),"")</f>
        <v/>
      </c>
      <c r="R21" s="28">
        <f>IFERROR(IF(A21="","",IF(ABS(Q21)&lt;='Instruções'!$B$7,"Coerente","Diferença a confirmar")),"")</f>
        <v/>
      </c>
      <c r="S21" s="26">
        <f>IFERROR(IF(A21="","",M21-P21),"")</f>
        <v/>
      </c>
      <c r="T21" s="24">
        <f>IFERROR(IF(C21="","",EOMONTH(C21,2)),"")</f>
        <v/>
      </c>
      <c r="U21" s="24">
        <f>IFERROR(IF(B21="","",VLOOKUP(B21,'Declarações'!$A$6:$E$105,5,FALSE)),"")</f>
        <v/>
      </c>
      <c r="V21" s="28">
        <f>IFERROR(IF(A21="","",IF(B21="","Sem declaração",IF(U21="","Sem prazo",IF(T21=U21,"Coerente","Confirmar prazo")))),"")</f>
        <v/>
      </c>
      <c r="W21" s="28">
        <f>IFERROR(IF(B21="","",VLOOKUP(B21,'Declarações'!$A$6:$G$105,7,FALSE)),"Sem declaração")</f>
        <v/>
      </c>
      <c r="X21" s="28">
        <f>IFERROR(IF(A21="","",IF(AND(B21&lt;&gt;"",C21&lt;&gt;"",D21&lt;&gt;"",E21&lt;&gt;"",F21&lt;&gt;"",G21="Sim",H21="Sim",I21&lt;&gt;"",K21&lt;&gt;"",M21&lt;&gt;"",N21&lt;&gt;"",P21&lt;&gt;"",U21&lt;&gt;"",V21="Coerente"),IF(R21="Coerente","Completo","Completo — diferença a confirmar"),"Completar ou confirmar dados")),"")</f>
        <v/>
      </c>
      <c r="Y21" s="25" t="n"/>
    </row>
    <row r="22">
      <c r="A22" s="22" t="n"/>
      <c r="B22" s="22" t="n"/>
      <c r="C22" s="23" t="n"/>
      <c r="D22" s="25" t="n"/>
      <c r="E22" s="22" t="n"/>
      <c r="F22" s="22" t="n"/>
      <c r="G22" s="22" t="n"/>
      <c r="H22" s="22" t="n"/>
      <c r="I22" s="22" t="n"/>
      <c r="J22" s="25" t="n"/>
      <c r="K22" s="25" t="n"/>
      <c r="L22" s="25" t="n"/>
      <c r="M22" s="29" t="n"/>
      <c r="N22" s="30" t="n"/>
      <c r="O22" s="26">
        <f>IFERROR(IF(A22="","",M22*N22),"")</f>
        <v/>
      </c>
      <c r="P22" s="29" t="n"/>
      <c r="Q22" s="26">
        <f>IFERROR(IF(A22="","",P22-O22),"")</f>
        <v/>
      </c>
      <c r="R22" s="28">
        <f>IFERROR(IF(A22="","",IF(ABS(Q22)&lt;='Instruções'!$B$7,"Coerente","Diferença a confirmar")),"")</f>
        <v/>
      </c>
      <c r="S22" s="26">
        <f>IFERROR(IF(A22="","",M22-P22),"")</f>
        <v/>
      </c>
      <c r="T22" s="24">
        <f>IFERROR(IF(C22="","",EOMONTH(C22,2)),"")</f>
        <v/>
      </c>
      <c r="U22" s="24">
        <f>IFERROR(IF(B22="","",VLOOKUP(B22,'Declarações'!$A$6:$E$105,5,FALSE)),"")</f>
        <v/>
      </c>
      <c r="V22" s="28">
        <f>IFERROR(IF(A22="","",IF(B22="","Sem declaração",IF(U22="","Sem prazo",IF(T22=U22,"Coerente","Confirmar prazo")))),"")</f>
        <v/>
      </c>
      <c r="W22" s="28">
        <f>IFERROR(IF(B22="","",VLOOKUP(B22,'Declarações'!$A$6:$G$105,7,FALSE)),"Sem declaração")</f>
        <v/>
      </c>
      <c r="X22" s="28">
        <f>IFERROR(IF(A22="","",IF(AND(B22&lt;&gt;"",C22&lt;&gt;"",D22&lt;&gt;"",E22&lt;&gt;"",F22&lt;&gt;"",G22="Sim",H22="Sim",I22&lt;&gt;"",K22&lt;&gt;"",M22&lt;&gt;"",N22&lt;&gt;"",P22&lt;&gt;"",U22&lt;&gt;"",V22="Coerente"),IF(R22="Coerente","Completo","Completo — diferença a confirmar"),"Completar ou confirmar dados")),"")</f>
        <v/>
      </c>
      <c r="Y22" s="25" t="n"/>
    </row>
    <row r="23">
      <c r="A23" s="22" t="n"/>
      <c r="B23" s="22" t="n"/>
      <c r="C23" s="23" t="n"/>
      <c r="D23" s="25" t="n"/>
      <c r="E23" s="22" t="n"/>
      <c r="F23" s="22" t="n"/>
      <c r="G23" s="22" t="n"/>
      <c r="H23" s="22" t="n"/>
      <c r="I23" s="22" t="n"/>
      <c r="J23" s="25" t="n"/>
      <c r="K23" s="25" t="n"/>
      <c r="L23" s="25" t="n"/>
      <c r="M23" s="29" t="n"/>
      <c r="N23" s="30" t="n"/>
      <c r="O23" s="26">
        <f>IFERROR(IF(A23="","",M23*N23),"")</f>
        <v/>
      </c>
      <c r="P23" s="29" t="n"/>
      <c r="Q23" s="26">
        <f>IFERROR(IF(A23="","",P23-O23),"")</f>
        <v/>
      </c>
      <c r="R23" s="28">
        <f>IFERROR(IF(A23="","",IF(ABS(Q23)&lt;='Instruções'!$B$7,"Coerente","Diferença a confirmar")),"")</f>
        <v/>
      </c>
      <c r="S23" s="26">
        <f>IFERROR(IF(A23="","",M23-P23),"")</f>
        <v/>
      </c>
      <c r="T23" s="24">
        <f>IFERROR(IF(C23="","",EOMONTH(C23,2)),"")</f>
        <v/>
      </c>
      <c r="U23" s="24">
        <f>IFERROR(IF(B23="","",VLOOKUP(B23,'Declarações'!$A$6:$E$105,5,FALSE)),"")</f>
        <v/>
      </c>
      <c r="V23" s="28">
        <f>IFERROR(IF(A23="","",IF(B23="","Sem declaração",IF(U23="","Sem prazo",IF(T23=U23,"Coerente","Confirmar prazo")))),"")</f>
        <v/>
      </c>
      <c r="W23" s="28">
        <f>IFERROR(IF(B23="","",VLOOKUP(B23,'Declarações'!$A$6:$G$105,7,FALSE)),"Sem declaração")</f>
        <v/>
      </c>
      <c r="X23" s="28">
        <f>IFERROR(IF(A23="","",IF(AND(B23&lt;&gt;"",C23&lt;&gt;"",D23&lt;&gt;"",E23&lt;&gt;"",F23&lt;&gt;"",G23="Sim",H23="Sim",I23&lt;&gt;"",K23&lt;&gt;"",M23&lt;&gt;"",N23&lt;&gt;"",P23&lt;&gt;"",U23&lt;&gt;"",V23="Coerente"),IF(R23="Coerente","Completo","Completo — diferença a confirmar"),"Completar ou confirmar dados")),"")</f>
        <v/>
      </c>
      <c r="Y23" s="25" t="n"/>
    </row>
    <row r="24">
      <c r="A24" s="22" t="n"/>
      <c r="B24" s="22" t="n"/>
      <c r="C24" s="23" t="n"/>
      <c r="D24" s="25" t="n"/>
      <c r="E24" s="22" t="n"/>
      <c r="F24" s="22" t="n"/>
      <c r="G24" s="22" t="n"/>
      <c r="H24" s="22" t="n"/>
      <c r="I24" s="22" t="n"/>
      <c r="J24" s="25" t="n"/>
      <c r="K24" s="25" t="n"/>
      <c r="L24" s="25" t="n"/>
      <c r="M24" s="29" t="n"/>
      <c r="N24" s="30" t="n"/>
      <c r="O24" s="26">
        <f>IFERROR(IF(A24="","",M24*N24),"")</f>
        <v/>
      </c>
      <c r="P24" s="29" t="n"/>
      <c r="Q24" s="26">
        <f>IFERROR(IF(A24="","",P24-O24),"")</f>
        <v/>
      </c>
      <c r="R24" s="28">
        <f>IFERROR(IF(A24="","",IF(ABS(Q24)&lt;='Instruções'!$B$7,"Coerente","Diferença a confirmar")),"")</f>
        <v/>
      </c>
      <c r="S24" s="26">
        <f>IFERROR(IF(A24="","",M24-P24),"")</f>
        <v/>
      </c>
      <c r="T24" s="24">
        <f>IFERROR(IF(C24="","",EOMONTH(C24,2)),"")</f>
        <v/>
      </c>
      <c r="U24" s="24">
        <f>IFERROR(IF(B24="","",VLOOKUP(B24,'Declarações'!$A$6:$E$105,5,FALSE)),"")</f>
        <v/>
      </c>
      <c r="V24" s="28">
        <f>IFERROR(IF(A24="","",IF(B24="","Sem declaração",IF(U24="","Sem prazo",IF(T24=U24,"Coerente","Confirmar prazo")))),"")</f>
        <v/>
      </c>
      <c r="W24" s="28">
        <f>IFERROR(IF(B24="","",VLOOKUP(B24,'Declarações'!$A$6:$G$105,7,FALSE)),"Sem declaração")</f>
        <v/>
      </c>
      <c r="X24" s="28">
        <f>IFERROR(IF(A24="","",IF(AND(B24&lt;&gt;"",C24&lt;&gt;"",D24&lt;&gt;"",E24&lt;&gt;"",F24&lt;&gt;"",G24="Sim",H24="Sim",I24&lt;&gt;"",K24&lt;&gt;"",M24&lt;&gt;"",N24&lt;&gt;"",P24&lt;&gt;"",U24&lt;&gt;"",V24="Coerente"),IF(R24="Coerente","Completo","Completo — diferença a confirmar"),"Completar ou confirmar dados")),"")</f>
        <v/>
      </c>
      <c r="Y24" s="25" t="n"/>
    </row>
    <row r="25">
      <c r="A25" s="22" t="n"/>
      <c r="B25" s="22" t="n"/>
      <c r="C25" s="23" t="n"/>
      <c r="D25" s="25" t="n"/>
      <c r="E25" s="22" t="n"/>
      <c r="F25" s="22" t="n"/>
      <c r="G25" s="22" t="n"/>
      <c r="H25" s="22" t="n"/>
      <c r="I25" s="22" t="n"/>
      <c r="J25" s="25" t="n"/>
      <c r="K25" s="25" t="n"/>
      <c r="L25" s="25" t="n"/>
      <c r="M25" s="29" t="n"/>
      <c r="N25" s="30" t="n"/>
      <c r="O25" s="26">
        <f>IFERROR(IF(A25="","",M25*N25),"")</f>
        <v/>
      </c>
      <c r="P25" s="29" t="n"/>
      <c r="Q25" s="26">
        <f>IFERROR(IF(A25="","",P25-O25),"")</f>
        <v/>
      </c>
      <c r="R25" s="28">
        <f>IFERROR(IF(A25="","",IF(ABS(Q25)&lt;='Instruções'!$B$7,"Coerente","Diferença a confirmar")),"")</f>
        <v/>
      </c>
      <c r="S25" s="26">
        <f>IFERROR(IF(A25="","",M25-P25),"")</f>
        <v/>
      </c>
      <c r="T25" s="24">
        <f>IFERROR(IF(C25="","",EOMONTH(C25,2)),"")</f>
        <v/>
      </c>
      <c r="U25" s="24">
        <f>IFERROR(IF(B25="","",VLOOKUP(B25,'Declarações'!$A$6:$E$105,5,FALSE)),"")</f>
        <v/>
      </c>
      <c r="V25" s="28">
        <f>IFERROR(IF(A25="","",IF(B25="","Sem declaração",IF(U25="","Sem prazo",IF(T25=U25,"Coerente","Confirmar prazo")))),"")</f>
        <v/>
      </c>
      <c r="W25" s="28">
        <f>IFERROR(IF(B25="","",VLOOKUP(B25,'Declarações'!$A$6:$G$105,7,FALSE)),"Sem declaração")</f>
        <v/>
      </c>
      <c r="X25" s="28">
        <f>IFERROR(IF(A25="","",IF(AND(B25&lt;&gt;"",C25&lt;&gt;"",D25&lt;&gt;"",E25&lt;&gt;"",F25&lt;&gt;"",G25="Sim",H25="Sim",I25&lt;&gt;"",K25&lt;&gt;"",M25&lt;&gt;"",N25&lt;&gt;"",P25&lt;&gt;"",U25&lt;&gt;"",V25="Coerente"),IF(R25="Coerente","Completo","Completo — diferença a confirmar"),"Completar ou confirmar dados")),"")</f>
        <v/>
      </c>
      <c r="Y25" s="25" t="n"/>
    </row>
    <row r="26">
      <c r="A26" s="22" t="n"/>
      <c r="B26" s="22" t="n"/>
      <c r="C26" s="23" t="n"/>
      <c r="D26" s="25" t="n"/>
      <c r="E26" s="22" t="n"/>
      <c r="F26" s="22" t="n"/>
      <c r="G26" s="22" t="n"/>
      <c r="H26" s="22" t="n"/>
      <c r="I26" s="22" t="n"/>
      <c r="J26" s="25" t="n"/>
      <c r="K26" s="25" t="n"/>
      <c r="L26" s="25" t="n"/>
      <c r="M26" s="29" t="n"/>
      <c r="N26" s="30" t="n"/>
      <c r="O26" s="26">
        <f>IFERROR(IF(A26="","",M26*N26),"")</f>
        <v/>
      </c>
      <c r="P26" s="29" t="n"/>
      <c r="Q26" s="26">
        <f>IFERROR(IF(A26="","",P26-O26),"")</f>
        <v/>
      </c>
      <c r="R26" s="28">
        <f>IFERROR(IF(A26="","",IF(ABS(Q26)&lt;='Instruções'!$B$7,"Coerente","Diferença a confirmar")),"")</f>
        <v/>
      </c>
      <c r="S26" s="26">
        <f>IFERROR(IF(A26="","",M26-P26),"")</f>
        <v/>
      </c>
      <c r="T26" s="24">
        <f>IFERROR(IF(C26="","",EOMONTH(C26,2)),"")</f>
        <v/>
      </c>
      <c r="U26" s="24">
        <f>IFERROR(IF(B26="","",VLOOKUP(B26,'Declarações'!$A$6:$E$105,5,FALSE)),"")</f>
        <v/>
      </c>
      <c r="V26" s="28">
        <f>IFERROR(IF(A26="","",IF(B26="","Sem declaração",IF(U26="","Sem prazo",IF(T26=U26,"Coerente","Confirmar prazo")))),"")</f>
        <v/>
      </c>
      <c r="W26" s="28">
        <f>IFERROR(IF(B26="","",VLOOKUP(B26,'Declarações'!$A$6:$G$105,7,FALSE)),"Sem declaração")</f>
        <v/>
      </c>
      <c r="X26" s="28">
        <f>IFERROR(IF(A26="","",IF(AND(B26&lt;&gt;"",C26&lt;&gt;"",D26&lt;&gt;"",E26&lt;&gt;"",F26&lt;&gt;"",G26="Sim",H26="Sim",I26&lt;&gt;"",K26&lt;&gt;"",M26&lt;&gt;"",N26&lt;&gt;"",P26&lt;&gt;"",U26&lt;&gt;"",V26="Coerente"),IF(R26="Coerente","Completo","Completo — diferença a confirmar"),"Completar ou confirmar dados")),"")</f>
        <v/>
      </c>
      <c r="Y26" s="25" t="n"/>
    </row>
    <row r="27">
      <c r="A27" s="22" t="n"/>
      <c r="B27" s="22" t="n"/>
      <c r="C27" s="23" t="n"/>
      <c r="D27" s="25" t="n"/>
      <c r="E27" s="22" t="n"/>
      <c r="F27" s="22" t="n"/>
      <c r="G27" s="22" t="n"/>
      <c r="H27" s="22" t="n"/>
      <c r="I27" s="22" t="n"/>
      <c r="J27" s="25" t="n"/>
      <c r="K27" s="25" t="n"/>
      <c r="L27" s="25" t="n"/>
      <c r="M27" s="29" t="n"/>
      <c r="N27" s="30" t="n"/>
      <c r="O27" s="26">
        <f>IFERROR(IF(A27="","",M27*N27),"")</f>
        <v/>
      </c>
      <c r="P27" s="29" t="n"/>
      <c r="Q27" s="26">
        <f>IFERROR(IF(A27="","",P27-O27),"")</f>
        <v/>
      </c>
      <c r="R27" s="28">
        <f>IFERROR(IF(A27="","",IF(ABS(Q27)&lt;='Instruções'!$B$7,"Coerente","Diferença a confirmar")),"")</f>
        <v/>
      </c>
      <c r="S27" s="26">
        <f>IFERROR(IF(A27="","",M27-P27),"")</f>
        <v/>
      </c>
      <c r="T27" s="24">
        <f>IFERROR(IF(C27="","",EOMONTH(C27,2)),"")</f>
        <v/>
      </c>
      <c r="U27" s="24">
        <f>IFERROR(IF(B27="","",VLOOKUP(B27,'Declarações'!$A$6:$E$105,5,FALSE)),"")</f>
        <v/>
      </c>
      <c r="V27" s="28">
        <f>IFERROR(IF(A27="","",IF(B27="","Sem declaração",IF(U27="","Sem prazo",IF(T27=U27,"Coerente","Confirmar prazo")))),"")</f>
        <v/>
      </c>
      <c r="W27" s="28">
        <f>IFERROR(IF(B27="","",VLOOKUP(B27,'Declarações'!$A$6:$G$105,7,FALSE)),"Sem declaração")</f>
        <v/>
      </c>
      <c r="X27" s="28">
        <f>IFERROR(IF(A27="","",IF(AND(B27&lt;&gt;"",C27&lt;&gt;"",D27&lt;&gt;"",E27&lt;&gt;"",F27&lt;&gt;"",G27="Sim",H27="Sim",I27&lt;&gt;"",K27&lt;&gt;"",M27&lt;&gt;"",N27&lt;&gt;"",P27&lt;&gt;"",U27&lt;&gt;"",V27="Coerente"),IF(R27="Coerente","Completo","Completo — diferença a confirmar"),"Completar ou confirmar dados")),"")</f>
        <v/>
      </c>
      <c r="Y27" s="25" t="n"/>
    </row>
    <row r="28">
      <c r="A28" s="22" t="n"/>
      <c r="B28" s="22" t="n"/>
      <c r="C28" s="23" t="n"/>
      <c r="D28" s="25" t="n"/>
      <c r="E28" s="22" t="n"/>
      <c r="F28" s="22" t="n"/>
      <c r="G28" s="22" t="n"/>
      <c r="H28" s="22" t="n"/>
      <c r="I28" s="22" t="n"/>
      <c r="J28" s="25" t="n"/>
      <c r="K28" s="25" t="n"/>
      <c r="L28" s="25" t="n"/>
      <c r="M28" s="29" t="n"/>
      <c r="N28" s="30" t="n"/>
      <c r="O28" s="26">
        <f>IFERROR(IF(A28="","",M28*N28),"")</f>
        <v/>
      </c>
      <c r="P28" s="29" t="n"/>
      <c r="Q28" s="26">
        <f>IFERROR(IF(A28="","",P28-O28),"")</f>
        <v/>
      </c>
      <c r="R28" s="28">
        <f>IFERROR(IF(A28="","",IF(ABS(Q28)&lt;='Instruções'!$B$7,"Coerente","Diferença a confirmar")),"")</f>
        <v/>
      </c>
      <c r="S28" s="26">
        <f>IFERROR(IF(A28="","",M28-P28),"")</f>
        <v/>
      </c>
      <c r="T28" s="24">
        <f>IFERROR(IF(C28="","",EOMONTH(C28,2)),"")</f>
        <v/>
      </c>
      <c r="U28" s="24">
        <f>IFERROR(IF(B28="","",VLOOKUP(B28,'Declarações'!$A$6:$E$105,5,FALSE)),"")</f>
        <v/>
      </c>
      <c r="V28" s="28">
        <f>IFERROR(IF(A28="","",IF(B28="","Sem declaração",IF(U28="","Sem prazo",IF(T28=U28,"Coerente","Confirmar prazo")))),"")</f>
        <v/>
      </c>
      <c r="W28" s="28">
        <f>IFERROR(IF(B28="","",VLOOKUP(B28,'Declarações'!$A$6:$G$105,7,FALSE)),"Sem declaração")</f>
        <v/>
      </c>
      <c r="X28" s="28">
        <f>IFERROR(IF(A28="","",IF(AND(B28&lt;&gt;"",C28&lt;&gt;"",D28&lt;&gt;"",E28&lt;&gt;"",F28&lt;&gt;"",G28="Sim",H28="Sim",I28&lt;&gt;"",K28&lt;&gt;"",M28&lt;&gt;"",N28&lt;&gt;"",P28&lt;&gt;"",U28&lt;&gt;"",V28="Coerente"),IF(R28="Coerente","Completo","Completo — diferença a confirmar"),"Completar ou confirmar dados")),"")</f>
        <v/>
      </c>
      <c r="Y28" s="25" t="n"/>
    </row>
    <row r="29">
      <c r="A29" s="22" t="n"/>
      <c r="B29" s="22" t="n"/>
      <c r="C29" s="23" t="n"/>
      <c r="D29" s="25" t="n"/>
      <c r="E29" s="22" t="n"/>
      <c r="F29" s="22" t="n"/>
      <c r="G29" s="22" t="n"/>
      <c r="H29" s="22" t="n"/>
      <c r="I29" s="22" t="n"/>
      <c r="J29" s="25" t="n"/>
      <c r="K29" s="25" t="n"/>
      <c r="L29" s="25" t="n"/>
      <c r="M29" s="29" t="n"/>
      <c r="N29" s="30" t="n"/>
      <c r="O29" s="26">
        <f>IFERROR(IF(A29="","",M29*N29),"")</f>
        <v/>
      </c>
      <c r="P29" s="29" t="n"/>
      <c r="Q29" s="26">
        <f>IFERROR(IF(A29="","",P29-O29),"")</f>
        <v/>
      </c>
      <c r="R29" s="28">
        <f>IFERROR(IF(A29="","",IF(ABS(Q29)&lt;='Instruções'!$B$7,"Coerente","Diferença a confirmar")),"")</f>
        <v/>
      </c>
      <c r="S29" s="26">
        <f>IFERROR(IF(A29="","",M29-P29),"")</f>
        <v/>
      </c>
      <c r="T29" s="24">
        <f>IFERROR(IF(C29="","",EOMONTH(C29,2)),"")</f>
        <v/>
      </c>
      <c r="U29" s="24">
        <f>IFERROR(IF(B29="","",VLOOKUP(B29,'Declarações'!$A$6:$E$105,5,FALSE)),"")</f>
        <v/>
      </c>
      <c r="V29" s="28">
        <f>IFERROR(IF(A29="","",IF(B29="","Sem declaração",IF(U29="","Sem prazo",IF(T29=U29,"Coerente","Confirmar prazo")))),"")</f>
        <v/>
      </c>
      <c r="W29" s="28">
        <f>IFERROR(IF(B29="","",VLOOKUP(B29,'Declarações'!$A$6:$G$105,7,FALSE)),"Sem declaração")</f>
        <v/>
      </c>
      <c r="X29" s="28">
        <f>IFERROR(IF(A29="","",IF(AND(B29&lt;&gt;"",C29&lt;&gt;"",D29&lt;&gt;"",E29&lt;&gt;"",F29&lt;&gt;"",G29="Sim",H29="Sim",I29&lt;&gt;"",K29&lt;&gt;"",M29&lt;&gt;"",N29&lt;&gt;"",P29&lt;&gt;"",U29&lt;&gt;"",V29="Coerente"),IF(R29="Coerente","Completo","Completo — diferença a confirmar"),"Completar ou confirmar dados")),"")</f>
        <v/>
      </c>
      <c r="Y29" s="25" t="n"/>
    </row>
    <row r="30">
      <c r="A30" s="22" t="n"/>
      <c r="B30" s="22" t="n"/>
      <c r="C30" s="23" t="n"/>
      <c r="D30" s="25" t="n"/>
      <c r="E30" s="22" t="n"/>
      <c r="F30" s="22" t="n"/>
      <c r="G30" s="22" t="n"/>
      <c r="H30" s="22" t="n"/>
      <c r="I30" s="22" t="n"/>
      <c r="J30" s="25" t="n"/>
      <c r="K30" s="25" t="n"/>
      <c r="L30" s="25" t="n"/>
      <c r="M30" s="29" t="n"/>
      <c r="N30" s="30" t="n"/>
      <c r="O30" s="26">
        <f>IFERROR(IF(A30="","",M30*N30),"")</f>
        <v/>
      </c>
      <c r="P30" s="29" t="n"/>
      <c r="Q30" s="26">
        <f>IFERROR(IF(A30="","",P30-O30),"")</f>
        <v/>
      </c>
      <c r="R30" s="28">
        <f>IFERROR(IF(A30="","",IF(ABS(Q30)&lt;='Instruções'!$B$7,"Coerente","Diferença a confirmar")),"")</f>
        <v/>
      </c>
      <c r="S30" s="26">
        <f>IFERROR(IF(A30="","",M30-P30),"")</f>
        <v/>
      </c>
      <c r="T30" s="24">
        <f>IFERROR(IF(C30="","",EOMONTH(C30,2)),"")</f>
        <v/>
      </c>
      <c r="U30" s="24">
        <f>IFERROR(IF(B30="","",VLOOKUP(B30,'Declarações'!$A$6:$E$105,5,FALSE)),"")</f>
        <v/>
      </c>
      <c r="V30" s="28">
        <f>IFERROR(IF(A30="","",IF(B30="","Sem declaração",IF(U30="","Sem prazo",IF(T30=U30,"Coerente","Confirmar prazo")))),"")</f>
        <v/>
      </c>
      <c r="W30" s="28">
        <f>IFERROR(IF(B30="","",VLOOKUP(B30,'Declarações'!$A$6:$G$105,7,FALSE)),"Sem declaração")</f>
        <v/>
      </c>
      <c r="X30" s="28">
        <f>IFERROR(IF(A30="","",IF(AND(B30&lt;&gt;"",C30&lt;&gt;"",D30&lt;&gt;"",E30&lt;&gt;"",F30&lt;&gt;"",G30="Sim",H30="Sim",I30&lt;&gt;"",K30&lt;&gt;"",M30&lt;&gt;"",N30&lt;&gt;"",P30&lt;&gt;"",U30&lt;&gt;"",V30="Coerente"),IF(R30="Coerente","Completo","Completo — diferença a confirmar"),"Completar ou confirmar dados")),"")</f>
        <v/>
      </c>
      <c r="Y30" s="25" t="n"/>
    </row>
    <row r="31">
      <c r="A31" s="22" t="n"/>
      <c r="B31" s="22" t="n"/>
      <c r="C31" s="23" t="n"/>
      <c r="D31" s="25" t="n"/>
      <c r="E31" s="22" t="n"/>
      <c r="F31" s="22" t="n"/>
      <c r="G31" s="22" t="n"/>
      <c r="H31" s="22" t="n"/>
      <c r="I31" s="22" t="n"/>
      <c r="J31" s="25" t="n"/>
      <c r="K31" s="25" t="n"/>
      <c r="L31" s="25" t="n"/>
      <c r="M31" s="29" t="n"/>
      <c r="N31" s="30" t="n"/>
      <c r="O31" s="26">
        <f>IFERROR(IF(A31="","",M31*N31),"")</f>
        <v/>
      </c>
      <c r="P31" s="29" t="n"/>
      <c r="Q31" s="26">
        <f>IFERROR(IF(A31="","",P31-O31),"")</f>
        <v/>
      </c>
      <c r="R31" s="28">
        <f>IFERROR(IF(A31="","",IF(ABS(Q31)&lt;='Instruções'!$B$7,"Coerente","Diferença a confirmar")),"")</f>
        <v/>
      </c>
      <c r="S31" s="26">
        <f>IFERROR(IF(A31="","",M31-P31),"")</f>
        <v/>
      </c>
      <c r="T31" s="24">
        <f>IFERROR(IF(C31="","",EOMONTH(C31,2)),"")</f>
        <v/>
      </c>
      <c r="U31" s="24">
        <f>IFERROR(IF(B31="","",VLOOKUP(B31,'Declarações'!$A$6:$E$105,5,FALSE)),"")</f>
        <v/>
      </c>
      <c r="V31" s="28">
        <f>IFERROR(IF(A31="","",IF(B31="","Sem declaração",IF(U31="","Sem prazo",IF(T31=U31,"Coerente","Confirmar prazo")))),"")</f>
        <v/>
      </c>
      <c r="W31" s="28">
        <f>IFERROR(IF(B31="","",VLOOKUP(B31,'Declarações'!$A$6:$G$105,7,FALSE)),"Sem declaração")</f>
        <v/>
      </c>
      <c r="X31" s="28">
        <f>IFERROR(IF(A31="","",IF(AND(B31&lt;&gt;"",C31&lt;&gt;"",D31&lt;&gt;"",E31&lt;&gt;"",F31&lt;&gt;"",G31="Sim",H31="Sim",I31&lt;&gt;"",K31&lt;&gt;"",M31&lt;&gt;"",N31&lt;&gt;"",P31&lt;&gt;"",U31&lt;&gt;"",V31="Coerente"),IF(R31="Coerente","Completo","Completo — diferença a confirmar"),"Completar ou confirmar dados")),"")</f>
        <v/>
      </c>
      <c r="Y31" s="25" t="n"/>
    </row>
    <row r="32">
      <c r="A32" s="22" t="n"/>
      <c r="B32" s="22" t="n"/>
      <c r="C32" s="23" t="n"/>
      <c r="D32" s="25" t="n"/>
      <c r="E32" s="22" t="n"/>
      <c r="F32" s="22" t="n"/>
      <c r="G32" s="22" t="n"/>
      <c r="H32" s="22" t="n"/>
      <c r="I32" s="22" t="n"/>
      <c r="J32" s="25" t="n"/>
      <c r="K32" s="25" t="n"/>
      <c r="L32" s="25" t="n"/>
      <c r="M32" s="29" t="n"/>
      <c r="N32" s="30" t="n"/>
      <c r="O32" s="26">
        <f>IFERROR(IF(A32="","",M32*N32),"")</f>
        <v/>
      </c>
      <c r="P32" s="29" t="n"/>
      <c r="Q32" s="26">
        <f>IFERROR(IF(A32="","",P32-O32),"")</f>
        <v/>
      </c>
      <c r="R32" s="28">
        <f>IFERROR(IF(A32="","",IF(ABS(Q32)&lt;='Instruções'!$B$7,"Coerente","Diferença a confirmar")),"")</f>
        <v/>
      </c>
      <c r="S32" s="26">
        <f>IFERROR(IF(A32="","",M32-P32),"")</f>
        <v/>
      </c>
      <c r="T32" s="24">
        <f>IFERROR(IF(C32="","",EOMONTH(C32,2)),"")</f>
        <v/>
      </c>
      <c r="U32" s="24">
        <f>IFERROR(IF(B32="","",VLOOKUP(B32,'Declarações'!$A$6:$E$105,5,FALSE)),"")</f>
        <v/>
      </c>
      <c r="V32" s="28">
        <f>IFERROR(IF(A32="","",IF(B32="","Sem declaração",IF(U32="","Sem prazo",IF(T32=U32,"Coerente","Confirmar prazo")))),"")</f>
        <v/>
      </c>
      <c r="W32" s="28">
        <f>IFERROR(IF(B32="","",VLOOKUP(B32,'Declarações'!$A$6:$G$105,7,FALSE)),"Sem declaração")</f>
        <v/>
      </c>
      <c r="X32" s="28">
        <f>IFERROR(IF(A32="","",IF(AND(B32&lt;&gt;"",C32&lt;&gt;"",D32&lt;&gt;"",E32&lt;&gt;"",F32&lt;&gt;"",G32="Sim",H32="Sim",I32&lt;&gt;"",K32&lt;&gt;"",M32&lt;&gt;"",N32&lt;&gt;"",P32&lt;&gt;"",U32&lt;&gt;"",V32="Coerente"),IF(R32="Coerente","Completo","Completo — diferença a confirmar"),"Completar ou confirmar dados")),"")</f>
        <v/>
      </c>
      <c r="Y32" s="25" t="n"/>
    </row>
    <row r="33">
      <c r="A33" s="22" t="n"/>
      <c r="B33" s="22" t="n"/>
      <c r="C33" s="23" t="n"/>
      <c r="D33" s="25" t="n"/>
      <c r="E33" s="22" t="n"/>
      <c r="F33" s="22" t="n"/>
      <c r="G33" s="22" t="n"/>
      <c r="H33" s="22" t="n"/>
      <c r="I33" s="22" t="n"/>
      <c r="J33" s="25" t="n"/>
      <c r="K33" s="25" t="n"/>
      <c r="L33" s="25" t="n"/>
      <c r="M33" s="29" t="n"/>
      <c r="N33" s="30" t="n"/>
      <c r="O33" s="26">
        <f>IFERROR(IF(A33="","",M33*N33),"")</f>
        <v/>
      </c>
      <c r="P33" s="29" t="n"/>
      <c r="Q33" s="26">
        <f>IFERROR(IF(A33="","",P33-O33),"")</f>
        <v/>
      </c>
      <c r="R33" s="28">
        <f>IFERROR(IF(A33="","",IF(ABS(Q33)&lt;='Instruções'!$B$7,"Coerente","Diferença a confirmar")),"")</f>
        <v/>
      </c>
      <c r="S33" s="26">
        <f>IFERROR(IF(A33="","",M33-P33),"")</f>
        <v/>
      </c>
      <c r="T33" s="24">
        <f>IFERROR(IF(C33="","",EOMONTH(C33,2)),"")</f>
        <v/>
      </c>
      <c r="U33" s="24">
        <f>IFERROR(IF(B33="","",VLOOKUP(B33,'Declarações'!$A$6:$E$105,5,FALSE)),"")</f>
        <v/>
      </c>
      <c r="V33" s="28">
        <f>IFERROR(IF(A33="","",IF(B33="","Sem declaração",IF(U33="","Sem prazo",IF(T33=U33,"Coerente","Confirmar prazo")))),"")</f>
        <v/>
      </c>
      <c r="W33" s="28">
        <f>IFERROR(IF(B33="","",VLOOKUP(B33,'Declarações'!$A$6:$G$105,7,FALSE)),"Sem declaração")</f>
        <v/>
      </c>
      <c r="X33" s="28">
        <f>IFERROR(IF(A33="","",IF(AND(B33&lt;&gt;"",C33&lt;&gt;"",D33&lt;&gt;"",E33&lt;&gt;"",F33&lt;&gt;"",G33="Sim",H33="Sim",I33&lt;&gt;"",K33&lt;&gt;"",M33&lt;&gt;"",N33&lt;&gt;"",P33&lt;&gt;"",U33&lt;&gt;"",V33="Coerente"),IF(R33="Coerente","Completo","Completo — diferença a confirmar"),"Completar ou confirmar dados")),"")</f>
        <v/>
      </c>
      <c r="Y33" s="25" t="n"/>
    </row>
    <row r="34">
      <c r="A34" s="22" t="n"/>
      <c r="B34" s="22" t="n"/>
      <c r="C34" s="23" t="n"/>
      <c r="D34" s="25" t="n"/>
      <c r="E34" s="22" t="n"/>
      <c r="F34" s="22" t="n"/>
      <c r="G34" s="22" t="n"/>
      <c r="H34" s="22" t="n"/>
      <c r="I34" s="22" t="n"/>
      <c r="J34" s="25" t="n"/>
      <c r="K34" s="25" t="n"/>
      <c r="L34" s="25" t="n"/>
      <c r="M34" s="29" t="n"/>
      <c r="N34" s="30" t="n"/>
      <c r="O34" s="26">
        <f>IFERROR(IF(A34="","",M34*N34),"")</f>
        <v/>
      </c>
      <c r="P34" s="29" t="n"/>
      <c r="Q34" s="26">
        <f>IFERROR(IF(A34="","",P34-O34),"")</f>
        <v/>
      </c>
      <c r="R34" s="28">
        <f>IFERROR(IF(A34="","",IF(ABS(Q34)&lt;='Instruções'!$B$7,"Coerente","Diferença a confirmar")),"")</f>
        <v/>
      </c>
      <c r="S34" s="26">
        <f>IFERROR(IF(A34="","",M34-P34),"")</f>
        <v/>
      </c>
      <c r="T34" s="24">
        <f>IFERROR(IF(C34="","",EOMONTH(C34,2)),"")</f>
        <v/>
      </c>
      <c r="U34" s="24">
        <f>IFERROR(IF(B34="","",VLOOKUP(B34,'Declarações'!$A$6:$E$105,5,FALSE)),"")</f>
        <v/>
      </c>
      <c r="V34" s="28">
        <f>IFERROR(IF(A34="","",IF(B34="","Sem declaração",IF(U34="","Sem prazo",IF(T34=U34,"Coerente","Confirmar prazo")))),"")</f>
        <v/>
      </c>
      <c r="W34" s="28">
        <f>IFERROR(IF(B34="","",VLOOKUP(B34,'Declarações'!$A$6:$G$105,7,FALSE)),"Sem declaração")</f>
        <v/>
      </c>
      <c r="X34" s="28">
        <f>IFERROR(IF(A34="","",IF(AND(B34&lt;&gt;"",C34&lt;&gt;"",D34&lt;&gt;"",E34&lt;&gt;"",F34&lt;&gt;"",G34="Sim",H34="Sim",I34&lt;&gt;"",K34&lt;&gt;"",M34&lt;&gt;"",N34&lt;&gt;"",P34&lt;&gt;"",U34&lt;&gt;"",V34="Coerente"),IF(R34="Coerente","Completo","Completo — diferença a confirmar"),"Completar ou confirmar dados")),"")</f>
        <v/>
      </c>
      <c r="Y34" s="25" t="n"/>
    </row>
    <row r="35">
      <c r="A35" s="22" t="n"/>
      <c r="B35" s="22" t="n"/>
      <c r="C35" s="23" t="n"/>
      <c r="D35" s="25" t="n"/>
      <c r="E35" s="22" t="n"/>
      <c r="F35" s="22" t="n"/>
      <c r="G35" s="22" t="n"/>
      <c r="H35" s="22" t="n"/>
      <c r="I35" s="22" t="n"/>
      <c r="J35" s="25" t="n"/>
      <c r="K35" s="25" t="n"/>
      <c r="L35" s="25" t="n"/>
      <c r="M35" s="29" t="n"/>
      <c r="N35" s="30" t="n"/>
      <c r="O35" s="26">
        <f>IFERROR(IF(A35="","",M35*N35),"")</f>
        <v/>
      </c>
      <c r="P35" s="29" t="n"/>
      <c r="Q35" s="26">
        <f>IFERROR(IF(A35="","",P35-O35),"")</f>
        <v/>
      </c>
      <c r="R35" s="28">
        <f>IFERROR(IF(A35="","",IF(ABS(Q35)&lt;='Instruções'!$B$7,"Coerente","Diferença a confirmar")),"")</f>
        <v/>
      </c>
      <c r="S35" s="26">
        <f>IFERROR(IF(A35="","",M35-P35),"")</f>
        <v/>
      </c>
      <c r="T35" s="24">
        <f>IFERROR(IF(C35="","",EOMONTH(C35,2)),"")</f>
        <v/>
      </c>
      <c r="U35" s="24">
        <f>IFERROR(IF(B35="","",VLOOKUP(B35,'Declarações'!$A$6:$E$105,5,FALSE)),"")</f>
        <v/>
      </c>
      <c r="V35" s="28">
        <f>IFERROR(IF(A35="","",IF(B35="","Sem declaração",IF(U35="","Sem prazo",IF(T35=U35,"Coerente","Confirmar prazo")))),"")</f>
        <v/>
      </c>
      <c r="W35" s="28">
        <f>IFERROR(IF(B35="","",VLOOKUP(B35,'Declarações'!$A$6:$G$105,7,FALSE)),"Sem declaração")</f>
        <v/>
      </c>
      <c r="X35" s="28">
        <f>IFERROR(IF(A35="","",IF(AND(B35&lt;&gt;"",C35&lt;&gt;"",D35&lt;&gt;"",E35&lt;&gt;"",F35&lt;&gt;"",G35="Sim",H35="Sim",I35&lt;&gt;"",K35&lt;&gt;"",M35&lt;&gt;"",N35&lt;&gt;"",P35&lt;&gt;"",U35&lt;&gt;"",V35="Coerente"),IF(R35="Coerente","Completo","Completo — diferença a confirmar"),"Completar ou confirmar dados")),"")</f>
        <v/>
      </c>
      <c r="Y35" s="25" t="n"/>
    </row>
    <row r="36">
      <c r="A36" s="22" t="n"/>
      <c r="B36" s="22" t="n"/>
      <c r="C36" s="23" t="n"/>
      <c r="D36" s="25" t="n"/>
      <c r="E36" s="22" t="n"/>
      <c r="F36" s="22" t="n"/>
      <c r="G36" s="22" t="n"/>
      <c r="H36" s="22" t="n"/>
      <c r="I36" s="22" t="n"/>
      <c r="J36" s="25" t="n"/>
      <c r="K36" s="25" t="n"/>
      <c r="L36" s="25" t="n"/>
      <c r="M36" s="29" t="n"/>
      <c r="N36" s="30" t="n"/>
      <c r="O36" s="26">
        <f>IFERROR(IF(A36="","",M36*N36),"")</f>
        <v/>
      </c>
      <c r="P36" s="29" t="n"/>
      <c r="Q36" s="26">
        <f>IFERROR(IF(A36="","",P36-O36),"")</f>
        <v/>
      </c>
      <c r="R36" s="28">
        <f>IFERROR(IF(A36="","",IF(ABS(Q36)&lt;='Instruções'!$B$7,"Coerente","Diferença a confirmar")),"")</f>
        <v/>
      </c>
      <c r="S36" s="26">
        <f>IFERROR(IF(A36="","",M36-P36),"")</f>
        <v/>
      </c>
      <c r="T36" s="24">
        <f>IFERROR(IF(C36="","",EOMONTH(C36,2)),"")</f>
        <v/>
      </c>
      <c r="U36" s="24">
        <f>IFERROR(IF(B36="","",VLOOKUP(B36,'Declarações'!$A$6:$E$105,5,FALSE)),"")</f>
        <v/>
      </c>
      <c r="V36" s="28">
        <f>IFERROR(IF(A36="","",IF(B36="","Sem declaração",IF(U36="","Sem prazo",IF(T36=U36,"Coerente","Confirmar prazo")))),"")</f>
        <v/>
      </c>
      <c r="W36" s="28">
        <f>IFERROR(IF(B36="","",VLOOKUP(B36,'Declarações'!$A$6:$G$105,7,FALSE)),"Sem declaração")</f>
        <v/>
      </c>
      <c r="X36" s="28">
        <f>IFERROR(IF(A36="","",IF(AND(B36&lt;&gt;"",C36&lt;&gt;"",D36&lt;&gt;"",E36&lt;&gt;"",F36&lt;&gt;"",G36="Sim",H36="Sim",I36&lt;&gt;"",K36&lt;&gt;"",M36&lt;&gt;"",N36&lt;&gt;"",P36&lt;&gt;"",U36&lt;&gt;"",V36="Coerente"),IF(R36="Coerente","Completo","Completo — diferença a confirmar"),"Completar ou confirmar dados")),"")</f>
        <v/>
      </c>
      <c r="Y36" s="25" t="n"/>
    </row>
    <row r="37">
      <c r="A37" s="22" t="n"/>
      <c r="B37" s="22" t="n"/>
      <c r="C37" s="23" t="n"/>
      <c r="D37" s="25" t="n"/>
      <c r="E37" s="22" t="n"/>
      <c r="F37" s="22" t="n"/>
      <c r="G37" s="22" t="n"/>
      <c r="H37" s="22" t="n"/>
      <c r="I37" s="22" t="n"/>
      <c r="J37" s="25" t="n"/>
      <c r="K37" s="25" t="n"/>
      <c r="L37" s="25" t="n"/>
      <c r="M37" s="29" t="n"/>
      <c r="N37" s="30" t="n"/>
      <c r="O37" s="26">
        <f>IFERROR(IF(A37="","",M37*N37),"")</f>
        <v/>
      </c>
      <c r="P37" s="29" t="n"/>
      <c r="Q37" s="26">
        <f>IFERROR(IF(A37="","",P37-O37),"")</f>
        <v/>
      </c>
      <c r="R37" s="28">
        <f>IFERROR(IF(A37="","",IF(ABS(Q37)&lt;='Instruções'!$B$7,"Coerente","Diferença a confirmar")),"")</f>
        <v/>
      </c>
      <c r="S37" s="26">
        <f>IFERROR(IF(A37="","",M37-P37),"")</f>
        <v/>
      </c>
      <c r="T37" s="24">
        <f>IFERROR(IF(C37="","",EOMONTH(C37,2)),"")</f>
        <v/>
      </c>
      <c r="U37" s="24">
        <f>IFERROR(IF(B37="","",VLOOKUP(B37,'Declarações'!$A$6:$E$105,5,FALSE)),"")</f>
        <v/>
      </c>
      <c r="V37" s="28">
        <f>IFERROR(IF(A37="","",IF(B37="","Sem declaração",IF(U37="","Sem prazo",IF(T37=U37,"Coerente","Confirmar prazo")))),"")</f>
        <v/>
      </c>
      <c r="W37" s="28">
        <f>IFERROR(IF(B37="","",VLOOKUP(B37,'Declarações'!$A$6:$G$105,7,FALSE)),"Sem declaração")</f>
        <v/>
      </c>
      <c r="X37" s="28">
        <f>IFERROR(IF(A37="","",IF(AND(B37&lt;&gt;"",C37&lt;&gt;"",D37&lt;&gt;"",E37&lt;&gt;"",F37&lt;&gt;"",G37="Sim",H37="Sim",I37&lt;&gt;"",K37&lt;&gt;"",M37&lt;&gt;"",N37&lt;&gt;"",P37&lt;&gt;"",U37&lt;&gt;"",V37="Coerente"),IF(R37="Coerente","Completo","Completo — diferença a confirmar"),"Completar ou confirmar dados")),"")</f>
        <v/>
      </c>
      <c r="Y37" s="25" t="n"/>
    </row>
    <row r="38">
      <c r="A38" s="22" t="n"/>
      <c r="B38" s="22" t="n"/>
      <c r="C38" s="23" t="n"/>
      <c r="D38" s="25" t="n"/>
      <c r="E38" s="22" t="n"/>
      <c r="F38" s="22" t="n"/>
      <c r="G38" s="22" t="n"/>
      <c r="H38" s="22" t="n"/>
      <c r="I38" s="22" t="n"/>
      <c r="J38" s="25" t="n"/>
      <c r="K38" s="25" t="n"/>
      <c r="L38" s="25" t="n"/>
      <c r="M38" s="29" t="n"/>
      <c r="N38" s="30" t="n"/>
      <c r="O38" s="26">
        <f>IFERROR(IF(A38="","",M38*N38),"")</f>
        <v/>
      </c>
      <c r="P38" s="29" t="n"/>
      <c r="Q38" s="26">
        <f>IFERROR(IF(A38="","",P38-O38),"")</f>
        <v/>
      </c>
      <c r="R38" s="28">
        <f>IFERROR(IF(A38="","",IF(ABS(Q38)&lt;='Instruções'!$B$7,"Coerente","Diferença a confirmar")),"")</f>
        <v/>
      </c>
      <c r="S38" s="26">
        <f>IFERROR(IF(A38="","",M38-P38),"")</f>
        <v/>
      </c>
      <c r="T38" s="24">
        <f>IFERROR(IF(C38="","",EOMONTH(C38,2)),"")</f>
        <v/>
      </c>
      <c r="U38" s="24">
        <f>IFERROR(IF(B38="","",VLOOKUP(B38,'Declarações'!$A$6:$E$105,5,FALSE)),"")</f>
        <v/>
      </c>
      <c r="V38" s="28">
        <f>IFERROR(IF(A38="","",IF(B38="","Sem declaração",IF(U38="","Sem prazo",IF(T38=U38,"Coerente","Confirmar prazo")))),"")</f>
        <v/>
      </c>
      <c r="W38" s="28">
        <f>IFERROR(IF(B38="","",VLOOKUP(B38,'Declarações'!$A$6:$G$105,7,FALSE)),"Sem declaração")</f>
        <v/>
      </c>
      <c r="X38" s="28">
        <f>IFERROR(IF(A38="","",IF(AND(B38&lt;&gt;"",C38&lt;&gt;"",D38&lt;&gt;"",E38&lt;&gt;"",F38&lt;&gt;"",G38="Sim",H38="Sim",I38&lt;&gt;"",K38&lt;&gt;"",M38&lt;&gt;"",N38&lt;&gt;"",P38&lt;&gt;"",U38&lt;&gt;"",V38="Coerente"),IF(R38="Coerente","Completo","Completo — diferença a confirmar"),"Completar ou confirmar dados")),"")</f>
        <v/>
      </c>
      <c r="Y38" s="25" t="n"/>
    </row>
    <row r="39">
      <c r="A39" s="22" t="n"/>
      <c r="B39" s="22" t="n"/>
      <c r="C39" s="23" t="n"/>
      <c r="D39" s="25" t="n"/>
      <c r="E39" s="22" t="n"/>
      <c r="F39" s="22" t="n"/>
      <c r="G39" s="22" t="n"/>
      <c r="H39" s="22" t="n"/>
      <c r="I39" s="22" t="n"/>
      <c r="J39" s="25" t="n"/>
      <c r="K39" s="25" t="n"/>
      <c r="L39" s="25" t="n"/>
      <c r="M39" s="29" t="n"/>
      <c r="N39" s="30" t="n"/>
      <c r="O39" s="26">
        <f>IFERROR(IF(A39="","",M39*N39),"")</f>
        <v/>
      </c>
      <c r="P39" s="29" t="n"/>
      <c r="Q39" s="26">
        <f>IFERROR(IF(A39="","",P39-O39),"")</f>
        <v/>
      </c>
      <c r="R39" s="28">
        <f>IFERROR(IF(A39="","",IF(ABS(Q39)&lt;='Instruções'!$B$7,"Coerente","Diferença a confirmar")),"")</f>
        <v/>
      </c>
      <c r="S39" s="26">
        <f>IFERROR(IF(A39="","",M39-P39),"")</f>
        <v/>
      </c>
      <c r="T39" s="24">
        <f>IFERROR(IF(C39="","",EOMONTH(C39,2)),"")</f>
        <v/>
      </c>
      <c r="U39" s="24">
        <f>IFERROR(IF(B39="","",VLOOKUP(B39,'Declarações'!$A$6:$E$105,5,FALSE)),"")</f>
        <v/>
      </c>
      <c r="V39" s="28">
        <f>IFERROR(IF(A39="","",IF(B39="","Sem declaração",IF(U39="","Sem prazo",IF(T39=U39,"Coerente","Confirmar prazo")))),"")</f>
        <v/>
      </c>
      <c r="W39" s="28">
        <f>IFERROR(IF(B39="","",VLOOKUP(B39,'Declarações'!$A$6:$G$105,7,FALSE)),"Sem declaração")</f>
        <v/>
      </c>
      <c r="X39" s="28">
        <f>IFERROR(IF(A39="","",IF(AND(B39&lt;&gt;"",C39&lt;&gt;"",D39&lt;&gt;"",E39&lt;&gt;"",F39&lt;&gt;"",G39="Sim",H39="Sim",I39&lt;&gt;"",K39&lt;&gt;"",M39&lt;&gt;"",N39&lt;&gt;"",P39&lt;&gt;"",U39&lt;&gt;"",V39="Coerente"),IF(R39="Coerente","Completo","Completo — diferença a confirmar"),"Completar ou confirmar dados")),"")</f>
        <v/>
      </c>
      <c r="Y39" s="25" t="n"/>
    </row>
    <row r="40">
      <c r="A40" s="22" t="n"/>
      <c r="B40" s="22" t="n"/>
      <c r="C40" s="23" t="n"/>
      <c r="D40" s="25" t="n"/>
      <c r="E40" s="22" t="n"/>
      <c r="F40" s="22" t="n"/>
      <c r="G40" s="22" t="n"/>
      <c r="H40" s="22" t="n"/>
      <c r="I40" s="22" t="n"/>
      <c r="J40" s="25" t="n"/>
      <c r="K40" s="25" t="n"/>
      <c r="L40" s="25" t="n"/>
      <c r="M40" s="29" t="n"/>
      <c r="N40" s="30" t="n"/>
      <c r="O40" s="26">
        <f>IFERROR(IF(A40="","",M40*N40),"")</f>
        <v/>
      </c>
      <c r="P40" s="29" t="n"/>
      <c r="Q40" s="26">
        <f>IFERROR(IF(A40="","",P40-O40),"")</f>
        <v/>
      </c>
      <c r="R40" s="28">
        <f>IFERROR(IF(A40="","",IF(ABS(Q40)&lt;='Instruções'!$B$7,"Coerente","Diferença a confirmar")),"")</f>
        <v/>
      </c>
      <c r="S40" s="26">
        <f>IFERROR(IF(A40="","",M40-P40),"")</f>
        <v/>
      </c>
      <c r="T40" s="24">
        <f>IFERROR(IF(C40="","",EOMONTH(C40,2)),"")</f>
        <v/>
      </c>
      <c r="U40" s="24">
        <f>IFERROR(IF(B40="","",VLOOKUP(B40,'Declarações'!$A$6:$E$105,5,FALSE)),"")</f>
        <v/>
      </c>
      <c r="V40" s="28">
        <f>IFERROR(IF(A40="","",IF(B40="","Sem declaração",IF(U40="","Sem prazo",IF(T40=U40,"Coerente","Confirmar prazo")))),"")</f>
        <v/>
      </c>
      <c r="W40" s="28">
        <f>IFERROR(IF(B40="","",VLOOKUP(B40,'Declarações'!$A$6:$G$105,7,FALSE)),"Sem declaração")</f>
        <v/>
      </c>
      <c r="X40" s="28">
        <f>IFERROR(IF(A40="","",IF(AND(B40&lt;&gt;"",C40&lt;&gt;"",D40&lt;&gt;"",E40&lt;&gt;"",F40&lt;&gt;"",G40="Sim",H40="Sim",I40&lt;&gt;"",K40&lt;&gt;"",M40&lt;&gt;"",N40&lt;&gt;"",P40&lt;&gt;"",U40&lt;&gt;"",V40="Coerente"),IF(R40="Coerente","Completo","Completo — diferença a confirmar"),"Completar ou confirmar dados")),"")</f>
        <v/>
      </c>
      <c r="Y40" s="25" t="n"/>
    </row>
    <row r="41">
      <c r="A41" s="22" t="n"/>
      <c r="B41" s="22" t="n"/>
      <c r="C41" s="23" t="n"/>
      <c r="D41" s="25" t="n"/>
      <c r="E41" s="22" t="n"/>
      <c r="F41" s="22" t="n"/>
      <c r="G41" s="22" t="n"/>
      <c r="H41" s="22" t="n"/>
      <c r="I41" s="22" t="n"/>
      <c r="J41" s="25" t="n"/>
      <c r="K41" s="25" t="n"/>
      <c r="L41" s="25" t="n"/>
      <c r="M41" s="29" t="n"/>
      <c r="N41" s="30" t="n"/>
      <c r="O41" s="26">
        <f>IFERROR(IF(A41="","",M41*N41),"")</f>
        <v/>
      </c>
      <c r="P41" s="29" t="n"/>
      <c r="Q41" s="26">
        <f>IFERROR(IF(A41="","",P41-O41),"")</f>
        <v/>
      </c>
      <c r="R41" s="28">
        <f>IFERROR(IF(A41="","",IF(ABS(Q41)&lt;='Instruções'!$B$7,"Coerente","Diferença a confirmar")),"")</f>
        <v/>
      </c>
      <c r="S41" s="26">
        <f>IFERROR(IF(A41="","",M41-P41),"")</f>
        <v/>
      </c>
      <c r="T41" s="24">
        <f>IFERROR(IF(C41="","",EOMONTH(C41,2)),"")</f>
        <v/>
      </c>
      <c r="U41" s="24">
        <f>IFERROR(IF(B41="","",VLOOKUP(B41,'Declarações'!$A$6:$E$105,5,FALSE)),"")</f>
        <v/>
      </c>
      <c r="V41" s="28">
        <f>IFERROR(IF(A41="","",IF(B41="","Sem declaração",IF(U41="","Sem prazo",IF(T41=U41,"Coerente","Confirmar prazo")))),"")</f>
        <v/>
      </c>
      <c r="W41" s="28">
        <f>IFERROR(IF(B41="","",VLOOKUP(B41,'Declarações'!$A$6:$G$105,7,FALSE)),"Sem declaração")</f>
        <v/>
      </c>
      <c r="X41" s="28">
        <f>IFERROR(IF(A41="","",IF(AND(B41&lt;&gt;"",C41&lt;&gt;"",D41&lt;&gt;"",E41&lt;&gt;"",F41&lt;&gt;"",G41="Sim",H41="Sim",I41&lt;&gt;"",K41&lt;&gt;"",M41&lt;&gt;"",N41&lt;&gt;"",P41&lt;&gt;"",U41&lt;&gt;"",V41="Coerente"),IF(R41="Coerente","Completo","Completo — diferença a confirmar"),"Completar ou confirmar dados")),"")</f>
        <v/>
      </c>
      <c r="Y41" s="25" t="n"/>
    </row>
    <row r="42">
      <c r="A42" s="22" t="n"/>
      <c r="B42" s="22" t="n"/>
      <c r="C42" s="23" t="n"/>
      <c r="D42" s="25" t="n"/>
      <c r="E42" s="22" t="n"/>
      <c r="F42" s="22" t="n"/>
      <c r="G42" s="22" t="n"/>
      <c r="H42" s="22" t="n"/>
      <c r="I42" s="22" t="n"/>
      <c r="J42" s="25" t="n"/>
      <c r="K42" s="25" t="n"/>
      <c r="L42" s="25" t="n"/>
      <c r="M42" s="29" t="n"/>
      <c r="N42" s="30" t="n"/>
      <c r="O42" s="26">
        <f>IFERROR(IF(A42="","",M42*N42),"")</f>
        <v/>
      </c>
      <c r="P42" s="29" t="n"/>
      <c r="Q42" s="26">
        <f>IFERROR(IF(A42="","",P42-O42),"")</f>
        <v/>
      </c>
      <c r="R42" s="28">
        <f>IFERROR(IF(A42="","",IF(ABS(Q42)&lt;='Instruções'!$B$7,"Coerente","Diferença a confirmar")),"")</f>
        <v/>
      </c>
      <c r="S42" s="26">
        <f>IFERROR(IF(A42="","",M42-P42),"")</f>
        <v/>
      </c>
      <c r="T42" s="24">
        <f>IFERROR(IF(C42="","",EOMONTH(C42,2)),"")</f>
        <v/>
      </c>
      <c r="U42" s="24">
        <f>IFERROR(IF(B42="","",VLOOKUP(B42,'Declarações'!$A$6:$E$105,5,FALSE)),"")</f>
        <v/>
      </c>
      <c r="V42" s="28">
        <f>IFERROR(IF(A42="","",IF(B42="","Sem declaração",IF(U42="","Sem prazo",IF(T42=U42,"Coerente","Confirmar prazo")))),"")</f>
        <v/>
      </c>
      <c r="W42" s="28">
        <f>IFERROR(IF(B42="","",VLOOKUP(B42,'Declarações'!$A$6:$G$105,7,FALSE)),"Sem declaração")</f>
        <v/>
      </c>
      <c r="X42" s="28">
        <f>IFERROR(IF(A42="","",IF(AND(B42&lt;&gt;"",C42&lt;&gt;"",D42&lt;&gt;"",E42&lt;&gt;"",F42&lt;&gt;"",G42="Sim",H42="Sim",I42&lt;&gt;"",K42&lt;&gt;"",M42&lt;&gt;"",N42&lt;&gt;"",P42&lt;&gt;"",U42&lt;&gt;"",V42="Coerente"),IF(R42="Coerente","Completo","Completo — diferença a confirmar"),"Completar ou confirmar dados")),"")</f>
        <v/>
      </c>
      <c r="Y42" s="25" t="n"/>
    </row>
    <row r="43">
      <c r="A43" s="22" t="n"/>
      <c r="B43" s="22" t="n"/>
      <c r="C43" s="23" t="n"/>
      <c r="D43" s="25" t="n"/>
      <c r="E43" s="22" t="n"/>
      <c r="F43" s="22" t="n"/>
      <c r="G43" s="22" t="n"/>
      <c r="H43" s="22" t="n"/>
      <c r="I43" s="22" t="n"/>
      <c r="J43" s="25" t="n"/>
      <c r="K43" s="25" t="n"/>
      <c r="L43" s="25" t="n"/>
      <c r="M43" s="29" t="n"/>
      <c r="N43" s="30" t="n"/>
      <c r="O43" s="26">
        <f>IFERROR(IF(A43="","",M43*N43),"")</f>
        <v/>
      </c>
      <c r="P43" s="29" t="n"/>
      <c r="Q43" s="26">
        <f>IFERROR(IF(A43="","",P43-O43),"")</f>
        <v/>
      </c>
      <c r="R43" s="28">
        <f>IFERROR(IF(A43="","",IF(ABS(Q43)&lt;='Instruções'!$B$7,"Coerente","Diferença a confirmar")),"")</f>
        <v/>
      </c>
      <c r="S43" s="26">
        <f>IFERROR(IF(A43="","",M43-P43),"")</f>
        <v/>
      </c>
      <c r="T43" s="24">
        <f>IFERROR(IF(C43="","",EOMONTH(C43,2)),"")</f>
        <v/>
      </c>
      <c r="U43" s="24">
        <f>IFERROR(IF(B43="","",VLOOKUP(B43,'Declarações'!$A$6:$E$105,5,FALSE)),"")</f>
        <v/>
      </c>
      <c r="V43" s="28">
        <f>IFERROR(IF(A43="","",IF(B43="","Sem declaração",IF(U43="","Sem prazo",IF(T43=U43,"Coerente","Confirmar prazo")))),"")</f>
        <v/>
      </c>
      <c r="W43" s="28">
        <f>IFERROR(IF(B43="","",VLOOKUP(B43,'Declarações'!$A$6:$G$105,7,FALSE)),"Sem declaração")</f>
        <v/>
      </c>
      <c r="X43" s="28">
        <f>IFERROR(IF(A43="","",IF(AND(B43&lt;&gt;"",C43&lt;&gt;"",D43&lt;&gt;"",E43&lt;&gt;"",F43&lt;&gt;"",G43="Sim",H43="Sim",I43&lt;&gt;"",K43&lt;&gt;"",M43&lt;&gt;"",N43&lt;&gt;"",P43&lt;&gt;"",U43&lt;&gt;"",V43="Coerente"),IF(R43="Coerente","Completo","Completo — diferença a confirmar"),"Completar ou confirmar dados")),"")</f>
        <v/>
      </c>
      <c r="Y43" s="25" t="n"/>
    </row>
    <row r="44">
      <c r="A44" s="22" t="n"/>
      <c r="B44" s="22" t="n"/>
      <c r="C44" s="23" t="n"/>
      <c r="D44" s="25" t="n"/>
      <c r="E44" s="22" t="n"/>
      <c r="F44" s="22" t="n"/>
      <c r="G44" s="22" t="n"/>
      <c r="H44" s="22" t="n"/>
      <c r="I44" s="22" t="n"/>
      <c r="J44" s="25" t="n"/>
      <c r="K44" s="25" t="n"/>
      <c r="L44" s="25" t="n"/>
      <c r="M44" s="29" t="n"/>
      <c r="N44" s="30" t="n"/>
      <c r="O44" s="26">
        <f>IFERROR(IF(A44="","",M44*N44),"")</f>
        <v/>
      </c>
      <c r="P44" s="29" t="n"/>
      <c r="Q44" s="26">
        <f>IFERROR(IF(A44="","",P44-O44),"")</f>
        <v/>
      </c>
      <c r="R44" s="28">
        <f>IFERROR(IF(A44="","",IF(ABS(Q44)&lt;='Instruções'!$B$7,"Coerente","Diferença a confirmar")),"")</f>
        <v/>
      </c>
      <c r="S44" s="26">
        <f>IFERROR(IF(A44="","",M44-P44),"")</f>
        <v/>
      </c>
      <c r="T44" s="24">
        <f>IFERROR(IF(C44="","",EOMONTH(C44,2)),"")</f>
        <v/>
      </c>
      <c r="U44" s="24">
        <f>IFERROR(IF(B44="","",VLOOKUP(B44,'Declarações'!$A$6:$E$105,5,FALSE)),"")</f>
        <v/>
      </c>
      <c r="V44" s="28">
        <f>IFERROR(IF(A44="","",IF(B44="","Sem declaração",IF(U44="","Sem prazo",IF(T44=U44,"Coerente","Confirmar prazo")))),"")</f>
        <v/>
      </c>
      <c r="W44" s="28">
        <f>IFERROR(IF(B44="","",VLOOKUP(B44,'Declarações'!$A$6:$G$105,7,FALSE)),"Sem declaração")</f>
        <v/>
      </c>
      <c r="X44" s="28">
        <f>IFERROR(IF(A44="","",IF(AND(B44&lt;&gt;"",C44&lt;&gt;"",D44&lt;&gt;"",E44&lt;&gt;"",F44&lt;&gt;"",G44="Sim",H44="Sim",I44&lt;&gt;"",K44&lt;&gt;"",M44&lt;&gt;"",N44&lt;&gt;"",P44&lt;&gt;"",U44&lt;&gt;"",V44="Coerente"),IF(R44="Coerente","Completo","Completo — diferença a confirmar"),"Completar ou confirmar dados")),"")</f>
        <v/>
      </c>
      <c r="Y44" s="25" t="n"/>
    </row>
    <row r="45">
      <c r="A45" s="22" t="n"/>
      <c r="B45" s="22" t="n"/>
      <c r="C45" s="23" t="n"/>
      <c r="D45" s="25" t="n"/>
      <c r="E45" s="22" t="n"/>
      <c r="F45" s="22" t="n"/>
      <c r="G45" s="22" t="n"/>
      <c r="H45" s="22" t="n"/>
      <c r="I45" s="22" t="n"/>
      <c r="J45" s="25" t="n"/>
      <c r="K45" s="25" t="n"/>
      <c r="L45" s="25" t="n"/>
      <c r="M45" s="29" t="n"/>
      <c r="N45" s="30" t="n"/>
      <c r="O45" s="26">
        <f>IFERROR(IF(A45="","",M45*N45),"")</f>
        <v/>
      </c>
      <c r="P45" s="29" t="n"/>
      <c r="Q45" s="26">
        <f>IFERROR(IF(A45="","",P45-O45),"")</f>
        <v/>
      </c>
      <c r="R45" s="28">
        <f>IFERROR(IF(A45="","",IF(ABS(Q45)&lt;='Instruções'!$B$7,"Coerente","Diferença a confirmar")),"")</f>
        <v/>
      </c>
      <c r="S45" s="26">
        <f>IFERROR(IF(A45="","",M45-P45),"")</f>
        <v/>
      </c>
      <c r="T45" s="24">
        <f>IFERROR(IF(C45="","",EOMONTH(C45,2)),"")</f>
        <v/>
      </c>
      <c r="U45" s="24">
        <f>IFERROR(IF(B45="","",VLOOKUP(B45,'Declarações'!$A$6:$E$105,5,FALSE)),"")</f>
        <v/>
      </c>
      <c r="V45" s="28">
        <f>IFERROR(IF(A45="","",IF(B45="","Sem declaração",IF(U45="","Sem prazo",IF(T45=U45,"Coerente","Confirmar prazo")))),"")</f>
        <v/>
      </c>
      <c r="W45" s="28">
        <f>IFERROR(IF(B45="","",VLOOKUP(B45,'Declarações'!$A$6:$G$105,7,FALSE)),"Sem declaração")</f>
        <v/>
      </c>
      <c r="X45" s="28">
        <f>IFERROR(IF(A45="","",IF(AND(B45&lt;&gt;"",C45&lt;&gt;"",D45&lt;&gt;"",E45&lt;&gt;"",F45&lt;&gt;"",G45="Sim",H45="Sim",I45&lt;&gt;"",K45&lt;&gt;"",M45&lt;&gt;"",N45&lt;&gt;"",P45&lt;&gt;"",U45&lt;&gt;"",V45="Coerente"),IF(R45="Coerente","Completo","Completo — diferença a confirmar"),"Completar ou confirmar dados")),"")</f>
        <v/>
      </c>
      <c r="Y45" s="25" t="n"/>
    </row>
    <row r="46">
      <c r="A46" s="22" t="n"/>
      <c r="B46" s="22" t="n"/>
      <c r="C46" s="23" t="n"/>
      <c r="D46" s="25" t="n"/>
      <c r="E46" s="22" t="n"/>
      <c r="F46" s="22" t="n"/>
      <c r="G46" s="22" t="n"/>
      <c r="H46" s="22" t="n"/>
      <c r="I46" s="22" t="n"/>
      <c r="J46" s="25" t="n"/>
      <c r="K46" s="25" t="n"/>
      <c r="L46" s="25" t="n"/>
      <c r="M46" s="29" t="n"/>
      <c r="N46" s="30" t="n"/>
      <c r="O46" s="26">
        <f>IFERROR(IF(A46="","",M46*N46),"")</f>
        <v/>
      </c>
      <c r="P46" s="29" t="n"/>
      <c r="Q46" s="26">
        <f>IFERROR(IF(A46="","",P46-O46),"")</f>
        <v/>
      </c>
      <c r="R46" s="28">
        <f>IFERROR(IF(A46="","",IF(ABS(Q46)&lt;='Instruções'!$B$7,"Coerente","Diferença a confirmar")),"")</f>
        <v/>
      </c>
      <c r="S46" s="26">
        <f>IFERROR(IF(A46="","",M46-P46),"")</f>
        <v/>
      </c>
      <c r="T46" s="24">
        <f>IFERROR(IF(C46="","",EOMONTH(C46,2)),"")</f>
        <v/>
      </c>
      <c r="U46" s="24">
        <f>IFERROR(IF(B46="","",VLOOKUP(B46,'Declarações'!$A$6:$E$105,5,FALSE)),"")</f>
        <v/>
      </c>
      <c r="V46" s="28">
        <f>IFERROR(IF(A46="","",IF(B46="","Sem declaração",IF(U46="","Sem prazo",IF(T46=U46,"Coerente","Confirmar prazo")))),"")</f>
        <v/>
      </c>
      <c r="W46" s="28">
        <f>IFERROR(IF(B46="","",VLOOKUP(B46,'Declarações'!$A$6:$G$105,7,FALSE)),"Sem declaração")</f>
        <v/>
      </c>
      <c r="X46" s="28">
        <f>IFERROR(IF(A46="","",IF(AND(B46&lt;&gt;"",C46&lt;&gt;"",D46&lt;&gt;"",E46&lt;&gt;"",F46&lt;&gt;"",G46="Sim",H46="Sim",I46&lt;&gt;"",K46&lt;&gt;"",M46&lt;&gt;"",N46&lt;&gt;"",P46&lt;&gt;"",U46&lt;&gt;"",V46="Coerente"),IF(R46="Coerente","Completo","Completo — diferença a confirmar"),"Completar ou confirmar dados")),"")</f>
        <v/>
      </c>
      <c r="Y46" s="25" t="n"/>
    </row>
    <row r="47">
      <c r="A47" s="22" t="n"/>
      <c r="B47" s="22" t="n"/>
      <c r="C47" s="23" t="n"/>
      <c r="D47" s="25" t="n"/>
      <c r="E47" s="22" t="n"/>
      <c r="F47" s="22" t="n"/>
      <c r="G47" s="22" t="n"/>
      <c r="H47" s="22" t="n"/>
      <c r="I47" s="22" t="n"/>
      <c r="J47" s="25" t="n"/>
      <c r="K47" s="25" t="n"/>
      <c r="L47" s="25" t="n"/>
      <c r="M47" s="29" t="n"/>
      <c r="N47" s="30" t="n"/>
      <c r="O47" s="26">
        <f>IFERROR(IF(A47="","",M47*N47),"")</f>
        <v/>
      </c>
      <c r="P47" s="29" t="n"/>
      <c r="Q47" s="26">
        <f>IFERROR(IF(A47="","",P47-O47),"")</f>
        <v/>
      </c>
      <c r="R47" s="28">
        <f>IFERROR(IF(A47="","",IF(ABS(Q47)&lt;='Instruções'!$B$7,"Coerente","Diferença a confirmar")),"")</f>
        <v/>
      </c>
      <c r="S47" s="26">
        <f>IFERROR(IF(A47="","",M47-P47),"")</f>
        <v/>
      </c>
      <c r="T47" s="24">
        <f>IFERROR(IF(C47="","",EOMONTH(C47,2)),"")</f>
        <v/>
      </c>
      <c r="U47" s="24">
        <f>IFERROR(IF(B47="","",VLOOKUP(B47,'Declarações'!$A$6:$E$105,5,FALSE)),"")</f>
        <v/>
      </c>
      <c r="V47" s="28">
        <f>IFERROR(IF(A47="","",IF(B47="","Sem declaração",IF(U47="","Sem prazo",IF(T47=U47,"Coerente","Confirmar prazo")))),"")</f>
        <v/>
      </c>
      <c r="W47" s="28">
        <f>IFERROR(IF(B47="","",VLOOKUP(B47,'Declarações'!$A$6:$G$105,7,FALSE)),"Sem declaração")</f>
        <v/>
      </c>
      <c r="X47" s="28">
        <f>IFERROR(IF(A47="","",IF(AND(B47&lt;&gt;"",C47&lt;&gt;"",D47&lt;&gt;"",E47&lt;&gt;"",F47&lt;&gt;"",G47="Sim",H47="Sim",I47&lt;&gt;"",K47&lt;&gt;"",M47&lt;&gt;"",N47&lt;&gt;"",P47&lt;&gt;"",U47&lt;&gt;"",V47="Coerente"),IF(R47="Coerente","Completo","Completo — diferença a confirmar"),"Completar ou confirmar dados")),"")</f>
        <v/>
      </c>
      <c r="Y47" s="25" t="n"/>
    </row>
    <row r="48">
      <c r="A48" s="22" t="n"/>
      <c r="B48" s="22" t="n"/>
      <c r="C48" s="23" t="n"/>
      <c r="D48" s="25" t="n"/>
      <c r="E48" s="22" t="n"/>
      <c r="F48" s="22" t="n"/>
      <c r="G48" s="22" t="n"/>
      <c r="H48" s="22" t="n"/>
      <c r="I48" s="22" t="n"/>
      <c r="J48" s="25" t="n"/>
      <c r="K48" s="25" t="n"/>
      <c r="L48" s="25" t="n"/>
      <c r="M48" s="29" t="n"/>
      <c r="N48" s="30" t="n"/>
      <c r="O48" s="26">
        <f>IFERROR(IF(A48="","",M48*N48),"")</f>
        <v/>
      </c>
      <c r="P48" s="29" t="n"/>
      <c r="Q48" s="26">
        <f>IFERROR(IF(A48="","",P48-O48),"")</f>
        <v/>
      </c>
      <c r="R48" s="28">
        <f>IFERROR(IF(A48="","",IF(ABS(Q48)&lt;='Instruções'!$B$7,"Coerente","Diferença a confirmar")),"")</f>
        <v/>
      </c>
      <c r="S48" s="26">
        <f>IFERROR(IF(A48="","",M48-P48),"")</f>
        <v/>
      </c>
      <c r="T48" s="24">
        <f>IFERROR(IF(C48="","",EOMONTH(C48,2)),"")</f>
        <v/>
      </c>
      <c r="U48" s="24">
        <f>IFERROR(IF(B48="","",VLOOKUP(B48,'Declarações'!$A$6:$E$105,5,FALSE)),"")</f>
        <v/>
      </c>
      <c r="V48" s="28">
        <f>IFERROR(IF(A48="","",IF(B48="","Sem declaração",IF(U48="","Sem prazo",IF(T48=U48,"Coerente","Confirmar prazo")))),"")</f>
        <v/>
      </c>
      <c r="W48" s="28">
        <f>IFERROR(IF(B48="","",VLOOKUP(B48,'Declarações'!$A$6:$G$105,7,FALSE)),"Sem declaração")</f>
        <v/>
      </c>
      <c r="X48" s="28">
        <f>IFERROR(IF(A48="","",IF(AND(B48&lt;&gt;"",C48&lt;&gt;"",D48&lt;&gt;"",E48&lt;&gt;"",F48&lt;&gt;"",G48="Sim",H48="Sim",I48&lt;&gt;"",K48&lt;&gt;"",M48&lt;&gt;"",N48&lt;&gt;"",P48&lt;&gt;"",U48&lt;&gt;"",V48="Coerente"),IF(R48="Coerente","Completo","Completo — diferença a confirmar"),"Completar ou confirmar dados")),"")</f>
        <v/>
      </c>
      <c r="Y48" s="25" t="n"/>
    </row>
    <row r="49">
      <c r="A49" s="22" t="n"/>
      <c r="B49" s="22" t="n"/>
      <c r="C49" s="23" t="n"/>
      <c r="D49" s="25" t="n"/>
      <c r="E49" s="22" t="n"/>
      <c r="F49" s="22" t="n"/>
      <c r="G49" s="22" t="n"/>
      <c r="H49" s="22" t="n"/>
      <c r="I49" s="22" t="n"/>
      <c r="J49" s="25" t="n"/>
      <c r="K49" s="25" t="n"/>
      <c r="L49" s="25" t="n"/>
      <c r="M49" s="29" t="n"/>
      <c r="N49" s="30" t="n"/>
      <c r="O49" s="26">
        <f>IFERROR(IF(A49="","",M49*N49),"")</f>
        <v/>
      </c>
      <c r="P49" s="29" t="n"/>
      <c r="Q49" s="26">
        <f>IFERROR(IF(A49="","",P49-O49),"")</f>
        <v/>
      </c>
      <c r="R49" s="28">
        <f>IFERROR(IF(A49="","",IF(ABS(Q49)&lt;='Instruções'!$B$7,"Coerente","Diferença a confirmar")),"")</f>
        <v/>
      </c>
      <c r="S49" s="26">
        <f>IFERROR(IF(A49="","",M49-P49),"")</f>
        <v/>
      </c>
      <c r="T49" s="24">
        <f>IFERROR(IF(C49="","",EOMONTH(C49,2)),"")</f>
        <v/>
      </c>
      <c r="U49" s="24">
        <f>IFERROR(IF(B49="","",VLOOKUP(B49,'Declarações'!$A$6:$E$105,5,FALSE)),"")</f>
        <v/>
      </c>
      <c r="V49" s="28">
        <f>IFERROR(IF(A49="","",IF(B49="","Sem declaração",IF(U49="","Sem prazo",IF(T49=U49,"Coerente","Confirmar prazo")))),"")</f>
        <v/>
      </c>
      <c r="W49" s="28">
        <f>IFERROR(IF(B49="","",VLOOKUP(B49,'Declarações'!$A$6:$G$105,7,FALSE)),"Sem declaração")</f>
        <v/>
      </c>
      <c r="X49" s="28">
        <f>IFERROR(IF(A49="","",IF(AND(B49&lt;&gt;"",C49&lt;&gt;"",D49&lt;&gt;"",E49&lt;&gt;"",F49&lt;&gt;"",G49="Sim",H49="Sim",I49&lt;&gt;"",K49&lt;&gt;"",M49&lt;&gt;"",N49&lt;&gt;"",P49&lt;&gt;"",U49&lt;&gt;"",V49="Coerente"),IF(R49="Coerente","Completo","Completo — diferença a confirmar"),"Completar ou confirmar dados")),"")</f>
        <v/>
      </c>
      <c r="Y49" s="25" t="n"/>
    </row>
    <row r="50">
      <c r="A50" s="22" t="n"/>
      <c r="B50" s="22" t="n"/>
      <c r="C50" s="23" t="n"/>
      <c r="D50" s="25" t="n"/>
      <c r="E50" s="22" t="n"/>
      <c r="F50" s="22" t="n"/>
      <c r="G50" s="22" t="n"/>
      <c r="H50" s="22" t="n"/>
      <c r="I50" s="22" t="n"/>
      <c r="J50" s="25" t="n"/>
      <c r="K50" s="25" t="n"/>
      <c r="L50" s="25" t="n"/>
      <c r="M50" s="29" t="n"/>
      <c r="N50" s="30" t="n"/>
      <c r="O50" s="26">
        <f>IFERROR(IF(A50="","",M50*N50),"")</f>
        <v/>
      </c>
      <c r="P50" s="29" t="n"/>
      <c r="Q50" s="26">
        <f>IFERROR(IF(A50="","",P50-O50),"")</f>
        <v/>
      </c>
      <c r="R50" s="28">
        <f>IFERROR(IF(A50="","",IF(ABS(Q50)&lt;='Instruções'!$B$7,"Coerente","Diferença a confirmar")),"")</f>
        <v/>
      </c>
      <c r="S50" s="26">
        <f>IFERROR(IF(A50="","",M50-P50),"")</f>
        <v/>
      </c>
      <c r="T50" s="24">
        <f>IFERROR(IF(C50="","",EOMONTH(C50,2)),"")</f>
        <v/>
      </c>
      <c r="U50" s="24">
        <f>IFERROR(IF(B50="","",VLOOKUP(B50,'Declarações'!$A$6:$E$105,5,FALSE)),"")</f>
        <v/>
      </c>
      <c r="V50" s="28">
        <f>IFERROR(IF(A50="","",IF(B50="","Sem declaração",IF(U50="","Sem prazo",IF(T50=U50,"Coerente","Confirmar prazo")))),"")</f>
        <v/>
      </c>
      <c r="W50" s="28">
        <f>IFERROR(IF(B50="","",VLOOKUP(B50,'Declarações'!$A$6:$G$105,7,FALSE)),"Sem declaração")</f>
        <v/>
      </c>
      <c r="X50" s="28">
        <f>IFERROR(IF(A50="","",IF(AND(B50&lt;&gt;"",C50&lt;&gt;"",D50&lt;&gt;"",E50&lt;&gt;"",F50&lt;&gt;"",G50="Sim",H50="Sim",I50&lt;&gt;"",K50&lt;&gt;"",M50&lt;&gt;"",N50&lt;&gt;"",P50&lt;&gt;"",U50&lt;&gt;"",V50="Coerente"),IF(R50="Coerente","Completo","Completo — diferença a confirmar"),"Completar ou confirmar dados")),"")</f>
        <v/>
      </c>
      <c r="Y50" s="25" t="n"/>
    </row>
    <row r="51">
      <c r="A51" s="22" t="n"/>
      <c r="B51" s="22" t="n"/>
      <c r="C51" s="23" t="n"/>
      <c r="D51" s="25" t="n"/>
      <c r="E51" s="22" t="n"/>
      <c r="F51" s="22" t="n"/>
      <c r="G51" s="22" t="n"/>
      <c r="H51" s="22" t="n"/>
      <c r="I51" s="22" t="n"/>
      <c r="J51" s="25" t="n"/>
      <c r="K51" s="25" t="n"/>
      <c r="L51" s="25" t="n"/>
      <c r="M51" s="29" t="n"/>
      <c r="N51" s="30" t="n"/>
      <c r="O51" s="26">
        <f>IFERROR(IF(A51="","",M51*N51),"")</f>
        <v/>
      </c>
      <c r="P51" s="29" t="n"/>
      <c r="Q51" s="26">
        <f>IFERROR(IF(A51="","",P51-O51),"")</f>
        <v/>
      </c>
      <c r="R51" s="28">
        <f>IFERROR(IF(A51="","",IF(ABS(Q51)&lt;='Instruções'!$B$7,"Coerente","Diferença a confirmar")),"")</f>
        <v/>
      </c>
      <c r="S51" s="26">
        <f>IFERROR(IF(A51="","",M51-P51),"")</f>
        <v/>
      </c>
      <c r="T51" s="24">
        <f>IFERROR(IF(C51="","",EOMONTH(C51,2)),"")</f>
        <v/>
      </c>
      <c r="U51" s="24">
        <f>IFERROR(IF(B51="","",VLOOKUP(B51,'Declarações'!$A$6:$E$105,5,FALSE)),"")</f>
        <v/>
      </c>
      <c r="V51" s="28">
        <f>IFERROR(IF(A51="","",IF(B51="","Sem declaração",IF(U51="","Sem prazo",IF(T51=U51,"Coerente","Confirmar prazo")))),"")</f>
        <v/>
      </c>
      <c r="W51" s="28">
        <f>IFERROR(IF(B51="","",VLOOKUP(B51,'Declarações'!$A$6:$G$105,7,FALSE)),"Sem declaração")</f>
        <v/>
      </c>
      <c r="X51" s="28">
        <f>IFERROR(IF(A51="","",IF(AND(B51&lt;&gt;"",C51&lt;&gt;"",D51&lt;&gt;"",E51&lt;&gt;"",F51&lt;&gt;"",G51="Sim",H51="Sim",I51&lt;&gt;"",K51&lt;&gt;"",M51&lt;&gt;"",N51&lt;&gt;"",P51&lt;&gt;"",U51&lt;&gt;"",V51="Coerente"),IF(R51="Coerente","Completo","Completo — diferença a confirmar"),"Completar ou confirmar dados")),"")</f>
        <v/>
      </c>
      <c r="Y51" s="25" t="n"/>
    </row>
    <row r="52">
      <c r="A52" s="22" t="n"/>
      <c r="B52" s="22" t="n"/>
      <c r="C52" s="23" t="n"/>
      <c r="D52" s="25" t="n"/>
      <c r="E52" s="22" t="n"/>
      <c r="F52" s="22" t="n"/>
      <c r="G52" s="22" t="n"/>
      <c r="H52" s="22" t="n"/>
      <c r="I52" s="22" t="n"/>
      <c r="J52" s="25" t="n"/>
      <c r="K52" s="25" t="n"/>
      <c r="L52" s="25" t="n"/>
      <c r="M52" s="29" t="n"/>
      <c r="N52" s="30" t="n"/>
      <c r="O52" s="26">
        <f>IFERROR(IF(A52="","",M52*N52),"")</f>
        <v/>
      </c>
      <c r="P52" s="29" t="n"/>
      <c r="Q52" s="26">
        <f>IFERROR(IF(A52="","",P52-O52),"")</f>
        <v/>
      </c>
      <c r="R52" s="28">
        <f>IFERROR(IF(A52="","",IF(ABS(Q52)&lt;='Instruções'!$B$7,"Coerente","Diferença a confirmar")),"")</f>
        <v/>
      </c>
      <c r="S52" s="26">
        <f>IFERROR(IF(A52="","",M52-P52),"")</f>
        <v/>
      </c>
      <c r="T52" s="24">
        <f>IFERROR(IF(C52="","",EOMONTH(C52,2)),"")</f>
        <v/>
      </c>
      <c r="U52" s="24">
        <f>IFERROR(IF(B52="","",VLOOKUP(B52,'Declarações'!$A$6:$E$105,5,FALSE)),"")</f>
        <v/>
      </c>
      <c r="V52" s="28">
        <f>IFERROR(IF(A52="","",IF(B52="","Sem declaração",IF(U52="","Sem prazo",IF(T52=U52,"Coerente","Confirmar prazo")))),"")</f>
        <v/>
      </c>
      <c r="W52" s="28">
        <f>IFERROR(IF(B52="","",VLOOKUP(B52,'Declarações'!$A$6:$G$105,7,FALSE)),"Sem declaração")</f>
        <v/>
      </c>
      <c r="X52" s="28">
        <f>IFERROR(IF(A52="","",IF(AND(B52&lt;&gt;"",C52&lt;&gt;"",D52&lt;&gt;"",E52&lt;&gt;"",F52&lt;&gt;"",G52="Sim",H52="Sim",I52&lt;&gt;"",K52&lt;&gt;"",M52&lt;&gt;"",N52&lt;&gt;"",P52&lt;&gt;"",U52&lt;&gt;"",V52="Coerente"),IF(R52="Coerente","Completo","Completo — diferença a confirmar"),"Completar ou confirmar dados")),"")</f>
        <v/>
      </c>
      <c r="Y52" s="25" t="n"/>
    </row>
    <row r="53">
      <c r="A53" s="22" t="n"/>
      <c r="B53" s="22" t="n"/>
      <c r="C53" s="23" t="n"/>
      <c r="D53" s="25" t="n"/>
      <c r="E53" s="22" t="n"/>
      <c r="F53" s="22" t="n"/>
      <c r="G53" s="22" t="n"/>
      <c r="H53" s="22" t="n"/>
      <c r="I53" s="22" t="n"/>
      <c r="J53" s="25" t="n"/>
      <c r="K53" s="25" t="n"/>
      <c r="L53" s="25" t="n"/>
      <c r="M53" s="29" t="n"/>
      <c r="N53" s="30" t="n"/>
      <c r="O53" s="26">
        <f>IFERROR(IF(A53="","",M53*N53),"")</f>
        <v/>
      </c>
      <c r="P53" s="29" t="n"/>
      <c r="Q53" s="26">
        <f>IFERROR(IF(A53="","",P53-O53),"")</f>
        <v/>
      </c>
      <c r="R53" s="28">
        <f>IFERROR(IF(A53="","",IF(ABS(Q53)&lt;='Instruções'!$B$7,"Coerente","Diferença a confirmar")),"")</f>
        <v/>
      </c>
      <c r="S53" s="26">
        <f>IFERROR(IF(A53="","",M53-P53),"")</f>
        <v/>
      </c>
      <c r="T53" s="24">
        <f>IFERROR(IF(C53="","",EOMONTH(C53,2)),"")</f>
        <v/>
      </c>
      <c r="U53" s="24">
        <f>IFERROR(IF(B53="","",VLOOKUP(B53,'Declarações'!$A$6:$E$105,5,FALSE)),"")</f>
        <v/>
      </c>
      <c r="V53" s="28">
        <f>IFERROR(IF(A53="","",IF(B53="","Sem declaração",IF(U53="","Sem prazo",IF(T53=U53,"Coerente","Confirmar prazo")))),"")</f>
        <v/>
      </c>
      <c r="W53" s="28">
        <f>IFERROR(IF(B53="","",VLOOKUP(B53,'Declarações'!$A$6:$G$105,7,FALSE)),"Sem declaração")</f>
        <v/>
      </c>
      <c r="X53" s="28">
        <f>IFERROR(IF(A53="","",IF(AND(B53&lt;&gt;"",C53&lt;&gt;"",D53&lt;&gt;"",E53&lt;&gt;"",F53&lt;&gt;"",G53="Sim",H53="Sim",I53&lt;&gt;"",K53&lt;&gt;"",M53&lt;&gt;"",N53&lt;&gt;"",P53&lt;&gt;"",U53&lt;&gt;"",V53="Coerente"),IF(R53="Coerente","Completo","Completo — diferença a confirmar"),"Completar ou confirmar dados")),"")</f>
        <v/>
      </c>
      <c r="Y53" s="25" t="n"/>
    </row>
    <row r="54">
      <c r="A54" s="22" t="n"/>
      <c r="B54" s="22" t="n"/>
      <c r="C54" s="23" t="n"/>
      <c r="D54" s="25" t="n"/>
      <c r="E54" s="22" t="n"/>
      <c r="F54" s="22" t="n"/>
      <c r="G54" s="22" t="n"/>
      <c r="H54" s="22" t="n"/>
      <c r="I54" s="22" t="n"/>
      <c r="J54" s="25" t="n"/>
      <c r="K54" s="25" t="n"/>
      <c r="L54" s="25" t="n"/>
      <c r="M54" s="29" t="n"/>
      <c r="N54" s="30" t="n"/>
      <c r="O54" s="26">
        <f>IFERROR(IF(A54="","",M54*N54),"")</f>
        <v/>
      </c>
      <c r="P54" s="29" t="n"/>
      <c r="Q54" s="26">
        <f>IFERROR(IF(A54="","",P54-O54),"")</f>
        <v/>
      </c>
      <c r="R54" s="28">
        <f>IFERROR(IF(A54="","",IF(ABS(Q54)&lt;='Instruções'!$B$7,"Coerente","Diferença a confirmar")),"")</f>
        <v/>
      </c>
      <c r="S54" s="26">
        <f>IFERROR(IF(A54="","",M54-P54),"")</f>
        <v/>
      </c>
      <c r="T54" s="24">
        <f>IFERROR(IF(C54="","",EOMONTH(C54,2)),"")</f>
        <v/>
      </c>
      <c r="U54" s="24">
        <f>IFERROR(IF(B54="","",VLOOKUP(B54,'Declarações'!$A$6:$E$105,5,FALSE)),"")</f>
        <v/>
      </c>
      <c r="V54" s="28">
        <f>IFERROR(IF(A54="","",IF(B54="","Sem declaração",IF(U54="","Sem prazo",IF(T54=U54,"Coerente","Confirmar prazo")))),"")</f>
        <v/>
      </c>
      <c r="W54" s="28">
        <f>IFERROR(IF(B54="","",VLOOKUP(B54,'Declarações'!$A$6:$G$105,7,FALSE)),"Sem declaração")</f>
        <v/>
      </c>
      <c r="X54" s="28">
        <f>IFERROR(IF(A54="","",IF(AND(B54&lt;&gt;"",C54&lt;&gt;"",D54&lt;&gt;"",E54&lt;&gt;"",F54&lt;&gt;"",G54="Sim",H54="Sim",I54&lt;&gt;"",K54&lt;&gt;"",M54&lt;&gt;"",N54&lt;&gt;"",P54&lt;&gt;"",U54&lt;&gt;"",V54="Coerente"),IF(R54="Coerente","Completo","Completo — diferença a confirmar"),"Completar ou confirmar dados")),"")</f>
        <v/>
      </c>
      <c r="Y54" s="25" t="n"/>
    </row>
    <row r="55">
      <c r="A55" s="22" t="n"/>
      <c r="B55" s="22" t="n"/>
      <c r="C55" s="23" t="n"/>
      <c r="D55" s="25" t="n"/>
      <c r="E55" s="22" t="n"/>
      <c r="F55" s="22" t="n"/>
      <c r="G55" s="22" t="n"/>
      <c r="H55" s="22" t="n"/>
      <c r="I55" s="22" t="n"/>
      <c r="J55" s="25" t="n"/>
      <c r="K55" s="25" t="n"/>
      <c r="L55" s="25" t="n"/>
      <c r="M55" s="29" t="n"/>
      <c r="N55" s="30" t="n"/>
      <c r="O55" s="26">
        <f>IFERROR(IF(A55="","",M55*N55),"")</f>
        <v/>
      </c>
      <c r="P55" s="29" t="n"/>
      <c r="Q55" s="26">
        <f>IFERROR(IF(A55="","",P55-O55),"")</f>
        <v/>
      </c>
      <c r="R55" s="28">
        <f>IFERROR(IF(A55="","",IF(ABS(Q55)&lt;='Instruções'!$B$7,"Coerente","Diferença a confirmar")),"")</f>
        <v/>
      </c>
      <c r="S55" s="26">
        <f>IFERROR(IF(A55="","",M55-P55),"")</f>
        <v/>
      </c>
      <c r="T55" s="24">
        <f>IFERROR(IF(C55="","",EOMONTH(C55,2)),"")</f>
        <v/>
      </c>
      <c r="U55" s="24">
        <f>IFERROR(IF(B55="","",VLOOKUP(B55,'Declarações'!$A$6:$E$105,5,FALSE)),"")</f>
        <v/>
      </c>
      <c r="V55" s="28">
        <f>IFERROR(IF(A55="","",IF(B55="","Sem declaração",IF(U55="","Sem prazo",IF(T55=U55,"Coerente","Confirmar prazo")))),"")</f>
        <v/>
      </c>
      <c r="W55" s="28">
        <f>IFERROR(IF(B55="","",VLOOKUP(B55,'Declarações'!$A$6:$G$105,7,FALSE)),"Sem declaração")</f>
        <v/>
      </c>
      <c r="X55" s="28">
        <f>IFERROR(IF(A55="","",IF(AND(B55&lt;&gt;"",C55&lt;&gt;"",D55&lt;&gt;"",E55&lt;&gt;"",F55&lt;&gt;"",G55="Sim",H55="Sim",I55&lt;&gt;"",K55&lt;&gt;"",M55&lt;&gt;"",N55&lt;&gt;"",P55&lt;&gt;"",U55&lt;&gt;"",V55="Coerente"),IF(R55="Coerente","Completo","Completo — diferença a confirmar"),"Completar ou confirmar dados")),"")</f>
        <v/>
      </c>
      <c r="Y55" s="25" t="n"/>
    </row>
    <row r="56">
      <c r="A56" s="22" t="n"/>
      <c r="B56" s="22" t="n"/>
      <c r="C56" s="23" t="n"/>
      <c r="D56" s="25" t="n"/>
      <c r="E56" s="22" t="n"/>
      <c r="F56" s="22" t="n"/>
      <c r="G56" s="22" t="n"/>
      <c r="H56" s="22" t="n"/>
      <c r="I56" s="22" t="n"/>
      <c r="J56" s="25" t="n"/>
      <c r="K56" s="25" t="n"/>
      <c r="L56" s="25" t="n"/>
      <c r="M56" s="29" t="n"/>
      <c r="N56" s="30" t="n"/>
      <c r="O56" s="26">
        <f>IFERROR(IF(A56="","",M56*N56),"")</f>
        <v/>
      </c>
      <c r="P56" s="29" t="n"/>
      <c r="Q56" s="26">
        <f>IFERROR(IF(A56="","",P56-O56),"")</f>
        <v/>
      </c>
      <c r="R56" s="28">
        <f>IFERROR(IF(A56="","",IF(ABS(Q56)&lt;='Instruções'!$B$7,"Coerente","Diferença a confirmar")),"")</f>
        <v/>
      </c>
      <c r="S56" s="26">
        <f>IFERROR(IF(A56="","",M56-P56),"")</f>
        <v/>
      </c>
      <c r="T56" s="24">
        <f>IFERROR(IF(C56="","",EOMONTH(C56,2)),"")</f>
        <v/>
      </c>
      <c r="U56" s="24">
        <f>IFERROR(IF(B56="","",VLOOKUP(B56,'Declarações'!$A$6:$E$105,5,FALSE)),"")</f>
        <v/>
      </c>
      <c r="V56" s="28">
        <f>IFERROR(IF(A56="","",IF(B56="","Sem declaração",IF(U56="","Sem prazo",IF(T56=U56,"Coerente","Confirmar prazo")))),"")</f>
        <v/>
      </c>
      <c r="W56" s="28">
        <f>IFERROR(IF(B56="","",VLOOKUP(B56,'Declarações'!$A$6:$G$105,7,FALSE)),"Sem declaração")</f>
        <v/>
      </c>
      <c r="X56" s="28">
        <f>IFERROR(IF(A56="","",IF(AND(B56&lt;&gt;"",C56&lt;&gt;"",D56&lt;&gt;"",E56&lt;&gt;"",F56&lt;&gt;"",G56="Sim",H56="Sim",I56&lt;&gt;"",K56&lt;&gt;"",M56&lt;&gt;"",N56&lt;&gt;"",P56&lt;&gt;"",U56&lt;&gt;"",V56="Coerente"),IF(R56="Coerente","Completo","Completo — diferença a confirmar"),"Completar ou confirmar dados")),"")</f>
        <v/>
      </c>
      <c r="Y56" s="25" t="n"/>
    </row>
    <row r="57">
      <c r="A57" s="22" t="n"/>
      <c r="B57" s="22" t="n"/>
      <c r="C57" s="23" t="n"/>
      <c r="D57" s="25" t="n"/>
      <c r="E57" s="22" t="n"/>
      <c r="F57" s="22" t="n"/>
      <c r="G57" s="22" t="n"/>
      <c r="H57" s="22" t="n"/>
      <c r="I57" s="22" t="n"/>
      <c r="J57" s="25" t="n"/>
      <c r="K57" s="25" t="n"/>
      <c r="L57" s="25" t="n"/>
      <c r="M57" s="29" t="n"/>
      <c r="N57" s="30" t="n"/>
      <c r="O57" s="26">
        <f>IFERROR(IF(A57="","",M57*N57),"")</f>
        <v/>
      </c>
      <c r="P57" s="29" t="n"/>
      <c r="Q57" s="26">
        <f>IFERROR(IF(A57="","",P57-O57),"")</f>
        <v/>
      </c>
      <c r="R57" s="28">
        <f>IFERROR(IF(A57="","",IF(ABS(Q57)&lt;='Instruções'!$B$7,"Coerente","Diferença a confirmar")),"")</f>
        <v/>
      </c>
      <c r="S57" s="26">
        <f>IFERROR(IF(A57="","",M57-P57),"")</f>
        <v/>
      </c>
      <c r="T57" s="24">
        <f>IFERROR(IF(C57="","",EOMONTH(C57,2)),"")</f>
        <v/>
      </c>
      <c r="U57" s="24">
        <f>IFERROR(IF(B57="","",VLOOKUP(B57,'Declarações'!$A$6:$E$105,5,FALSE)),"")</f>
        <v/>
      </c>
      <c r="V57" s="28">
        <f>IFERROR(IF(A57="","",IF(B57="","Sem declaração",IF(U57="","Sem prazo",IF(T57=U57,"Coerente","Confirmar prazo")))),"")</f>
        <v/>
      </c>
      <c r="W57" s="28">
        <f>IFERROR(IF(B57="","",VLOOKUP(B57,'Declarações'!$A$6:$G$105,7,FALSE)),"Sem declaração")</f>
        <v/>
      </c>
      <c r="X57" s="28">
        <f>IFERROR(IF(A57="","",IF(AND(B57&lt;&gt;"",C57&lt;&gt;"",D57&lt;&gt;"",E57&lt;&gt;"",F57&lt;&gt;"",G57="Sim",H57="Sim",I57&lt;&gt;"",K57&lt;&gt;"",M57&lt;&gt;"",N57&lt;&gt;"",P57&lt;&gt;"",U57&lt;&gt;"",V57="Coerente"),IF(R57="Coerente","Completo","Completo — diferença a confirmar"),"Completar ou confirmar dados")),"")</f>
        <v/>
      </c>
      <c r="Y57" s="25" t="n"/>
    </row>
    <row r="58">
      <c r="A58" s="22" t="n"/>
      <c r="B58" s="22" t="n"/>
      <c r="C58" s="23" t="n"/>
      <c r="D58" s="25" t="n"/>
      <c r="E58" s="22" t="n"/>
      <c r="F58" s="22" t="n"/>
      <c r="G58" s="22" t="n"/>
      <c r="H58" s="22" t="n"/>
      <c r="I58" s="22" t="n"/>
      <c r="J58" s="25" t="n"/>
      <c r="K58" s="25" t="n"/>
      <c r="L58" s="25" t="n"/>
      <c r="M58" s="29" t="n"/>
      <c r="N58" s="30" t="n"/>
      <c r="O58" s="26">
        <f>IFERROR(IF(A58="","",M58*N58),"")</f>
        <v/>
      </c>
      <c r="P58" s="29" t="n"/>
      <c r="Q58" s="26">
        <f>IFERROR(IF(A58="","",P58-O58),"")</f>
        <v/>
      </c>
      <c r="R58" s="28">
        <f>IFERROR(IF(A58="","",IF(ABS(Q58)&lt;='Instruções'!$B$7,"Coerente","Diferença a confirmar")),"")</f>
        <v/>
      </c>
      <c r="S58" s="26">
        <f>IFERROR(IF(A58="","",M58-P58),"")</f>
        <v/>
      </c>
      <c r="T58" s="24">
        <f>IFERROR(IF(C58="","",EOMONTH(C58,2)),"")</f>
        <v/>
      </c>
      <c r="U58" s="24">
        <f>IFERROR(IF(B58="","",VLOOKUP(B58,'Declarações'!$A$6:$E$105,5,FALSE)),"")</f>
        <v/>
      </c>
      <c r="V58" s="28">
        <f>IFERROR(IF(A58="","",IF(B58="","Sem declaração",IF(U58="","Sem prazo",IF(T58=U58,"Coerente","Confirmar prazo")))),"")</f>
        <v/>
      </c>
      <c r="W58" s="28">
        <f>IFERROR(IF(B58="","",VLOOKUP(B58,'Declarações'!$A$6:$G$105,7,FALSE)),"Sem declaração")</f>
        <v/>
      </c>
      <c r="X58" s="28">
        <f>IFERROR(IF(A58="","",IF(AND(B58&lt;&gt;"",C58&lt;&gt;"",D58&lt;&gt;"",E58&lt;&gt;"",F58&lt;&gt;"",G58="Sim",H58="Sim",I58&lt;&gt;"",K58&lt;&gt;"",M58&lt;&gt;"",N58&lt;&gt;"",P58&lt;&gt;"",U58&lt;&gt;"",V58="Coerente"),IF(R58="Coerente","Completo","Completo — diferença a confirmar"),"Completar ou confirmar dados")),"")</f>
        <v/>
      </c>
      <c r="Y58" s="25" t="n"/>
    </row>
    <row r="59">
      <c r="A59" s="22" t="n"/>
      <c r="B59" s="22" t="n"/>
      <c r="C59" s="23" t="n"/>
      <c r="D59" s="25" t="n"/>
      <c r="E59" s="22" t="n"/>
      <c r="F59" s="22" t="n"/>
      <c r="G59" s="22" t="n"/>
      <c r="H59" s="22" t="n"/>
      <c r="I59" s="22" t="n"/>
      <c r="J59" s="25" t="n"/>
      <c r="K59" s="25" t="n"/>
      <c r="L59" s="25" t="n"/>
      <c r="M59" s="29" t="n"/>
      <c r="N59" s="30" t="n"/>
      <c r="O59" s="26">
        <f>IFERROR(IF(A59="","",M59*N59),"")</f>
        <v/>
      </c>
      <c r="P59" s="29" t="n"/>
      <c r="Q59" s="26">
        <f>IFERROR(IF(A59="","",P59-O59),"")</f>
        <v/>
      </c>
      <c r="R59" s="28">
        <f>IFERROR(IF(A59="","",IF(ABS(Q59)&lt;='Instruções'!$B$7,"Coerente","Diferença a confirmar")),"")</f>
        <v/>
      </c>
      <c r="S59" s="26">
        <f>IFERROR(IF(A59="","",M59-P59),"")</f>
        <v/>
      </c>
      <c r="T59" s="24">
        <f>IFERROR(IF(C59="","",EOMONTH(C59,2)),"")</f>
        <v/>
      </c>
      <c r="U59" s="24">
        <f>IFERROR(IF(B59="","",VLOOKUP(B59,'Declarações'!$A$6:$E$105,5,FALSE)),"")</f>
        <v/>
      </c>
      <c r="V59" s="28">
        <f>IFERROR(IF(A59="","",IF(B59="","Sem declaração",IF(U59="","Sem prazo",IF(T59=U59,"Coerente","Confirmar prazo")))),"")</f>
        <v/>
      </c>
      <c r="W59" s="28">
        <f>IFERROR(IF(B59="","",VLOOKUP(B59,'Declarações'!$A$6:$G$105,7,FALSE)),"Sem declaração")</f>
        <v/>
      </c>
      <c r="X59" s="28">
        <f>IFERROR(IF(A59="","",IF(AND(B59&lt;&gt;"",C59&lt;&gt;"",D59&lt;&gt;"",E59&lt;&gt;"",F59&lt;&gt;"",G59="Sim",H59="Sim",I59&lt;&gt;"",K59&lt;&gt;"",M59&lt;&gt;"",N59&lt;&gt;"",P59&lt;&gt;"",U59&lt;&gt;"",V59="Coerente"),IF(R59="Coerente","Completo","Completo — diferença a confirmar"),"Completar ou confirmar dados")),"")</f>
        <v/>
      </c>
      <c r="Y59" s="25" t="n"/>
    </row>
    <row r="60">
      <c r="A60" s="22" t="n"/>
      <c r="B60" s="22" t="n"/>
      <c r="C60" s="23" t="n"/>
      <c r="D60" s="25" t="n"/>
      <c r="E60" s="22" t="n"/>
      <c r="F60" s="22" t="n"/>
      <c r="G60" s="22" t="n"/>
      <c r="H60" s="22" t="n"/>
      <c r="I60" s="22" t="n"/>
      <c r="J60" s="25" t="n"/>
      <c r="K60" s="25" t="n"/>
      <c r="L60" s="25" t="n"/>
      <c r="M60" s="29" t="n"/>
      <c r="N60" s="30" t="n"/>
      <c r="O60" s="26">
        <f>IFERROR(IF(A60="","",M60*N60),"")</f>
        <v/>
      </c>
      <c r="P60" s="29" t="n"/>
      <c r="Q60" s="26">
        <f>IFERROR(IF(A60="","",P60-O60),"")</f>
        <v/>
      </c>
      <c r="R60" s="28">
        <f>IFERROR(IF(A60="","",IF(ABS(Q60)&lt;='Instruções'!$B$7,"Coerente","Diferença a confirmar")),"")</f>
        <v/>
      </c>
      <c r="S60" s="26">
        <f>IFERROR(IF(A60="","",M60-P60),"")</f>
        <v/>
      </c>
      <c r="T60" s="24">
        <f>IFERROR(IF(C60="","",EOMONTH(C60,2)),"")</f>
        <v/>
      </c>
      <c r="U60" s="24">
        <f>IFERROR(IF(B60="","",VLOOKUP(B60,'Declarações'!$A$6:$E$105,5,FALSE)),"")</f>
        <v/>
      </c>
      <c r="V60" s="28">
        <f>IFERROR(IF(A60="","",IF(B60="","Sem declaração",IF(U60="","Sem prazo",IF(T60=U60,"Coerente","Confirmar prazo")))),"")</f>
        <v/>
      </c>
      <c r="W60" s="28">
        <f>IFERROR(IF(B60="","",VLOOKUP(B60,'Declarações'!$A$6:$G$105,7,FALSE)),"Sem declaração")</f>
        <v/>
      </c>
      <c r="X60" s="28">
        <f>IFERROR(IF(A60="","",IF(AND(B60&lt;&gt;"",C60&lt;&gt;"",D60&lt;&gt;"",E60&lt;&gt;"",F60&lt;&gt;"",G60="Sim",H60="Sim",I60&lt;&gt;"",K60&lt;&gt;"",M60&lt;&gt;"",N60&lt;&gt;"",P60&lt;&gt;"",U60&lt;&gt;"",V60="Coerente"),IF(R60="Coerente","Completo","Completo — diferença a confirmar"),"Completar ou confirmar dados")),"")</f>
        <v/>
      </c>
      <c r="Y60" s="25" t="n"/>
    </row>
    <row r="61">
      <c r="A61" s="22" t="n"/>
      <c r="B61" s="22" t="n"/>
      <c r="C61" s="23" t="n"/>
      <c r="D61" s="25" t="n"/>
      <c r="E61" s="22" t="n"/>
      <c r="F61" s="22" t="n"/>
      <c r="G61" s="22" t="n"/>
      <c r="H61" s="22" t="n"/>
      <c r="I61" s="22" t="n"/>
      <c r="J61" s="25" t="n"/>
      <c r="K61" s="25" t="n"/>
      <c r="L61" s="25" t="n"/>
      <c r="M61" s="29" t="n"/>
      <c r="N61" s="30" t="n"/>
      <c r="O61" s="26">
        <f>IFERROR(IF(A61="","",M61*N61),"")</f>
        <v/>
      </c>
      <c r="P61" s="29" t="n"/>
      <c r="Q61" s="26">
        <f>IFERROR(IF(A61="","",P61-O61),"")</f>
        <v/>
      </c>
      <c r="R61" s="28">
        <f>IFERROR(IF(A61="","",IF(ABS(Q61)&lt;='Instruções'!$B$7,"Coerente","Diferença a confirmar")),"")</f>
        <v/>
      </c>
      <c r="S61" s="26">
        <f>IFERROR(IF(A61="","",M61-P61),"")</f>
        <v/>
      </c>
      <c r="T61" s="24">
        <f>IFERROR(IF(C61="","",EOMONTH(C61,2)),"")</f>
        <v/>
      </c>
      <c r="U61" s="24">
        <f>IFERROR(IF(B61="","",VLOOKUP(B61,'Declarações'!$A$6:$E$105,5,FALSE)),"")</f>
        <v/>
      </c>
      <c r="V61" s="28">
        <f>IFERROR(IF(A61="","",IF(B61="","Sem declaração",IF(U61="","Sem prazo",IF(T61=U61,"Coerente","Confirmar prazo")))),"")</f>
        <v/>
      </c>
      <c r="W61" s="28">
        <f>IFERROR(IF(B61="","",VLOOKUP(B61,'Declarações'!$A$6:$G$105,7,FALSE)),"Sem declaração")</f>
        <v/>
      </c>
      <c r="X61" s="28">
        <f>IFERROR(IF(A61="","",IF(AND(B61&lt;&gt;"",C61&lt;&gt;"",D61&lt;&gt;"",E61&lt;&gt;"",F61&lt;&gt;"",G61="Sim",H61="Sim",I61&lt;&gt;"",K61&lt;&gt;"",M61&lt;&gt;"",N61&lt;&gt;"",P61&lt;&gt;"",U61&lt;&gt;"",V61="Coerente"),IF(R61="Coerente","Completo","Completo — diferença a confirmar"),"Completar ou confirmar dados")),"")</f>
        <v/>
      </c>
      <c r="Y61" s="25" t="n"/>
    </row>
    <row r="62">
      <c r="A62" s="22" t="n"/>
      <c r="B62" s="22" t="n"/>
      <c r="C62" s="23" t="n"/>
      <c r="D62" s="25" t="n"/>
      <c r="E62" s="22" t="n"/>
      <c r="F62" s="22" t="n"/>
      <c r="G62" s="22" t="n"/>
      <c r="H62" s="22" t="n"/>
      <c r="I62" s="22" t="n"/>
      <c r="J62" s="25" t="n"/>
      <c r="K62" s="25" t="n"/>
      <c r="L62" s="25" t="n"/>
      <c r="M62" s="29" t="n"/>
      <c r="N62" s="30" t="n"/>
      <c r="O62" s="26">
        <f>IFERROR(IF(A62="","",M62*N62),"")</f>
        <v/>
      </c>
      <c r="P62" s="29" t="n"/>
      <c r="Q62" s="26">
        <f>IFERROR(IF(A62="","",P62-O62),"")</f>
        <v/>
      </c>
      <c r="R62" s="28">
        <f>IFERROR(IF(A62="","",IF(ABS(Q62)&lt;='Instruções'!$B$7,"Coerente","Diferença a confirmar")),"")</f>
        <v/>
      </c>
      <c r="S62" s="26">
        <f>IFERROR(IF(A62="","",M62-P62),"")</f>
        <v/>
      </c>
      <c r="T62" s="24">
        <f>IFERROR(IF(C62="","",EOMONTH(C62,2)),"")</f>
        <v/>
      </c>
      <c r="U62" s="24">
        <f>IFERROR(IF(B62="","",VLOOKUP(B62,'Declarações'!$A$6:$E$105,5,FALSE)),"")</f>
        <v/>
      </c>
      <c r="V62" s="28">
        <f>IFERROR(IF(A62="","",IF(B62="","Sem declaração",IF(U62="","Sem prazo",IF(T62=U62,"Coerente","Confirmar prazo")))),"")</f>
        <v/>
      </c>
      <c r="W62" s="28">
        <f>IFERROR(IF(B62="","",VLOOKUP(B62,'Declarações'!$A$6:$G$105,7,FALSE)),"Sem declaração")</f>
        <v/>
      </c>
      <c r="X62" s="28">
        <f>IFERROR(IF(A62="","",IF(AND(B62&lt;&gt;"",C62&lt;&gt;"",D62&lt;&gt;"",E62&lt;&gt;"",F62&lt;&gt;"",G62="Sim",H62="Sim",I62&lt;&gt;"",K62&lt;&gt;"",M62&lt;&gt;"",N62&lt;&gt;"",P62&lt;&gt;"",U62&lt;&gt;"",V62="Coerente"),IF(R62="Coerente","Completo","Completo — diferença a confirmar"),"Completar ou confirmar dados")),"")</f>
        <v/>
      </c>
      <c r="Y62" s="25" t="n"/>
    </row>
    <row r="63">
      <c r="A63" s="22" t="n"/>
      <c r="B63" s="22" t="n"/>
      <c r="C63" s="23" t="n"/>
      <c r="D63" s="25" t="n"/>
      <c r="E63" s="22" t="n"/>
      <c r="F63" s="22" t="n"/>
      <c r="G63" s="22" t="n"/>
      <c r="H63" s="22" t="n"/>
      <c r="I63" s="22" t="n"/>
      <c r="J63" s="25" t="n"/>
      <c r="K63" s="25" t="n"/>
      <c r="L63" s="25" t="n"/>
      <c r="M63" s="29" t="n"/>
      <c r="N63" s="30" t="n"/>
      <c r="O63" s="26">
        <f>IFERROR(IF(A63="","",M63*N63),"")</f>
        <v/>
      </c>
      <c r="P63" s="29" t="n"/>
      <c r="Q63" s="26">
        <f>IFERROR(IF(A63="","",P63-O63),"")</f>
        <v/>
      </c>
      <c r="R63" s="28">
        <f>IFERROR(IF(A63="","",IF(ABS(Q63)&lt;='Instruções'!$B$7,"Coerente","Diferença a confirmar")),"")</f>
        <v/>
      </c>
      <c r="S63" s="26">
        <f>IFERROR(IF(A63="","",M63-P63),"")</f>
        <v/>
      </c>
      <c r="T63" s="24">
        <f>IFERROR(IF(C63="","",EOMONTH(C63,2)),"")</f>
        <v/>
      </c>
      <c r="U63" s="24">
        <f>IFERROR(IF(B63="","",VLOOKUP(B63,'Declarações'!$A$6:$E$105,5,FALSE)),"")</f>
        <v/>
      </c>
      <c r="V63" s="28">
        <f>IFERROR(IF(A63="","",IF(B63="","Sem declaração",IF(U63="","Sem prazo",IF(T63=U63,"Coerente","Confirmar prazo")))),"")</f>
        <v/>
      </c>
      <c r="W63" s="28">
        <f>IFERROR(IF(B63="","",VLOOKUP(B63,'Declarações'!$A$6:$G$105,7,FALSE)),"Sem declaração")</f>
        <v/>
      </c>
      <c r="X63" s="28">
        <f>IFERROR(IF(A63="","",IF(AND(B63&lt;&gt;"",C63&lt;&gt;"",D63&lt;&gt;"",E63&lt;&gt;"",F63&lt;&gt;"",G63="Sim",H63="Sim",I63&lt;&gt;"",K63&lt;&gt;"",M63&lt;&gt;"",N63&lt;&gt;"",P63&lt;&gt;"",U63&lt;&gt;"",V63="Coerente"),IF(R63="Coerente","Completo","Completo — diferença a confirmar"),"Completar ou confirmar dados")),"")</f>
        <v/>
      </c>
      <c r="Y63" s="25" t="n"/>
    </row>
    <row r="64">
      <c r="A64" s="22" t="n"/>
      <c r="B64" s="22" t="n"/>
      <c r="C64" s="23" t="n"/>
      <c r="D64" s="25" t="n"/>
      <c r="E64" s="22" t="n"/>
      <c r="F64" s="22" t="n"/>
      <c r="G64" s="22" t="n"/>
      <c r="H64" s="22" t="n"/>
      <c r="I64" s="22" t="n"/>
      <c r="J64" s="25" t="n"/>
      <c r="K64" s="25" t="n"/>
      <c r="L64" s="25" t="n"/>
      <c r="M64" s="29" t="n"/>
      <c r="N64" s="30" t="n"/>
      <c r="O64" s="26">
        <f>IFERROR(IF(A64="","",M64*N64),"")</f>
        <v/>
      </c>
      <c r="P64" s="29" t="n"/>
      <c r="Q64" s="26">
        <f>IFERROR(IF(A64="","",P64-O64),"")</f>
        <v/>
      </c>
      <c r="R64" s="28">
        <f>IFERROR(IF(A64="","",IF(ABS(Q64)&lt;='Instruções'!$B$7,"Coerente","Diferença a confirmar")),"")</f>
        <v/>
      </c>
      <c r="S64" s="26">
        <f>IFERROR(IF(A64="","",M64-P64),"")</f>
        <v/>
      </c>
      <c r="T64" s="24">
        <f>IFERROR(IF(C64="","",EOMONTH(C64,2)),"")</f>
        <v/>
      </c>
      <c r="U64" s="24">
        <f>IFERROR(IF(B64="","",VLOOKUP(B64,'Declarações'!$A$6:$E$105,5,FALSE)),"")</f>
        <v/>
      </c>
      <c r="V64" s="28">
        <f>IFERROR(IF(A64="","",IF(B64="","Sem declaração",IF(U64="","Sem prazo",IF(T64=U64,"Coerente","Confirmar prazo")))),"")</f>
        <v/>
      </c>
      <c r="W64" s="28">
        <f>IFERROR(IF(B64="","",VLOOKUP(B64,'Declarações'!$A$6:$G$105,7,FALSE)),"Sem declaração")</f>
        <v/>
      </c>
      <c r="X64" s="28">
        <f>IFERROR(IF(A64="","",IF(AND(B64&lt;&gt;"",C64&lt;&gt;"",D64&lt;&gt;"",E64&lt;&gt;"",F64&lt;&gt;"",G64="Sim",H64="Sim",I64&lt;&gt;"",K64&lt;&gt;"",M64&lt;&gt;"",N64&lt;&gt;"",P64&lt;&gt;"",U64&lt;&gt;"",V64="Coerente"),IF(R64="Coerente","Completo","Completo — diferença a confirmar"),"Completar ou confirmar dados")),"")</f>
        <v/>
      </c>
      <c r="Y64" s="25" t="n"/>
    </row>
    <row r="65">
      <c r="A65" s="22" t="n"/>
      <c r="B65" s="22" t="n"/>
      <c r="C65" s="23" t="n"/>
      <c r="D65" s="25" t="n"/>
      <c r="E65" s="22" t="n"/>
      <c r="F65" s="22" t="n"/>
      <c r="G65" s="22" t="n"/>
      <c r="H65" s="22" t="n"/>
      <c r="I65" s="22" t="n"/>
      <c r="J65" s="25" t="n"/>
      <c r="K65" s="25" t="n"/>
      <c r="L65" s="25" t="n"/>
      <c r="M65" s="29" t="n"/>
      <c r="N65" s="30" t="n"/>
      <c r="O65" s="26">
        <f>IFERROR(IF(A65="","",M65*N65),"")</f>
        <v/>
      </c>
      <c r="P65" s="29" t="n"/>
      <c r="Q65" s="26">
        <f>IFERROR(IF(A65="","",P65-O65),"")</f>
        <v/>
      </c>
      <c r="R65" s="28">
        <f>IFERROR(IF(A65="","",IF(ABS(Q65)&lt;='Instruções'!$B$7,"Coerente","Diferença a confirmar")),"")</f>
        <v/>
      </c>
      <c r="S65" s="26">
        <f>IFERROR(IF(A65="","",M65-P65),"")</f>
        <v/>
      </c>
      <c r="T65" s="24">
        <f>IFERROR(IF(C65="","",EOMONTH(C65,2)),"")</f>
        <v/>
      </c>
      <c r="U65" s="24">
        <f>IFERROR(IF(B65="","",VLOOKUP(B65,'Declarações'!$A$6:$E$105,5,FALSE)),"")</f>
        <v/>
      </c>
      <c r="V65" s="28">
        <f>IFERROR(IF(A65="","",IF(B65="","Sem declaração",IF(U65="","Sem prazo",IF(T65=U65,"Coerente","Confirmar prazo")))),"")</f>
        <v/>
      </c>
      <c r="W65" s="28">
        <f>IFERROR(IF(B65="","",VLOOKUP(B65,'Declarações'!$A$6:$G$105,7,FALSE)),"Sem declaração")</f>
        <v/>
      </c>
      <c r="X65" s="28">
        <f>IFERROR(IF(A65="","",IF(AND(B65&lt;&gt;"",C65&lt;&gt;"",D65&lt;&gt;"",E65&lt;&gt;"",F65&lt;&gt;"",G65="Sim",H65="Sim",I65&lt;&gt;"",K65&lt;&gt;"",M65&lt;&gt;"",N65&lt;&gt;"",P65&lt;&gt;"",U65&lt;&gt;"",V65="Coerente"),IF(R65="Coerente","Completo","Completo — diferença a confirmar"),"Completar ou confirmar dados")),"")</f>
        <v/>
      </c>
      <c r="Y65" s="25" t="n"/>
    </row>
    <row r="66">
      <c r="A66" s="22" t="n"/>
      <c r="B66" s="22" t="n"/>
      <c r="C66" s="23" t="n"/>
      <c r="D66" s="25" t="n"/>
      <c r="E66" s="22" t="n"/>
      <c r="F66" s="22" t="n"/>
      <c r="G66" s="22" t="n"/>
      <c r="H66" s="22" t="n"/>
      <c r="I66" s="22" t="n"/>
      <c r="J66" s="25" t="n"/>
      <c r="K66" s="25" t="n"/>
      <c r="L66" s="25" t="n"/>
      <c r="M66" s="29" t="n"/>
      <c r="N66" s="30" t="n"/>
      <c r="O66" s="26">
        <f>IFERROR(IF(A66="","",M66*N66),"")</f>
        <v/>
      </c>
      <c r="P66" s="29" t="n"/>
      <c r="Q66" s="26">
        <f>IFERROR(IF(A66="","",P66-O66),"")</f>
        <v/>
      </c>
      <c r="R66" s="28">
        <f>IFERROR(IF(A66="","",IF(ABS(Q66)&lt;='Instruções'!$B$7,"Coerente","Diferença a confirmar")),"")</f>
        <v/>
      </c>
      <c r="S66" s="26">
        <f>IFERROR(IF(A66="","",M66-P66),"")</f>
        <v/>
      </c>
      <c r="T66" s="24">
        <f>IFERROR(IF(C66="","",EOMONTH(C66,2)),"")</f>
        <v/>
      </c>
      <c r="U66" s="24">
        <f>IFERROR(IF(B66="","",VLOOKUP(B66,'Declarações'!$A$6:$E$105,5,FALSE)),"")</f>
        <v/>
      </c>
      <c r="V66" s="28">
        <f>IFERROR(IF(A66="","",IF(B66="","Sem declaração",IF(U66="","Sem prazo",IF(T66=U66,"Coerente","Confirmar prazo")))),"")</f>
        <v/>
      </c>
      <c r="W66" s="28">
        <f>IFERROR(IF(B66="","",VLOOKUP(B66,'Declarações'!$A$6:$G$105,7,FALSE)),"Sem declaração")</f>
        <v/>
      </c>
      <c r="X66" s="28">
        <f>IFERROR(IF(A66="","",IF(AND(B66&lt;&gt;"",C66&lt;&gt;"",D66&lt;&gt;"",E66&lt;&gt;"",F66&lt;&gt;"",G66="Sim",H66="Sim",I66&lt;&gt;"",K66&lt;&gt;"",M66&lt;&gt;"",N66&lt;&gt;"",P66&lt;&gt;"",U66&lt;&gt;"",V66="Coerente"),IF(R66="Coerente","Completo","Completo — diferença a confirmar"),"Completar ou confirmar dados")),"")</f>
        <v/>
      </c>
      <c r="Y66" s="25" t="n"/>
    </row>
    <row r="67">
      <c r="A67" s="22" t="n"/>
      <c r="B67" s="22" t="n"/>
      <c r="C67" s="23" t="n"/>
      <c r="D67" s="25" t="n"/>
      <c r="E67" s="22" t="n"/>
      <c r="F67" s="22" t="n"/>
      <c r="G67" s="22" t="n"/>
      <c r="H67" s="22" t="n"/>
      <c r="I67" s="22" t="n"/>
      <c r="J67" s="25" t="n"/>
      <c r="K67" s="25" t="n"/>
      <c r="L67" s="25" t="n"/>
      <c r="M67" s="29" t="n"/>
      <c r="N67" s="30" t="n"/>
      <c r="O67" s="26">
        <f>IFERROR(IF(A67="","",M67*N67),"")</f>
        <v/>
      </c>
      <c r="P67" s="29" t="n"/>
      <c r="Q67" s="26">
        <f>IFERROR(IF(A67="","",P67-O67),"")</f>
        <v/>
      </c>
      <c r="R67" s="28">
        <f>IFERROR(IF(A67="","",IF(ABS(Q67)&lt;='Instruções'!$B$7,"Coerente","Diferença a confirmar")),"")</f>
        <v/>
      </c>
      <c r="S67" s="26">
        <f>IFERROR(IF(A67="","",M67-P67),"")</f>
        <v/>
      </c>
      <c r="T67" s="24">
        <f>IFERROR(IF(C67="","",EOMONTH(C67,2)),"")</f>
        <v/>
      </c>
      <c r="U67" s="24">
        <f>IFERROR(IF(B67="","",VLOOKUP(B67,'Declarações'!$A$6:$E$105,5,FALSE)),"")</f>
        <v/>
      </c>
      <c r="V67" s="28">
        <f>IFERROR(IF(A67="","",IF(B67="","Sem declaração",IF(U67="","Sem prazo",IF(T67=U67,"Coerente","Confirmar prazo")))),"")</f>
        <v/>
      </c>
      <c r="W67" s="28">
        <f>IFERROR(IF(B67="","",VLOOKUP(B67,'Declarações'!$A$6:$G$105,7,FALSE)),"Sem declaração")</f>
        <v/>
      </c>
      <c r="X67" s="28">
        <f>IFERROR(IF(A67="","",IF(AND(B67&lt;&gt;"",C67&lt;&gt;"",D67&lt;&gt;"",E67&lt;&gt;"",F67&lt;&gt;"",G67="Sim",H67="Sim",I67&lt;&gt;"",K67&lt;&gt;"",M67&lt;&gt;"",N67&lt;&gt;"",P67&lt;&gt;"",U67&lt;&gt;"",V67="Coerente"),IF(R67="Coerente","Completo","Completo — diferença a confirmar"),"Completar ou confirmar dados")),"")</f>
        <v/>
      </c>
      <c r="Y67" s="25" t="n"/>
    </row>
    <row r="68">
      <c r="A68" s="22" t="n"/>
      <c r="B68" s="22" t="n"/>
      <c r="C68" s="23" t="n"/>
      <c r="D68" s="25" t="n"/>
      <c r="E68" s="22" t="n"/>
      <c r="F68" s="22" t="n"/>
      <c r="G68" s="22" t="n"/>
      <c r="H68" s="22" t="n"/>
      <c r="I68" s="22" t="n"/>
      <c r="J68" s="25" t="n"/>
      <c r="K68" s="25" t="n"/>
      <c r="L68" s="25" t="n"/>
      <c r="M68" s="29" t="n"/>
      <c r="N68" s="30" t="n"/>
      <c r="O68" s="26">
        <f>IFERROR(IF(A68="","",M68*N68),"")</f>
        <v/>
      </c>
      <c r="P68" s="29" t="n"/>
      <c r="Q68" s="26">
        <f>IFERROR(IF(A68="","",P68-O68),"")</f>
        <v/>
      </c>
      <c r="R68" s="28">
        <f>IFERROR(IF(A68="","",IF(ABS(Q68)&lt;='Instruções'!$B$7,"Coerente","Diferença a confirmar")),"")</f>
        <v/>
      </c>
      <c r="S68" s="26">
        <f>IFERROR(IF(A68="","",M68-P68),"")</f>
        <v/>
      </c>
      <c r="T68" s="24">
        <f>IFERROR(IF(C68="","",EOMONTH(C68,2)),"")</f>
        <v/>
      </c>
      <c r="U68" s="24">
        <f>IFERROR(IF(B68="","",VLOOKUP(B68,'Declarações'!$A$6:$E$105,5,FALSE)),"")</f>
        <v/>
      </c>
      <c r="V68" s="28">
        <f>IFERROR(IF(A68="","",IF(B68="","Sem declaração",IF(U68="","Sem prazo",IF(T68=U68,"Coerente","Confirmar prazo")))),"")</f>
        <v/>
      </c>
      <c r="W68" s="28">
        <f>IFERROR(IF(B68="","",VLOOKUP(B68,'Declarações'!$A$6:$G$105,7,FALSE)),"Sem declaração")</f>
        <v/>
      </c>
      <c r="X68" s="28">
        <f>IFERROR(IF(A68="","",IF(AND(B68&lt;&gt;"",C68&lt;&gt;"",D68&lt;&gt;"",E68&lt;&gt;"",F68&lt;&gt;"",G68="Sim",H68="Sim",I68&lt;&gt;"",K68&lt;&gt;"",M68&lt;&gt;"",N68&lt;&gt;"",P68&lt;&gt;"",U68&lt;&gt;"",V68="Coerente"),IF(R68="Coerente","Completo","Completo — diferença a confirmar"),"Completar ou confirmar dados")),"")</f>
        <v/>
      </c>
      <c r="Y68" s="25" t="n"/>
    </row>
    <row r="69">
      <c r="A69" s="22" t="n"/>
      <c r="B69" s="22" t="n"/>
      <c r="C69" s="23" t="n"/>
      <c r="D69" s="25" t="n"/>
      <c r="E69" s="22" t="n"/>
      <c r="F69" s="22" t="n"/>
      <c r="G69" s="22" t="n"/>
      <c r="H69" s="22" t="n"/>
      <c r="I69" s="22" t="n"/>
      <c r="J69" s="25" t="n"/>
      <c r="K69" s="25" t="n"/>
      <c r="L69" s="25" t="n"/>
      <c r="M69" s="29" t="n"/>
      <c r="N69" s="30" t="n"/>
      <c r="O69" s="26">
        <f>IFERROR(IF(A69="","",M69*N69),"")</f>
        <v/>
      </c>
      <c r="P69" s="29" t="n"/>
      <c r="Q69" s="26">
        <f>IFERROR(IF(A69="","",P69-O69),"")</f>
        <v/>
      </c>
      <c r="R69" s="28">
        <f>IFERROR(IF(A69="","",IF(ABS(Q69)&lt;='Instruções'!$B$7,"Coerente","Diferença a confirmar")),"")</f>
        <v/>
      </c>
      <c r="S69" s="26">
        <f>IFERROR(IF(A69="","",M69-P69),"")</f>
        <v/>
      </c>
      <c r="T69" s="24">
        <f>IFERROR(IF(C69="","",EOMONTH(C69,2)),"")</f>
        <v/>
      </c>
      <c r="U69" s="24">
        <f>IFERROR(IF(B69="","",VLOOKUP(B69,'Declarações'!$A$6:$E$105,5,FALSE)),"")</f>
        <v/>
      </c>
      <c r="V69" s="28">
        <f>IFERROR(IF(A69="","",IF(B69="","Sem declaração",IF(U69="","Sem prazo",IF(T69=U69,"Coerente","Confirmar prazo")))),"")</f>
        <v/>
      </c>
      <c r="W69" s="28">
        <f>IFERROR(IF(B69="","",VLOOKUP(B69,'Declarações'!$A$6:$G$105,7,FALSE)),"Sem declaração")</f>
        <v/>
      </c>
      <c r="X69" s="28">
        <f>IFERROR(IF(A69="","",IF(AND(B69&lt;&gt;"",C69&lt;&gt;"",D69&lt;&gt;"",E69&lt;&gt;"",F69&lt;&gt;"",G69="Sim",H69="Sim",I69&lt;&gt;"",K69&lt;&gt;"",M69&lt;&gt;"",N69&lt;&gt;"",P69&lt;&gt;"",U69&lt;&gt;"",V69="Coerente"),IF(R69="Coerente","Completo","Completo — diferença a confirmar"),"Completar ou confirmar dados")),"")</f>
        <v/>
      </c>
      <c r="Y69" s="25" t="n"/>
    </row>
    <row r="70">
      <c r="A70" s="22" t="n"/>
      <c r="B70" s="22" t="n"/>
      <c r="C70" s="23" t="n"/>
      <c r="D70" s="25" t="n"/>
      <c r="E70" s="22" t="n"/>
      <c r="F70" s="22" t="n"/>
      <c r="G70" s="22" t="n"/>
      <c r="H70" s="22" t="n"/>
      <c r="I70" s="22" t="n"/>
      <c r="J70" s="25" t="n"/>
      <c r="K70" s="25" t="n"/>
      <c r="L70" s="25" t="n"/>
      <c r="M70" s="29" t="n"/>
      <c r="N70" s="30" t="n"/>
      <c r="O70" s="26">
        <f>IFERROR(IF(A70="","",M70*N70),"")</f>
        <v/>
      </c>
      <c r="P70" s="29" t="n"/>
      <c r="Q70" s="26">
        <f>IFERROR(IF(A70="","",P70-O70),"")</f>
        <v/>
      </c>
      <c r="R70" s="28">
        <f>IFERROR(IF(A70="","",IF(ABS(Q70)&lt;='Instruções'!$B$7,"Coerente","Diferença a confirmar")),"")</f>
        <v/>
      </c>
      <c r="S70" s="26">
        <f>IFERROR(IF(A70="","",M70-P70),"")</f>
        <v/>
      </c>
      <c r="T70" s="24">
        <f>IFERROR(IF(C70="","",EOMONTH(C70,2)),"")</f>
        <v/>
      </c>
      <c r="U70" s="24">
        <f>IFERROR(IF(B70="","",VLOOKUP(B70,'Declarações'!$A$6:$E$105,5,FALSE)),"")</f>
        <v/>
      </c>
      <c r="V70" s="28">
        <f>IFERROR(IF(A70="","",IF(B70="","Sem declaração",IF(U70="","Sem prazo",IF(T70=U70,"Coerente","Confirmar prazo")))),"")</f>
        <v/>
      </c>
      <c r="W70" s="28">
        <f>IFERROR(IF(B70="","",VLOOKUP(B70,'Declarações'!$A$6:$G$105,7,FALSE)),"Sem declaração")</f>
        <v/>
      </c>
      <c r="X70" s="28">
        <f>IFERROR(IF(A70="","",IF(AND(B70&lt;&gt;"",C70&lt;&gt;"",D70&lt;&gt;"",E70&lt;&gt;"",F70&lt;&gt;"",G70="Sim",H70="Sim",I70&lt;&gt;"",K70&lt;&gt;"",M70&lt;&gt;"",N70&lt;&gt;"",P70&lt;&gt;"",U70&lt;&gt;"",V70="Coerente"),IF(R70="Coerente","Completo","Completo — diferença a confirmar"),"Completar ou confirmar dados")),"")</f>
        <v/>
      </c>
      <c r="Y70" s="25" t="n"/>
    </row>
    <row r="71">
      <c r="A71" s="22" t="n"/>
      <c r="B71" s="22" t="n"/>
      <c r="C71" s="23" t="n"/>
      <c r="D71" s="25" t="n"/>
      <c r="E71" s="22" t="n"/>
      <c r="F71" s="22" t="n"/>
      <c r="G71" s="22" t="n"/>
      <c r="H71" s="22" t="n"/>
      <c r="I71" s="22" t="n"/>
      <c r="J71" s="25" t="n"/>
      <c r="K71" s="25" t="n"/>
      <c r="L71" s="25" t="n"/>
      <c r="M71" s="29" t="n"/>
      <c r="N71" s="30" t="n"/>
      <c r="O71" s="26">
        <f>IFERROR(IF(A71="","",M71*N71),"")</f>
        <v/>
      </c>
      <c r="P71" s="29" t="n"/>
      <c r="Q71" s="26">
        <f>IFERROR(IF(A71="","",P71-O71),"")</f>
        <v/>
      </c>
      <c r="R71" s="28">
        <f>IFERROR(IF(A71="","",IF(ABS(Q71)&lt;='Instruções'!$B$7,"Coerente","Diferença a confirmar")),"")</f>
        <v/>
      </c>
      <c r="S71" s="26">
        <f>IFERROR(IF(A71="","",M71-P71),"")</f>
        <v/>
      </c>
      <c r="T71" s="24">
        <f>IFERROR(IF(C71="","",EOMONTH(C71,2)),"")</f>
        <v/>
      </c>
      <c r="U71" s="24">
        <f>IFERROR(IF(B71="","",VLOOKUP(B71,'Declarações'!$A$6:$E$105,5,FALSE)),"")</f>
        <v/>
      </c>
      <c r="V71" s="28">
        <f>IFERROR(IF(A71="","",IF(B71="","Sem declaração",IF(U71="","Sem prazo",IF(T71=U71,"Coerente","Confirmar prazo")))),"")</f>
        <v/>
      </c>
      <c r="W71" s="28">
        <f>IFERROR(IF(B71="","",VLOOKUP(B71,'Declarações'!$A$6:$G$105,7,FALSE)),"Sem declaração")</f>
        <v/>
      </c>
      <c r="X71" s="28">
        <f>IFERROR(IF(A71="","",IF(AND(B71&lt;&gt;"",C71&lt;&gt;"",D71&lt;&gt;"",E71&lt;&gt;"",F71&lt;&gt;"",G71="Sim",H71="Sim",I71&lt;&gt;"",K71&lt;&gt;"",M71&lt;&gt;"",N71&lt;&gt;"",P71&lt;&gt;"",U71&lt;&gt;"",V71="Coerente"),IF(R71="Coerente","Completo","Completo — diferença a confirmar"),"Completar ou confirmar dados")),"")</f>
        <v/>
      </c>
      <c r="Y71" s="25" t="n"/>
    </row>
    <row r="72">
      <c r="A72" s="22" t="n"/>
      <c r="B72" s="22" t="n"/>
      <c r="C72" s="23" t="n"/>
      <c r="D72" s="25" t="n"/>
      <c r="E72" s="22" t="n"/>
      <c r="F72" s="22" t="n"/>
      <c r="G72" s="22" t="n"/>
      <c r="H72" s="22" t="n"/>
      <c r="I72" s="22" t="n"/>
      <c r="J72" s="25" t="n"/>
      <c r="K72" s="25" t="n"/>
      <c r="L72" s="25" t="n"/>
      <c r="M72" s="29" t="n"/>
      <c r="N72" s="30" t="n"/>
      <c r="O72" s="26">
        <f>IFERROR(IF(A72="","",M72*N72),"")</f>
        <v/>
      </c>
      <c r="P72" s="29" t="n"/>
      <c r="Q72" s="26">
        <f>IFERROR(IF(A72="","",P72-O72),"")</f>
        <v/>
      </c>
      <c r="R72" s="28">
        <f>IFERROR(IF(A72="","",IF(ABS(Q72)&lt;='Instruções'!$B$7,"Coerente","Diferença a confirmar")),"")</f>
        <v/>
      </c>
      <c r="S72" s="26">
        <f>IFERROR(IF(A72="","",M72-P72),"")</f>
        <v/>
      </c>
      <c r="T72" s="24">
        <f>IFERROR(IF(C72="","",EOMONTH(C72,2)),"")</f>
        <v/>
      </c>
      <c r="U72" s="24">
        <f>IFERROR(IF(B72="","",VLOOKUP(B72,'Declarações'!$A$6:$E$105,5,FALSE)),"")</f>
        <v/>
      </c>
      <c r="V72" s="28">
        <f>IFERROR(IF(A72="","",IF(B72="","Sem declaração",IF(U72="","Sem prazo",IF(T72=U72,"Coerente","Confirmar prazo")))),"")</f>
        <v/>
      </c>
      <c r="W72" s="28">
        <f>IFERROR(IF(B72="","",VLOOKUP(B72,'Declarações'!$A$6:$G$105,7,FALSE)),"Sem declaração")</f>
        <v/>
      </c>
      <c r="X72" s="28">
        <f>IFERROR(IF(A72="","",IF(AND(B72&lt;&gt;"",C72&lt;&gt;"",D72&lt;&gt;"",E72&lt;&gt;"",F72&lt;&gt;"",G72="Sim",H72="Sim",I72&lt;&gt;"",K72&lt;&gt;"",M72&lt;&gt;"",N72&lt;&gt;"",P72&lt;&gt;"",U72&lt;&gt;"",V72="Coerente"),IF(R72="Coerente","Completo","Completo — diferença a confirmar"),"Completar ou confirmar dados")),"")</f>
        <v/>
      </c>
      <c r="Y72" s="25" t="n"/>
    </row>
    <row r="73">
      <c r="A73" s="22" t="n"/>
      <c r="B73" s="22" t="n"/>
      <c r="C73" s="23" t="n"/>
      <c r="D73" s="25" t="n"/>
      <c r="E73" s="22" t="n"/>
      <c r="F73" s="22" t="n"/>
      <c r="G73" s="22" t="n"/>
      <c r="H73" s="22" t="n"/>
      <c r="I73" s="22" t="n"/>
      <c r="J73" s="25" t="n"/>
      <c r="K73" s="25" t="n"/>
      <c r="L73" s="25" t="n"/>
      <c r="M73" s="29" t="n"/>
      <c r="N73" s="30" t="n"/>
      <c r="O73" s="26">
        <f>IFERROR(IF(A73="","",M73*N73),"")</f>
        <v/>
      </c>
      <c r="P73" s="29" t="n"/>
      <c r="Q73" s="26">
        <f>IFERROR(IF(A73="","",P73-O73),"")</f>
        <v/>
      </c>
      <c r="R73" s="28">
        <f>IFERROR(IF(A73="","",IF(ABS(Q73)&lt;='Instruções'!$B$7,"Coerente","Diferença a confirmar")),"")</f>
        <v/>
      </c>
      <c r="S73" s="26">
        <f>IFERROR(IF(A73="","",M73-P73),"")</f>
        <v/>
      </c>
      <c r="T73" s="24">
        <f>IFERROR(IF(C73="","",EOMONTH(C73,2)),"")</f>
        <v/>
      </c>
      <c r="U73" s="24">
        <f>IFERROR(IF(B73="","",VLOOKUP(B73,'Declarações'!$A$6:$E$105,5,FALSE)),"")</f>
        <v/>
      </c>
      <c r="V73" s="28">
        <f>IFERROR(IF(A73="","",IF(B73="","Sem declaração",IF(U73="","Sem prazo",IF(T73=U73,"Coerente","Confirmar prazo")))),"")</f>
        <v/>
      </c>
      <c r="W73" s="28">
        <f>IFERROR(IF(B73="","",VLOOKUP(B73,'Declarações'!$A$6:$G$105,7,FALSE)),"Sem declaração")</f>
        <v/>
      </c>
      <c r="X73" s="28">
        <f>IFERROR(IF(A73="","",IF(AND(B73&lt;&gt;"",C73&lt;&gt;"",D73&lt;&gt;"",E73&lt;&gt;"",F73&lt;&gt;"",G73="Sim",H73="Sim",I73&lt;&gt;"",K73&lt;&gt;"",M73&lt;&gt;"",N73&lt;&gt;"",P73&lt;&gt;"",U73&lt;&gt;"",V73="Coerente"),IF(R73="Coerente","Completo","Completo — diferença a confirmar"),"Completar ou confirmar dados")),"")</f>
        <v/>
      </c>
      <c r="Y73" s="25" t="n"/>
    </row>
    <row r="74">
      <c r="A74" s="22" t="n"/>
      <c r="B74" s="22" t="n"/>
      <c r="C74" s="23" t="n"/>
      <c r="D74" s="25" t="n"/>
      <c r="E74" s="22" t="n"/>
      <c r="F74" s="22" t="n"/>
      <c r="G74" s="22" t="n"/>
      <c r="H74" s="22" t="n"/>
      <c r="I74" s="22" t="n"/>
      <c r="J74" s="25" t="n"/>
      <c r="K74" s="25" t="n"/>
      <c r="L74" s="25" t="n"/>
      <c r="M74" s="29" t="n"/>
      <c r="N74" s="30" t="n"/>
      <c r="O74" s="26">
        <f>IFERROR(IF(A74="","",M74*N74),"")</f>
        <v/>
      </c>
      <c r="P74" s="29" t="n"/>
      <c r="Q74" s="26">
        <f>IFERROR(IF(A74="","",P74-O74),"")</f>
        <v/>
      </c>
      <c r="R74" s="28">
        <f>IFERROR(IF(A74="","",IF(ABS(Q74)&lt;='Instruções'!$B$7,"Coerente","Diferença a confirmar")),"")</f>
        <v/>
      </c>
      <c r="S74" s="26">
        <f>IFERROR(IF(A74="","",M74-P74),"")</f>
        <v/>
      </c>
      <c r="T74" s="24">
        <f>IFERROR(IF(C74="","",EOMONTH(C74,2)),"")</f>
        <v/>
      </c>
      <c r="U74" s="24">
        <f>IFERROR(IF(B74="","",VLOOKUP(B74,'Declarações'!$A$6:$E$105,5,FALSE)),"")</f>
        <v/>
      </c>
      <c r="V74" s="28">
        <f>IFERROR(IF(A74="","",IF(B74="","Sem declaração",IF(U74="","Sem prazo",IF(T74=U74,"Coerente","Confirmar prazo")))),"")</f>
        <v/>
      </c>
      <c r="W74" s="28">
        <f>IFERROR(IF(B74="","",VLOOKUP(B74,'Declarações'!$A$6:$G$105,7,FALSE)),"Sem declaração")</f>
        <v/>
      </c>
      <c r="X74" s="28">
        <f>IFERROR(IF(A74="","",IF(AND(B74&lt;&gt;"",C74&lt;&gt;"",D74&lt;&gt;"",E74&lt;&gt;"",F74&lt;&gt;"",G74="Sim",H74="Sim",I74&lt;&gt;"",K74&lt;&gt;"",M74&lt;&gt;"",N74&lt;&gt;"",P74&lt;&gt;"",U74&lt;&gt;"",V74="Coerente"),IF(R74="Coerente","Completo","Completo — diferença a confirmar"),"Completar ou confirmar dados")),"")</f>
        <v/>
      </c>
      <c r="Y74" s="25" t="n"/>
    </row>
    <row r="75">
      <c r="A75" s="22" t="n"/>
      <c r="B75" s="22" t="n"/>
      <c r="C75" s="23" t="n"/>
      <c r="D75" s="25" t="n"/>
      <c r="E75" s="22" t="n"/>
      <c r="F75" s="22" t="n"/>
      <c r="G75" s="22" t="n"/>
      <c r="H75" s="22" t="n"/>
      <c r="I75" s="22" t="n"/>
      <c r="J75" s="25" t="n"/>
      <c r="K75" s="25" t="n"/>
      <c r="L75" s="25" t="n"/>
      <c r="M75" s="29" t="n"/>
      <c r="N75" s="30" t="n"/>
      <c r="O75" s="26">
        <f>IFERROR(IF(A75="","",M75*N75),"")</f>
        <v/>
      </c>
      <c r="P75" s="29" t="n"/>
      <c r="Q75" s="26">
        <f>IFERROR(IF(A75="","",P75-O75),"")</f>
        <v/>
      </c>
      <c r="R75" s="28">
        <f>IFERROR(IF(A75="","",IF(ABS(Q75)&lt;='Instruções'!$B$7,"Coerente","Diferença a confirmar")),"")</f>
        <v/>
      </c>
      <c r="S75" s="26">
        <f>IFERROR(IF(A75="","",M75-P75),"")</f>
        <v/>
      </c>
      <c r="T75" s="24">
        <f>IFERROR(IF(C75="","",EOMONTH(C75,2)),"")</f>
        <v/>
      </c>
      <c r="U75" s="24">
        <f>IFERROR(IF(B75="","",VLOOKUP(B75,'Declarações'!$A$6:$E$105,5,FALSE)),"")</f>
        <v/>
      </c>
      <c r="V75" s="28">
        <f>IFERROR(IF(A75="","",IF(B75="","Sem declaração",IF(U75="","Sem prazo",IF(T75=U75,"Coerente","Confirmar prazo")))),"")</f>
        <v/>
      </c>
      <c r="W75" s="28">
        <f>IFERROR(IF(B75="","",VLOOKUP(B75,'Declarações'!$A$6:$G$105,7,FALSE)),"Sem declaração")</f>
        <v/>
      </c>
      <c r="X75" s="28">
        <f>IFERROR(IF(A75="","",IF(AND(B75&lt;&gt;"",C75&lt;&gt;"",D75&lt;&gt;"",E75&lt;&gt;"",F75&lt;&gt;"",G75="Sim",H75="Sim",I75&lt;&gt;"",K75&lt;&gt;"",M75&lt;&gt;"",N75&lt;&gt;"",P75&lt;&gt;"",U75&lt;&gt;"",V75="Coerente"),IF(R75="Coerente","Completo","Completo — diferença a confirmar"),"Completar ou confirmar dados")),"")</f>
        <v/>
      </c>
      <c r="Y75" s="25" t="n"/>
    </row>
    <row r="76">
      <c r="A76" s="22" t="n"/>
      <c r="B76" s="22" t="n"/>
      <c r="C76" s="23" t="n"/>
      <c r="D76" s="25" t="n"/>
      <c r="E76" s="22" t="n"/>
      <c r="F76" s="22" t="n"/>
      <c r="G76" s="22" t="n"/>
      <c r="H76" s="22" t="n"/>
      <c r="I76" s="22" t="n"/>
      <c r="J76" s="25" t="n"/>
      <c r="K76" s="25" t="n"/>
      <c r="L76" s="25" t="n"/>
      <c r="M76" s="29" t="n"/>
      <c r="N76" s="30" t="n"/>
      <c r="O76" s="26">
        <f>IFERROR(IF(A76="","",M76*N76),"")</f>
        <v/>
      </c>
      <c r="P76" s="29" t="n"/>
      <c r="Q76" s="26">
        <f>IFERROR(IF(A76="","",P76-O76),"")</f>
        <v/>
      </c>
      <c r="R76" s="28">
        <f>IFERROR(IF(A76="","",IF(ABS(Q76)&lt;='Instruções'!$B$7,"Coerente","Diferença a confirmar")),"")</f>
        <v/>
      </c>
      <c r="S76" s="26">
        <f>IFERROR(IF(A76="","",M76-P76),"")</f>
        <v/>
      </c>
      <c r="T76" s="24">
        <f>IFERROR(IF(C76="","",EOMONTH(C76,2)),"")</f>
        <v/>
      </c>
      <c r="U76" s="24">
        <f>IFERROR(IF(B76="","",VLOOKUP(B76,'Declarações'!$A$6:$E$105,5,FALSE)),"")</f>
        <v/>
      </c>
      <c r="V76" s="28">
        <f>IFERROR(IF(A76="","",IF(B76="","Sem declaração",IF(U76="","Sem prazo",IF(T76=U76,"Coerente","Confirmar prazo")))),"")</f>
        <v/>
      </c>
      <c r="W76" s="28">
        <f>IFERROR(IF(B76="","",VLOOKUP(B76,'Declarações'!$A$6:$G$105,7,FALSE)),"Sem declaração")</f>
        <v/>
      </c>
      <c r="X76" s="28">
        <f>IFERROR(IF(A76="","",IF(AND(B76&lt;&gt;"",C76&lt;&gt;"",D76&lt;&gt;"",E76&lt;&gt;"",F76&lt;&gt;"",G76="Sim",H76="Sim",I76&lt;&gt;"",K76&lt;&gt;"",M76&lt;&gt;"",N76&lt;&gt;"",P76&lt;&gt;"",U76&lt;&gt;"",V76="Coerente"),IF(R76="Coerente","Completo","Completo — diferença a confirmar"),"Completar ou confirmar dados")),"")</f>
        <v/>
      </c>
      <c r="Y76" s="25" t="n"/>
    </row>
    <row r="77">
      <c r="A77" s="22" t="n"/>
      <c r="B77" s="22" t="n"/>
      <c r="C77" s="23" t="n"/>
      <c r="D77" s="25" t="n"/>
      <c r="E77" s="22" t="n"/>
      <c r="F77" s="22" t="n"/>
      <c r="G77" s="22" t="n"/>
      <c r="H77" s="22" t="n"/>
      <c r="I77" s="22" t="n"/>
      <c r="J77" s="25" t="n"/>
      <c r="K77" s="25" t="n"/>
      <c r="L77" s="25" t="n"/>
      <c r="M77" s="29" t="n"/>
      <c r="N77" s="30" t="n"/>
      <c r="O77" s="26">
        <f>IFERROR(IF(A77="","",M77*N77),"")</f>
        <v/>
      </c>
      <c r="P77" s="29" t="n"/>
      <c r="Q77" s="26">
        <f>IFERROR(IF(A77="","",P77-O77),"")</f>
        <v/>
      </c>
      <c r="R77" s="28">
        <f>IFERROR(IF(A77="","",IF(ABS(Q77)&lt;='Instruções'!$B$7,"Coerente","Diferença a confirmar")),"")</f>
        <v/>
      </c>
      <c r="S77" s="26">
        <f>IFERROR(IF(A77="","",M77-P77),"")</f>
        <v/>
      </c>
      <c r="T77" s="24">
        <f>IFERROR(IF(C77="","",EOMONTH(C77,2)),"")</f>
        <v/>
      </c>
      <c r="U77" s="24">
        <f>IFERROR(IF(B77="","",VLOOKUP(B77,'Declarações'!$A$6:$E$105,5,FALSE)),"")</f>
        <v/>
      </c>
      <c r="V77" s="28">
        <f>IFERROR(IF(A77="","",IF(B77="","Sem declaração",IF(U77="","Sem prazo",IF(T77=U77,"Coerente","Confirmar prazo")))),"")</f>
        <v/>
      </c>
      <c r="W77" s="28">
        <f>IFERROR(IF(B77="","",VLOOKUP(B77,'Declarações'!$A$6:$G$105,7,FALSE)),"Sem declaração")</f>
        <v/>
      </c>
      <c r="X77" s="28">
        <f>IFERROR(IF(A77="","",IF(AND(B77&lt;&gt;"",C77&lt;&gt;"",D77&lt;&gt;"",E77&lt;&gt;"",F77&lt;&gt;"",G77="Sim",H77="Sim",I77&lt;&gt;"",K77&lt;&gt;"",M77&lt;&gt;"",N77&lt;&gt;"",P77&lt;&gt;"",U77&lt;&gt;"",V77="Coerente"),IF(R77="Coerente","Completo","Completo — diferença a confirmar"),"Completar ou confirmar dados")),"")</f>
        <v/>
      </c>
      <c r="Y77" s="25" t="n"/>
    </row>
    <row r="78">
      <c r="A78" s="22" t="n"/>
      <c r="B78" s="22" t="n"/>
      <c r="C78" s="23" t="n"/>
      <c r="D78" s="25" t="n"/>
      <c r="E78" s="22" t="n"/>
      <c r="F78" s="22" t="n"/>
      <c r="G78" s="22" t="n"/>
      <c r="H78" s="22" t="n"/>
      <c r="I78" s="22" t="n"/>
      <c r="J78" s="25" t="n"/>
      <c r="K78" s="25" t="n"/>
      <c r="L78" s="25" t="n"/>
      <c r="M78" s="29" t="n"/>
      <c r="N78" s="30" t="n"/>
      <c r="O78" s="26">
        <f>IFERROR(IF(A78="","",M78*N78),"")</f>
        <v/>
      </c>
      <c r="P78" s="29" t="n"/>
      <c r="Q78" s="26">
        <f>IFERROR(IF(A78="","",P78-O78),"")</f>
        <v/>
      </c>
      <c r="R78" s="28">
        <f>IFERROR(IF(A78="","",IF(ABS(Q78)&lt;='Instruções'!$B$7,"Coerente","Diferença a confirmar")),"")</f>
        <v/>
      </c>
      <c r="S78" s="26">
        <f>IFERROR(IF(A78="","",M78-P78),"")</f>
        <v/>
      </c>
      <c r="T78" s="24">
        <f>IFERROR(IF(C78="","",EOMONTH(C78,2)),"")</f>
        <v/>
      </c>
      <c r="U78" s="24">
        <f>IFERROR(IF(B78="","",VLOOKUP(B78,'Declarações'!$A$6:$E$105,5,FALSE)),"")</f>
        <v/>
      </c>
      <c r="V78" s="28">
        <f>IFERROR(IF(A78="","",IF(B78="","Sem declaração",IF(U78="","Sem prazo",IF(T78=U78,"Coerente","Confirmar prazo")))),"")</f>
        <v/>
      </c>
      <c r="W78" s="28">
        <f>IFERROR(IF(B78="","",VLOOKUP(B78,'Declarações'!$A$6:$G$105,7,FALSE)),"Sem declaração")</f>
        <v/>
      </c>
      <c r="X78" s="28">
        <f>IFERROR(IF(A78="","",IF(AND(B78&lt;&gt;"",C78&lt;&gt;"",D78&lt;&gt;"",E78&lt;&gt;"",F78&lt;&gt;"",G78="Sim",H78="Sim",I78&lt;&gt;"",K78&lt;&gt;"",M78&lt;&gt;"",N78&lt;&gt;"",P78&lt;&gt;"",U78&lt;&gt;"",V78="Coerente"),IF(R78="Coerente","Completo","Completo — diferença a confirmar"),"Completar ou confirmar dados")),"")</f>
        <v/>
      </c>
      <c r="Y78" s="25" t="n"/>
    </row>
    <row r="79">
      <c r="A79" s="22" t="n"/>
      <c r="B79" s="22" t="n"/>
      <c r="C79" s="23" t="n"/>
      <c r="D79" s="25" t="n"/>
      <c r="E79" s="22" t="n"/>
      <c r="F79" s="22" t="n"/>
      <c r="G79" s="22" t="n"/>
      <c r="H79" s="22" t="n"/>
      <c r="I79" s="22" t="n"/>
      <c r="J79" s="25" t="n"/>
      <c r="K79" s="25" t="n"/>
      <c r="L79" s="25" t="n"/>
      <c r="M79" s="29" t="n"/>
      <c r="N79" s="30" t="n"/>
      <c r="O79" s="26">
        <f>IFERROR(IF(A79="","",M79*N79),"")</f>
        <v/>
      </c>
      <c r="P79" s="29" t="n"/>
      <c r="Q79" s="26">
        <f>IFERROR(IF(A79="","",P79-O79),"")</f>
        <v/>
      </c>
      <c r="R79" s="28">
        <f>IFERROR(IF(A79="","",IF(ABS(Q79)&lt;='Instruções'!$B$7,"Coerente","Diferença a confirmar")),"")</f>
        <v/>
      </c>
      <c r="S79" s="26">
        <f>IFERROR(IF(A79="","",M79-P79),"")</f>
        <v/>
      </c>
      <c r="T79" s="24">
        <f>IFERROR(IF(C79="","",EOMONTH(C79,2)),"")</f>
        <v/>
      </c>
      <c r="U79" s="24">
        <f>IFERROR(IF(B79="","",VLOOKUP(B79,'Declarações'!$A$6:$E$105,5,FALSE)),"")</f>
        <v/>
      </c>
      <c r="V79" s="28">
        <f>IFERROR(IF(A79="","",IF(B79="","Sem declaração",IF(U79="","Sem prazo",IF(T79=U79,"Coerente","Confirmar prazo")))),"")</f>
        <v/>
      </c>
      <c r="W79" s="28">
        <f>IFERROR(IF(B79="","",VLOOKUP(B79,'Declarações'!$A$6:$G$105,7,FALSE)),"Sem declaração")</f>
        <v/>
      </c>
      <c r="X79" s="28">
        <f>IFERROR(IF(A79="","",IF(AND(B79&lt;&gt;"",C79&lt;&gt;"",D79&lt;&gt;"",E79&lt;&gt;"",F79&lt;&gt;"",G79="Sim",H79="Sim",I79&lt;&gt;"",K79&lt;&gt;"",M79&lt;&gt;"",N79&lt;&gt;"",P79&lt;&gt;"",U79&lt;&gt;"",V79="Coerente"),IF(R79="Coerente","Completo","Completo — diferença a confirmar"),"Completar ou confirmar dados")),"")</f>
        <v/>
      </c>
      <c r="Y79" s="25" t="n"/>
    </row>
    <row r="80">
      <c r="A80" s="22" t="n"/>
      <c r="B80" s="22" t="n"/>
      <c r="C80" s="23" t="n"/>
      <c r="D80" s="25" t="n"/>
      <c r="E80" s="22" t="n"/>
      <c r="F80" s="22" t="n"/>
      <c r="G80" s="22" t="n"/>
      <c r="H80" s="22" t="n"/>
      <c r="I80" s="22" t="n"/>
      <c r="J80" s="25" t="n"/>
      <c r="K80" s="25" t="n"/>
      <c r="L80" s="25" t="n"/>
      <c r="M80" s="29" t="n"/>
      <c r="N80" s="30" t="n"/>
      <c r="O80" s="26">
        <f>IFERROR(IF(A80="","",M80*N80),"")</f>
        <v/>
      </c>
      <c r="P80" s="29" t="n"/>
      <c r="Q80" s="26">
        <f>IFERROR(IF(A80="","",P80-O80),"")</f>
        <v/>
      </c>
      <c r="R80" s="28">
        <f>IFERROR(IF(A80="","",IF(ABS(Q80)&lt;='Instruções'!$B$7,"Coerente","Diferença a confirmar")),"")</f>
        <v/>
      </c>
      <c r="S80" s="26">
        <f>IFERROR(IF(A80="","",M80-P80),"")</f>
        <v/>
      </c>
      <c r="T80" s="24">
        <f>IFERROR(IF(C80="","",EOMONTH(C80,2)),"")</f>
        <v/>
      </c>
      <c r="U80" s="24">
        <f>IFERROR(IF(B80="","",VLOOKUP(B80,'Declarações'!$A$6:$E$105,5,FALSE)),"")</f>
        <v/>
      </c>
      <c r="V80" s="28">
        <f>IFERROR(IF(A80="","",IF(B80="","Sem declaração",IF(U80="","Sem prazo",IF(T80=U80,"Coerente","Confirmar prazo")))),"")</f>
        <v/>
      </c>
      <c r="W80" s="28">
        <f>IFERROR(IF(B80="","",VLOOKUP(B80,'Declarações'!$A$6:$G$105,7,FALSE)),"Sem declaração")</f>
        <v/>
      </c>
      <c r="X80" s="28">
        <f>IFERROR(IF(A80="","",IF(AND(B80&lt;&gt;"",C80&lt;&gt;"",D80&lt;&gt;"",E80&lt;&gt;"",F80&lt;&gt;"",G80="Sim",H80="Sim",I80&lt;&gt;"",K80&lt;&gt;"",M80&lt;&gt;"",N80&lt;&gt;"",P80&lt;&gt;"",U80&lt;&gt;"",V80="Coerente"),IF(R80="Coerente","Completo","Completo — diferença a confirmar"),"Completar ou confirmar dados")),"")</f>
        <v/>
      </c>
      <c r="Y80" s="25" t="n"/>
    </row>
    <row r="81">
      <c r="A81" s="22" t="n"/>
      <c r="B81" s="22" t="n"/>
      <c r="C81" s="23" t="n"/>
      <c r="D81" s="25" t="n"/>
      <c r="E81" s="22" t="n"/>
      <c r="F81" s="22" t="n"/>
      <c r="G81" s="22" t="n"/>
      <c r="H81" s="22" t="n"/>
      <c r="I81" s="22" t="n"/>
      <c r="J81" s="25" t="n"/>
      <c r="K81" s="25" t="n"/>
      <c r="L81" s="25" t="n"/>
      <c r="M81" s="29" t="n"/>
      <c r="N81" s="30" t="n"/>
      <c r="O81" s="26">
        <f>IFERROR(IF(A81="","",M81*N81),"")</f>
        <v/>
      </c>
      <c r="P81" s="29" t="n"/>
      <c r="Q81" s="26">
        <f>IFERROR(IF(A81="","",P81-O81),"")</f>
        <v/>
      </c>
      <c r="R81" s="28">
        <f>IFERROR(IF(A81="","",IF(ABS(Q81)&lt;='Instruções'!$B$7,"Coerente","Diferença a confirmar")),"")</f>
        <v/>
      </c>
      <c r="S81" s="26">
        <f>IFERROR(IF(A81="","",M81-P81),"")</f>
        <v/>
      </c>
      <c r="T81" s="24">
        <f>IFERROR(IF(C81="","",EOMONTH(C81,2)),"")</f>
        <v/>
      </c>
      <c r="U81" s="24">
        <f>IFERROR(IF(B81="","",VLOOKUP(B81,'Declarações'!$A$6:$E$105,5,FALSE)),"")</f>
        <v/>
      </c>
      <c r="V81" s="28">
        <f>IFERROR(IF(A81="","",IF(B81="","Sem declaração",IF(U81="","Sem prazo",IF(T81=U81,"Coerente","Confirmar prazo")))),"")</f>
        <v/>
      </c>
      <c r="W81" s="28">
        <f>IFERROR(IF(B81="","",VLOOKUP(B81,'Declarações'!$A$6:$G$105,7,FALSE)),"Sem declaração")</f>
        <v/>
      </c>
      <c r="X81" s="28">
        <f>IFERROR(IF(A81="","",IF(AND(B81&lt;&gt;"",C81&lt;&gt;"",D81&lt;&gt;"",E81&lt;&gt;"",F81&lt;&gt;"",G81="Sim",H81="Sim",I81&lt;&gt;"",K81&lt;&gt;"",M81&lt;&gt;"",N81&lt;&gt;"",P81&lt;&gt;"",U81&lt;&gt;"",V81="Coerente"),IF(R81="Coerente","Completo","Completo — diferença a confirmar"),"Completar ou confirmar dados")),"")</f>
        <v/>
      </c>
      <c r="Y81" s="25" t="n"/>
    </row>
    <row r="82">
      <c r="A82" s="22" t="n"/>
      <c r="B82" s="22" t="n"/>
      <c r="C82" s="23" t="n"/>
      <c r="D82" s="25" t="n"/>
      <c r="E82" s="22" t="n"/>
      <c r="F82" s="22" t="n"/>
      <c r="G82" s="22" t="n"/>
      <c r="H82" s="22" t="n"/>
      <c r="I82" s="22" t="n"/>
      <c r="J82" s="25" t="n"/>
      <c r="K82" s="25" t="n"/>
      <c r="L82" s="25" t="n"/>
      <c r="M82" s="29" t="n"/>
      <c r="N82" s="30" t="n"/>
      <c r="O82" s="26">
        <f>IFERROR(IF(A82="","",M82*N82),"")</f>
        <v/>
      </c>
      <c r="P82" s="29" t="n"/>
      <c r="Q82" s="26">
        <f>IFERROR(IF(A82="","",P82-O82),"")</f>
        <v/>
      </c>
      <c r="R82" s="28">
        <f>IFERROR(IF(A82="","",IF(ABS(Q82)&lt;='Instruções'!$B$7,"Coerente","Diferença a confirmar")),"")</f>
        <v/>
      </c>
      <c r="S82" s="26">
        <f>IFERROR(IF(A82="","",M82-P82),"")</f>
        <v/>
      </c>
      <c r="T82" s="24">
        <f>IFERROR(IF(C82="","",EOMONTH(C82,2)),"")</f>
        <v/>
      </c>
      <c r="U82" s="24">
        <f>IFERROR(IF(B82="","",VLOOKUP(B82,'Declarações'!$A$6:$E$105,5,FALSE)),"")</f>
        <v/>
      </c>
      <c r="V82" s="28">
        <f>IFERROR(IF(A82="","",IF(B82="","Sem declaração",IF(U82="","Sem prazo",IF(T82=U82,"Coerente","Confirmar prazo")))),"")</f>
        <v/>
      </c>
      <c r="W82" s="28">
        <f>IFERROR(IF(B82="","",VLOOKUP(B82,'Declarações'!$A$6:$G$105,7,FALSE)),"Sem declaração")</f>
        <v/>
      </c>
      <c r="X82" s="28">
        <f>IFERROR(IF(A82="","",IF(AND(B82&lt;&gt;"",C82&lt;&gt;"",D82&lt;&gt;"",E82&lt;&gt;"",F82&lt;&gt;"",G82="Sim",H82="Sim",I82&lt;&gt;"",K82&lt;&gt;"",M82&lt;&gt;"",N82&lt;&gt;"",P82&lt;&gt;"",U82&lt;&gt;"",V82="Coerente"),IF(R82="Coerente","Completo","Completo — diferença a confirmar"),"Completar ou confirmar dados")),"")</f>
        <v/>
      </c>
      <c r="Y82" s="25" t="n"/>
    </row>
    <row r="83">
      <c r="A83" s="22" t="n"/>
      <c r="B83" s="22" t="n"/>
      <c r="C83" s="23" t="n"/>
      <c r="D83" s="25" t="n"/>
      <c r="E83" s="22" t="n"/>
      <c r="F83" s="22" t="n"/>
      <c r="G83" s="22" t="n"/>
      <c r="H83" s="22" t="n"/>
      <c r="I83" s="22" t="n"/>
      <c r="J83" s="25" t="n"/>
      <c r="K83" s="25" t="n"/>
      <c r="L83" s="25" t="n"/>
      <c r="M83" s="29" t="n"/>
      <c r="N83" s="30" t="n"/>
      <c r="O83" s="26">
        <f>IFERROR(IF(A83="","",M83*N83),"")</f>
        <v/>
      </c>
      <c r="P83" s="29" t="n"/>
      <c r="Q83" s="26">
        <f>IFERROR(IF(A83="","",P83-O83),"")</f>
        <v/>
      </c>
      <c r="R83" s="28">
        <f>IFERROR(IF(A83="","",IF(ABS(Q83)&lt;='Instruções'!$B$7,"Coerente","Diferença a confirmar")),"")</f>
        <v/>
      </c>
      <c r="S83" s="26">
        <f>IFERROR(IF(A83="","",M83-P83),"")</f>
        <v/>
      </c>
      <c r="T83" s="24">
        <f>IFERROR(IF(C83="","",EOMONTH(C83,2)),"")</f>
        <v/>
      </c>
      <c r="U83" s="24">
        <f>IFERROR(IF(B83="","",VLOOKUP(B83,'Declarações'!$A$6:$E$105,5,FALSE)),"")</f>
        <v/>
      </c>
      <c r="V83" s="28">
        <f>IFERROR(IF(A83="","",IF(B83="","Sem declaração",IF(U83="","Sem prazo",IF(T83=U83,"Coerente","Confirmar prazo")))),"")</f>
        <v/>
      </c>
      <c r="W83" s="28">
        <f>IFERROR(IF(B83="","",VLOOKUP(B83,'Declarações'!$A$6:$G$105,7,FALSE)),"Sem declaração")</f>
        <v/>
      </c>
      <c r="X83" s="28">
        <f>IFERROR(IF(A83="","",IF(AND(B83&lt;&gt;"",C83&lt;&gt;"",D83&lt;&gt;"",E83&lt;&gt;"",F83&lt;&gt;"",G83="Sim",H83="Sim",I83&lt;&gt;"",K83&lt;&gt;"",M83&lt;&gt;"",N83&lt;&gt;"",P83&lt;&gt;"",U83&lt;&gt;"",V83="Coerente"),IF(R83="Coerente","Completo","Completo — diferença a confirmar"),"Completar ou confirmar dados")),"")</f>
        <v/>
      </c>
      <c r="Y83" s="25" t="n"/>
    </row>
    <row r="84">
      <c r="A84" s="22" t="n"/>
      <c r="B84" s="22" t="n"/>
      <c r="C84" s="23" t="n"/>
      <c r="D84" s="25" t="n"/>
      <c r="E84" s="22" t="n"/>
      <c r="F84" s="22" t="n"/>
      <c r="G84" s="22" t="n"/>
      <c r="H84" s="22" t="n"/>
      <c r="I84" s="22" t="n"/>
      <c r="J84" s="25" t="n"/>
      <c r="K84" s="25" t="n"/>
      <c r="L84" s="25" t="n"/>
      <c r="M84" s="29" t="n"/>
      <c r="N84" s="30" t="n"/>
      <c r="O84" s="26">
        <f>IFERROR(IF(A84="","",M84*N84),"")</f>
        <v/>
      </c>
      <c r="P84" s="29" t="n"/>
      <c r="Q84" s="26">
        <f>IFERROR(IF(A84="","",P84-O84),"")</f>
        <v/>
      </c>
      <c r="R84" s="28">
        <f>IFERROR(IF(A84="","",IF(ABS(Q84)&lt;='Instruções'!$B$7,"Coerente","Diferença a confirmar")),"")</f>
        <v/>
      </c>
      <c r="S84" s="26">
        <f>IFERROR(IF(A84="","",M84-P84),"")</f>
        <v/>
      </c>
      <c r="T84" s="24">
        <f>IFERROR(IF(C84="","",EOMONTH(C84,2)),"")</f>
        <v/>
      </c>
      <c r="U84" s="24">
        <f>IFERROR(IF(B84="","",VLOOKUP(B84,'Declarações'!$A$6:$E$105,5,FALSE)),"")</f>
        <v/>
      </c>
      <c r="V84" s="28">
        <f>IFERROR(IF(A84="","",IF(B84="","Sem declaração",IF(U84="","Sem prazo",IF(T84=U84,"Coerente","Confirmar prazo")))),"")</f>
        <v/>
      </c>
      <c r="W84" s="28">
        <f>IFERROR(IF(B84="","",VLOOKUP(B84,'Declarações'!$A$6:$G$105,7,FALSE)),"Sem declaração")</f>
        <v/>
      </c>
      <c r="X84" s="28">
        <f>IFERROR(IF(A84="","",IF(AND(B84&lt;&gt;"",C84&lt;&gt;"",D84&lt;&gt;"",E84&lt;&gt;"",F84&lt;&gt;"",G84="Sim",H84="Sim",I84&lt;&gt;"",K84&lt;&gt;"",M84&lt;&gt;"",N84&lt;&gt;"",P84&lt;&gt;"",U84&lt;&gt;"",V84="Coerente"),IF(R84="Coerente","Completo","Completo — diferença a confirmar"),"Completar ou confirmar dados")),"")</f>
        <v/>
      </c>
      <c r="Y84" s="25" t="n"/>
    </row>
    <row r="85">
      <c r="A85" s="22" t="n"/>
      <c r="B85" s="22" t="n"/>
      <c r="C85" s="23" t="n"/>
      <c r="D85" s="25" t="n"/>
      <c r="E85" s="22" t="n"/>
      <c r="F85" s="22" t="n"/>
      <c r="G85" s="22" t="n"/>
      <c r="H85" s="22" t="n"/>
      <c r="I85" s="22" t="n"/>
      <c r="J85" s="25" t="n"/>
      <c r="K85" s="25" t="n"/>
      <c r="L85" s="25" t="n"/>
      <c r="M85" s="29" t="n"/>
      <c r="N85" s="30" t="n"/>
      <c r="O85" s="26">
        <f>IFERROR(IF(A85="","",M85*N85),"")</f>
        <v/>
      </c>
      <c r="P85" s="29" t="n"/>
      <c r="Q85" s="26">
        <f>IFERROR(IF(A85="","",P85-O85),"")</f>
        <v/>
      </c>
      <c r="R85" s="28">
        <f>IFERROR(IF(A85="","",IF(ABS(Q85)&lt;='Instruções'!$B$7,"Coerente","Diferença a confirmar")),"")</f>
        <v/>
      </c>
      <c r="S85" s="26">
        <f>IFERROR(IF(A85="","",M85-P85),"")</f>
        <v/>
      </c>
      <c r="T85" s="24">
        <f>IFERROR(IF(C85="","",EOMONTH(C85,2)),"")</f>
        <v/>
      </c>
      <c r="U85" s="24">
        <f>IFERROR(IF(B85="","",VLOOKUP(B85,'Declarações'!$A$6:$E$105,5,FALSE)),"")</f>
        <v/>
      </c>
      <c r="V85" s="28">
        <f>IFERROR(IF(A85="","",IF(B85="","Sem declaração",IF(U85="","Sem prazo",IF(T85=U85,"Coerente","Confirmar prazo")))),"")</f>
        <v/>
      </c>
      <c r="W85" s="28">
        <f>IFERROR(IF(B85="","",VLOOKUP(B85,'Declarações'!$A$6:$G$105,7,FALSE)),"Sem declaração")</f>
        <v/>
      </c>
      <c r="X85" s="28">
        <f>IFERROR(IF(A85="","",IF(AND(B85&lt;&gt;"",C85&lt;&gt;"",D85&lt;&gt;"",E85&lt;&gt;"",F85&lt;&gt;"",G85="Sim",H85="Sim",I85&lt;&gt;"",K85&lt;&gt;"",M85&lt;&gt;"",N85&lt;&gt;"",P85&lt;&gt;"",U85&lt;&gt;"",V85="Coerente"),IF(R85="Coerente","Completo","Completo — diferença a confirmar"),"Completar ou confirmar dados")),"")</f>
        <v/>
      </c>
      <c r="Y85" s="25" t="n"/>
    </row>
    <row r="86">
      <c r="A86" s="22" t="n"/>
      <c r="B86" s="22" t="n"/>
      <c r="C86" s="23" t="n"/>
      <c r="D86" s="25" t="n"/>
      <c r="E86" s="22" t="n"/>
      <c r="F86" s="22" t="n"/>
      <c r="G86" s="22" t="n"/>
      <c r="H86" s="22" t="n"/>
      <c r="I86" s="22" t="n"/>
      <c r="J86" s="25" t="n"/>
      <c r="K86" s="25" t="n"/>
      <c r="L86" s="25" t="n"/>
      <c r="M86" s="29" t="n"/>
      <c r="N86" s="30" t="n"/>
      <c r="O86" s="26">
        <f>IFERROR(IF(A86="","",M86*N86),"")</f>
        <v/>
      </c>
      <c r="P86" s="29" t="n"/>
      <c r="Q86" s="26">
        <f>IFERROR(IF(A86="","",P86-O86),"")</f>
        <v/>
      </c>
      <c r="R86" s="28">
        <f>IFERROR(IF(A86="","",IF(ABS(Q86)&lt;='Instruções'!$B$7,"Coerente","Diferença a confirmar")),"")</f>
        <v/>
      </c>
      <c r="S86" s="26">
        <f>IFERROR(IF(A86="","",M86-P86),"")</f>
        <v/>
      </c>
      <c r="T86" s="24">
        <f>IFERROR(IF(C86="","",EOMONTH(C86,2)),"")</f>
        <v/>
      </c>
      <c r="U86" s="24">
        <f>IFERROR(IF(B86="","",VLOOKUP(B86,'Declarações'!$A$6:$E$105,5,FALSE)),"")</f>
        <v/>
      </c>
      <c r="V86" s="28">
        <f>IFERROR(IF(A86="","",IF(B86="","Sem declaração",IF(U86="","Sem prazo",IF(T86=U86,"Coerente","Confirmar prazo")))),"")</f>
        <v/>
      </c>
      <c r="W86" s="28">
        <f>IFERROR(IF(B86="","",VLOOKUP(B86,'Declarações'!$A$6:$G$105,7,FALSE)),"Sem declaração")</f>
        <v/>
      </c>
      <c r="X86" s="28">
        <f>IFERROR(IF(A86="","",IF(AND(B86&lt;&gt;"",C86&lt;&gt;"",D86&lt;&gt;"",E86&lt;&gt;"",F86&lt;&gt;"",G86="Sim",H86="Sim",I86&lt;&gt;"",K86&lt;&gt;"",M86&lt;&gt;"",N86&lt;&gt;"",P86&lt;&gt;"",U86&lt;&gt;"",V86="Coerente"),IF(R86="Coerente","Completo","Completo — diferença a confirmar"),"Completar ou confirmar dados")),"")</f>
        <v/>
      </c>
      <c r="Y86" s="25" t="n"/>
    </row>
    <row r="87">
      <c r="A87" s="22" t="n"/>
      <c r="B87" s="22" t="n"/>
      <c r="C87" s="23" t="n"/>
      <c r="D87" s="25" t="n"/>
      <c r="E87" s="22" t="n"/>
      <c r="F87" s="22" t="n"/>
      <c r="G87" s="22" t="n"/>
      <c r="H87" s="22" t="n"/>
      <c r="I87" s="22" t="n"/>
      <c r="J87" s="25" t="n"/>
      <c r="K87" s="25" t="n"/>
      <c r="L87" s="25" t="n"/>
      <c r="M87" s="29" t="n"/>
      <c r="N87" s="30" t="n"/>
      <c r="O87" s="26">
        <f>IFERROR(IF(A87="","",M87*N87),"")</f>
        <v/>
      </c>
      <c r="P87" s="29" t="n"/>
      <c r="Q87" s="26">
        <f>IFERROR(IF(A87="","",P87-O87),"")</f>
        <v/>
      </c>
      <c r="R87" s="28">
        <f>IFERROR(IF(A87="","",IF(ABS(Q87)&lt;='Instruções'!$B$7,"Coerente","Diferença a confirmar")),"")</f>
        <v/>
      </c>
      <c r="S87" s="26">
        <f>IFERROR(IF(A87="","",M87-P87),"")</f>
        <v/>
      </c>
      <c r="T87" s="24">
        <f>IFERROR(IF(C87="","",EOMONTH(C87,2)),"")</f>
        <v/>
      </c>
      <c r="U87" s="24">
        <f>IFERROR(IF(B87="","",VLOOKUP(B87,'Declarações'!$A$6:$E$105,5,FALSE)),"")</f>
        <v/>
      </c>
      <c r="V87" s="28">
        <f>IFERROR(IF(A87="","",IF(B87="","Sem declaração",IF(U87="","Sem prazo",IF(T87=U87,"Coerente","Confirmar prazo")))),"")</f>
        <v/>
      </c>
      <c r="W87" s="28">
        <f>IFERROR(IF(B87="","",VLOOKUP(B87,'Declarações'!$A$6:$G$105,7,FALSE)),"Sem declaração")</f>
        <v/>
      </c>
      <c r="X87" s="28">
        <f>IFERROR(IF(A87="","",IF(AND(B87&lt;&gt;"",C87&lt;&gt;"",D87&lt;&gt;"",E87&lt;&gt;"",F87&lt;&gt;"",G87="Sim",H87="Sim",I87&lt;&gt;"",K87&lt;&gt;"",M87&lt;&gt;"",N87&lt;&gt;"",P87&lt;&gt;"",U87&lt;&gt;"",V87="Coerente"),IF(R87="Coerente","Completo","Completo — diferença a confirmar"),"Completar ou confirmar dados")),"")</f>
        <v/>
      </c>
      <c r="Y87" s="25" t="n"/>
    </row>
    <row r="88">
      <c r="A88" s="22" t="n"/>
      <c r="B88" s="22" t="n"/>
      <c r="C88" s="23" t="n"/>
      <c r="D88" s="25" t="n"/>
      <c r="E88" s="22" t="n"/>
      <c r="F88" s="22" t="n"/>
      <c r="G88" s="22" t="n"/>
      <c r="H88" s="22" t="n"/>
      <c r="I88" s="22" t="n"/>
      <c r="J88" s="25" t="n"/>
      <c r="K88" s="25" t="n"/>
      <c r="L88" s="25" t="n"/>
      <c r="M88" s="29" t="n"/>
      <c r="N88" s="30" t="n"/>
      <c r="O88" s="26">
        <f>IFERROR(IF(A88="","",M88*N88),"")</f>
        <v/>
      </c>
      <c r="P88" s="29" t="n"/>
      <c r="Q88" s="26">
        <f>IFERROR(IF(A88="","",P88-O88),"")</f>
        <v/>
      </c>
      <c r="R88" s="28">
        <f>IFERROR(IF(A88="","",IF(ABS(Q88)&lt;='Instruções'!$B$7,"Coerente","Diferença a confirmar")),"")</f>
        <v/>
      </c>
      <c r="S88" s="26">
        <f>IFERROR(IF(A88="","",M88-P88),"")</f>
        <v/>
      </c>
      <c r="T88" s="24">
        <f>IFERROR(IF(C88="","",EOMONTH(C88,2)),"")</f>
        <v/>
      </c>
      <c r="U88" s="24">
        <f>IFERROR(IF(B88="","",VLOOKUP(B88,'Declarações'!$A$6:$E$105,5,FALSE)),"")</f>
        <v/>
      </c>
      <c r="V88" s="28">
        <f>IFERROR(IF(A88="","",IF(B88="","Sem declaração",IF(U88="","Sem prazo",IF(T88=U88,"Coerente","Confirmar prazo")))),"")</f>
        <v/>
      </c>
      <c r="W88" s="28">
        <f>IFERROR(IF(B88="","",VLOOKUP(B88,'Declarações'!$A$6:$G$105,7,FALSE)),"Sem declaração")</f>
        <v/>
      </c>
      <c r="X88" s="28">
        <f>IFERROR(IF(A88="","",IF(AND(B88&lt;&gt;"",C88&lt;&gt;"",D88&lt;&gt;"",E88&lt;&gt;"",F88&lt;&gt;"",G88="Sim",H88="Sim",I88&lt;&gt;"",K88&lt;&gt;"",M88&lt;&gt;"",N88&lt;&gt;"",P88&lt;&gt;"",U88&lt;&gt;"",V88="Coerente"),IF(R88="Coerente","Completo","Completo — diferença a confirmar"),"Completar ou confirmar dados")),"")</f>
        <v/>
      </c>
      <c r="Y88" s="25" t="n"/>
    </row>
    <row r="89">
      <c r="A89" s="22" t="n"/>
      <c r="B89" s="22" t="n"/>
      <c r="C89" s="23" t="n"/>
      <c r="D89" s="25" t="n"/>
      <c r="E89" s="22" t="n"/>
      <c r="F89" s="22" t="n"/>
      <c r="G89" s="22" t="n"/>
      <c r="H89" s="22" t="n"/>
      <c r="I89" s="22" t="n"/>
      <c r="J89" s="25" t="n"/>
      <c r="K89" s="25" t="n"/>
      <c r="L89" s="25" t="n"/>
      <c r="M89" s="29" t="n"/>
      <c r="N89" s="30" t="n"/>
      <c r="O89" s="26">
        <f>IFERROR(IF(A89="","",M89*N89),"")</f>
        <v/>
      </c>
      <c r="P89" s="29" t="n"/>
      <c r="Q89" s="26">
        <f>IFERROR(IF(A89="","",P89-O89),"")</f>
        <v/>
      </c>
      <c r="R89" s="28">
        <f>IFERROR(IF(A89="","",IF(ABS(Q89)&lt;='Instruções'!$B$7,"Coerente","Diferença a confirmar")),"")</f>
        <v/>
      </c>
      <c r="S89" s="26">
        <f>IFERROR(IF(A89="","",M89-P89),"")</f>
        <v/>
      </c>
      <c r="T89" s="24">
        <f>IFERROR(IF(C89="","",EOMONTH(C89,2)),"")</f>
        <v/>
      </c>
      <c r="U89" s="24">
        <f>IFERROR(IF(B89="","",VLOOKUP(B89,'Declarações'!$A$6:$E$105,5,FALSE)),"")</f>
        <v/>
      </c>
      <c r="V89" s="28">
        <f>IFERROR(IF(A89="","",IF(B89="","Sem declaração",IF(U89="","Sem prazo",IF(T89=U89,"Coerente","Confirmar prazo")))),"")</f>
        <v/>
      </c>
      <c r="W89" s="28">
        <f>IFERROR(IF(B89="","",VLOOKUP(B89,'Declarações'!$A$6:$G$105,7,FALSE)),"Sem declaração")</f>
        <v/>
      </c>
      <c r="X89" s="28">
        <f>IFERROR(IF(A89="","",IF(AND(B89&lt;&gt;"",C89&lt;&gt;"",D89&lt;&gt;"",E89&lt;&gt;"",F89&lt;&gt;"",G89="Sim",H89="Sim",I89&lt;&gt;"",K89&lt;&gt;"",M89&lt;&gt;"",N89&lt;&gt;"",P89&lt;&gt;"",U89&lt;&gt;"",V89="Coerente"),IF(R89="Coerente","Completo","Completo — diferença a confirmar"),"Completar ou confirmar dados")),"")</f>
        <v/>
      </c>
      <c r="Y89" s="25" t="n"/>
    </row>
    <row r="90">
      <c r="A90" s="22" t="n"/>
      <c r="B90" s="22" t="n"/>
      <c r="C90" s="23" t="n"/>
      <c r="D90" s="25" t="n"/>
      <c r="E90" s="22" t="n"/>
      <c r="F90" s="22" t="n"/>
      <c r="G90" s="22" t="n"/>
      <c r="H90" s="22" t="n"/>
      <c r="I90" s="22" t="n"/>
      <c r="J90" s="25" t="n"/>
      <c r="K90" s="25" t="n"/>
      <c r="L90" s="25" t="n"/>
      <c r="M90" s="29" t="n"/>
      <c r="N90" s="30" t="n"/>
      <c r="O90" s="26">
        <f>IFERROR(IF(A90="","",M90*N90),"")</f>
        <v/>
      </c>
      <c r="P90" s="29" t="n"/>
      <c r="Q90" s="26">
        <f>IFERROR(IF(A90="","",P90-O90),"")</f>
        <v/>
      </c>
      <c r="R90" s="28">
        <f>IFERROR(IF(A90="","",IF(ABS(Q90)&lt;='Instruções'!$B$7,"Coerente","Diferença a confirmar")),"")</f>
        <v/>
      </c>
      <c r="S90" s="26">
        <f>IFERROR(IF(A90="","",M90-P90),"")</f>
        <v/>
      </c>
      <c r="T90" s="24">
        <f>IFERROR(IF(C90="","",EOMONTH(C90,2)),"")</f>
        <v/>
      </c>
      <c r="U90" s="24">
        <f>IFERROR(IF(B90="","",VLOOKUP(B90,'Declarações'!$A$6:$E$105,5,FALSE)),"")</f>
        <v/>
      </c>
      <c r="V90" s="28">
        <f>IFERROR(IF(A90="","",IF(B90="","Sem declaração",IF(U90="","Sem prazo",IF(T90=U90,"Coerente","Confirmar prazo")))),"")</f>
        <v/>
      </c>
      <c r="W90" s="28">
        <f>IFERROR(IF(B90="","",VLOOKUP(B90,'Declarações'!$A$6:$G$105,7,FALSE)),"Sem declaração")</f>
        <v/>
      </c>
      <c r="X90" s="28">
        <f>IFERROR(IF(A90="","",IF(AND(B90&lt;&gt;"",C90&lt;&gt;"",D90&lt;&gt;"",E90&lt;&gt;"",F90&lt;&gt;"",G90="Sim",H90="Sim",I90&lt;&gt;"",K90&lt;&gt;"",M90&lt;&gt;"",N90&lt;&gt;"",P90&lt;&gt;"",U90&lt;&gt;"",V90="Coerente"),IF(R90="Coerente","Completo","Completo — diferença a confirmar"),"Completar ou confirmar dados")),"")</f>
        <v/>
      </c>
      <c r="Y90" s="25" t="n"/>
    </row>
    <row r="91">
      <c r="A91" s="22" t="n"/>
      <c r="B91" s="22" t="n"/>
      <c r="C91" s="23" t="n"/>
      <c r="D91" s="25" t="n"/>
      <c r="E91" s="22" t="n"/>
      <c r="F91" s="22" t="n"/>
      <c r="G91" s="22" t="n"/>
      <c r="H91" s="22" t="n"/>
      <c r="I91" s="22" t="n"/>
      <c r="J91" s="25" t="n"/>
      <c r="K91" s="25" t="n"/>
      <c r="L91" s="25" t="n"/>
      <c r="M91" s="29" t="n"/>
      <c r="N91" s="30" t="n"/>
      <c r="O91" s="26">
        <f>IFERROR(IF(A91="","",M91*N91),"")</f>
        <v/>
      </c>
      <c r="P91" s="29" t="n"/>
      <c r="Q91" s="26">
        <f>IFERROR(IF(A91="","",P91-O91),"")</f>
        <v/>
      </c>
      <c r="R91" s="28">
        <f>IFERROR(IF(A91="","",IF(ABS(Q91)&lt;='Instruções'!$B$7,"Coerente","Diferença a confirmar")),"")</f>
        <v/>
      </c>
      <c r="S91" s="26">
        <f>IFERROR(IF(A91="","",M91-P91),"")</f>
        <v/>
      </c>
      <c r="T91" s="24">
        <f>IFERROR(IF(C91="","",EOMONTH(C91,2)),"")</f>
        <v/>
      </c>
      <c r="U91" s="24">
        <f>IFERROR(IF(B91="","",VLOOKUP(B91,'Declarações'!$A$6:$E$105,5,FALSE)),"")</f>
        <v/>
      </c>
      <c r="V91" s="28">
        <f>IFERROR(IF(A91="","",IF(B91="","Sem declaração",IF(U91="","Sem prazo",IF(T91=U91,"Coerente","Confirmar prazo")))),"")</f>
        <v/>
      </c>
      <c r="W91" s="28">
        <f>IFERROR(IF(B91="","",VLOOKUP(B91,'Declarações'!$A$6:$G$105,7,FALSE)),"Sem declaração")</f>
        <v/>
      </c>
      <c r="X91" s="28">
        <f>IFERROR(IF(A91="","",IF(AND(B91&lt;&gt;"",C91&lt;&gt;"",D91&lt;&gt;"",E91&lt;&gt;"",F91&lt;&gt;"",G91="Sim",H91="Sim",I91&lt;&gt;"",K91&lt;&gt;"",M91&lt;&gt;"",N91&lt;&gt;"",P91&lt;&gt;"",U91&lt;&gt;"",V91="Coerente"),IF(R91="Coerente","Completo","Completo — diferença a confirmar"),"Completar ou confirmar dados")),"")</f>
        <v/>
      </c>
      <c r="Y91" s="25" t="n"/>
    </row>
    <row r="92">
      <c r="A92" s="22" t="n"/>
      <c r="B92" s="22" t="n"/>
      <c r="C92" s="23" t="n"/>
      <c r="D92" s="25" t="n"/>
      <c r="E92" s="22" t="n"/>
      <c r="F92" s="22" t="n"/>
      <c r="G92" s="22" t="n"/>
      <c r="H92" s="22" t="n"/>
      <c r="I92" s="22" t="n"/>
      <c r="J92" s="25" t="n"/>
      <c r="K92" s="25" t="n"/>
      <c r="L92" s="25" t="n"/>
      <c r="M92" s="29" t="n"/>
      <c r="N92" s="30" t="n"/>
      <c r="O92" s="26">
        <f>IFERROR(IF(A92="","",M92*N92),"")</f>
        <v/>
      </c>
      <c r="P92" s="29" t="n"/>
      <c r="Q92" s="26">
        <f>IFERROR(IF(A92="","",P92-O92),"")</f>
        <v/>
      </c>
      <c r="R92" s="28">
        <f>IFERROR(IF(A92="","",IF(ABS(Q92)&lt;='Instruções'!$B$7,"Coerente","Diferença a confirmar")),"")</f>
        <v/>
      </c>
      <c r="S92" s="26">
        <f>IFERROR(IF(A92="","",M92-P92),"")</f>
        <v/>
      </c>
      <c r="T92" s="24">
        <f>IFERROR(IF(C92="","",EOMONTH(C92,2)),"")</f>
        <v/>
      </c>
      <c r="U92" s="24">
        <f>IFERROR(IF(B92="","",VLOOKUP(B92,'Declarações'!$A$6:$E$105,5,FALSE)),"")</f>
        <v/>
      </c>
      <c r="V92" s="28">
        <f>IFERROR(IF(A92="","",IF(B92="","Sem declaração",IF(U92="","Sem prazo",IF(T92=U92,"Coerente","Confirmar prazo")))),"")</f>
        <v/>
      </c>
      <c r="W92" s="28">
        <f>IFERROR(IF(B92="","",VLOOKUP(B92,'Declarações'!$A$6:$G$105,7,FALSE)),"Sem declaração")</f>
        <v/>
      </c>
      <c r="X92" s="28">
        <f>IFERROR(IF(A92="","",IF(AND(B92&lt;&gt;"",C92&lt;&gt;"",D92&lt;&gt;"",E92&lt;&gt;"",F92&lt;&gt;"",G92="Sim",H92="Sim",I92&lt;&gt;"",K92&lt;&gt;"",M92&lt;&gt;"",N92&lt;&gt;"",P92&lt;&gt;"",U92&lt;&gt;"",V92="Coerente"),IF(R92="Coerente","Completo","Completo — diferença a confirmar"),"Completar ou confirmar dados")),"")</f>
        <v/>
      </c>
      <c r="Y92" s="25" t="n"/>
    </row>
    <row r="93">
      <c r="A93" s="22" t="n"/>
      <c r="B93" s="22" t="n"/>
      <c r="C93" s="23" t="n"/>
      <c r="D93" s="25" t="n"/>
      <c r="E93" s="22" t="n"/>
      <c r="F93" s="22" t="n"/>
      <c r="G93" s="22" t="n"/>
      <c r="H93" s="22" t="n"/>
      <c r="I93" s="22" t="n"/>
      <c r="J93" s="25" t="n"/>
      <c r="K93" s="25" t="n"/>
      <c r="L93" s="25" t="n"/>
      <c r="M93" s="29" t="n"/>
      <c r="N93" s="30" t="n"/>
      <c r="O93" s="26">
        <f>IFERROR(IF(A93="","",M93*N93),"")</f>
        <v/>
      </c>
      <c r="P93" s="29" t="n"/>
      <c r="Q93" s="26">
        <f>IFERROR(IF(A93="","",P93-O93),"")</f>
        <v/>
      </c>
      <c r="R93" s="28">
        <f>IFERROR(IF(A93="","",IF(ABS(Q93)&lt;='Instruções'!$B$7,"Coerente","Diferença a confirmar")),"")</f>
        <v/>
      </c>
      <c r="S93" s="26">
        <f>IFERROR(IF(A93="","",M93-P93),"")</f>
        <v/>
      </c>
      <c r="T93" s="24">
        <f>IFERROR(IF(C93="","",EOMONTH(C93,2)),"")</f>
        <v/>
      </c>
      <c r="U93" s="24">
        <f>IFERROR(IF(B93="","",VLOOKUP(B93,'Declarações'!$A$6:$E$105,5,FALSE)),"")</f>
        <v/>
      </c>
      <c r="V93" s="28">
        <f>IFERROR(IF(A93="","",IF(B93="","Sem declaração",IF(U93="","Sem prazo",IF(T93=U93,"Coerente","Confirmar prazo")))),"")</f>
        <v/>
      </c>
      <c r="W93" s="28">
        <f>IFERROR(IF(B93="","",VLOOKUP(B93,'Declarações'!$A$6:$G$105,7,FALSE)),"Sem declaração")</f>
        <v/>
      </c>
      <c r="X93" s="28">
        <f>IFERROR(IF(A93="","",IF(AND(B93&lt;&gt;"",C93&lt;&gt;"",D93&lt;&gt;"",E93&lt;&gt;"",F93&lt;&gt;"",G93="Sim",H93="Sim",I93&lt;&gt;"",K93&lt;&gt;"",M93&lt;&gt;"",N93&lt;&gt;"",P93&lt;&gt;"",U93&lt;&gt;"",V93="Coerente"),IF(R93="Coerente","Completo","Completo — diferença a confirmar"),"Completar ou confirmar dados")),"")</f>
        <v/>
      </c>
      <c r="Y93" s="25" t="n"/>
    </row>
    <row r="94">
      <c r="A94" s="22" t="n"/>
      <c r="B94" s="22" t="n"/>
      <c r="C94" s="23" t="n"/>
      <c r="D94" s="25" t="n"/>
      <c r="E94" s="22" t="n"/>
      <c r="F94" s="22" t="n"/>
      <c r="G94" s="22" t="n"/>
      <c r="H94" s="22" t="n"/>
      <c r="I94" s="22" t="n"/>
      <c r="J94" s="25" t="n"/>
      <c r="K94" s="25" t="n"/>
      <c r="L94" s="25" t="n"/>
      <c r="M94" s="29" t="n"/>
      <c r="N94" s="30" t="n"/>
      <c r="O94" s="26">
        <f>IFERROR(IF(A94="","",M94*N94),"")</f>
        <v/>
      </c>
      <c r="P94" s="29" t="n"/>
      <c r="Q94" s="26">
        <f>IFERROR(IF(A94="","",P94-O94),"")</f>
        <v/>
      </c>
      <c r="R94" s="28">
        <f>IFERROR(IF(A94="","",IF(ABS(Q94)&lt;='Instruções'!$B$7,"Coerente","Diferença a confirmar")),"")</f>
        <v/>
      </c>
      <c r="S94" s="26">
        <f>IFERROR(IF(A94="","",M94-P94),"")</f>
        <v/>
      </c>
      <c r="T94" s="24">
        <f>IFERROR(IF(C94="","",EOMONTH(C94,2)),"")</f>
        <v/>
      </c>
      <c r="U94" s="24">
        <f>IFERROR(IF(B94="","",VLOOKUP(B94,'Declarações'!$A$6:$E$105,5,FALSE)),"")</f>
        <v/>
      </c>
      <c r="V94" s="28">
        <f>IFERROR(IF(A94="","",IF(B94="","Sem declaração",IF(U94="","Sem prazo",IF(T94=U94,"Coerente","Confirmar prazo")))),"")</f>
        <v/>
      </c>
      <c r="W94" s="28">
        <f>IFERROR(IF(B94="","",VLOOKUP(B94,'Declarações'!$A$6:$G$105,7,FALSE)),"Sem declaração")</f>
        <v/>
      </c>
      <c r="X94" s="28">
        <f>IFERROR(IF(A94="","",IF(AND(B94&lt;&gt;"",C94&lt;&gt;"",D94&lt;&gt;"",E94&lt;&gt;"",F94&lt;&gt;"",G94="Sim",H94="Sim",I94&lt;&gt;"",K94&lt;&gt;"",M94&lt;&gt;"",N94&lt;&gt;"",P94&lt;&gt;"",U94&lt;&gt;"",V94="Coerente"),IF(R94="Coerente","Completo","Completo — diferença a confirmar"),"Completar ou confirmar dados")),"")</f>
        <v/>
      </c>
      <c r="Y94" s="25" t="n"/>
    </row>
    <row r="95">
      <c r="A95" s="22" t="n"/>
      <c r="B95" s="22" t="n"/>
      <c r="C95" s="23" t="n"/>
      <c r="D95" s="25" t="n"/>
      <c r="E95" s="22" t="n"/>
      <c r="F95" s="22" t="n"/>
      <c r="G95" s="22" t="n"/>
      <c r="H95" s="22" t="n"/>
      <c r="I95" s="22" t="n"/>
      <c r="J95" s="25" t="n"/>
      <c r="K95" s="25" t="n"/>
      <c r="L95" s="25" t="n"/>
      <c r="M95" s="29" t="n"/>
      <c r="N95" s="30" t="n"/>
      <c r="O95" s="26">
        <f>IFERROR(IF(A95="","",M95*N95),"")</f>
        <v/>
      </c>
      <c r="P95" s="29" t="n"/>
      <c r="Q95" s="26">
        <f>IFERROR(IF(A95="","",P95-O95),"")</f>
        <v/>
      </c>
      <c r="R95" s="28">
        <f>IFERROR(IF(A95="","",IF(ABS(Q95)&lt;='Instruções'!$B$7,"Coerente","Diferença a confirmar")),"")</f>
        <v/>
      </c>
      <c r="S95" s="26">
        <f>IFERROR(IF(A95="","",M95-P95),"")</f>
        <v/>
      </c>
      <c r="T95" s="24">
        <f>IFERROR(IF(C95="","",EOMONTH(C95,2)),"")</f>
        <v/>
      </c>
      <c r="U95" s="24">
        <f>IFERROR(IF(B95="","",VLOOKUP(B95,'Declarações'!$A$6:$E$105,5,FALSE)),"")</f>
        <v/>
      </c>
      <c r="V95" s="28">
        <f>IFERROR(IF(A95="","",IF(B95="","Sem declaração",IF(U95="","Sem prazo",IF(T95=U95,"Coerente","Confirmar prazo")))),"")</f>
        <v/>
      </c>
      <c r="W95" s="28">
        <f>IFERROR(IF(B95="","",VLOOKUP(B95,'Declarações'!$A$6:$G$105,7,FALSE)),"Sem declaração")</f>
        <v/>
      </c>
      <c r="X95" s="28">
        <f>IFERROR(IF(A95="","",IF(AND(B95&lt;&gt;"",C95&lt;&gt;"",D95&lt;&gt;"",E95&lt;&gt;"",F95&lt;&gt;"",G95="Sim",H95="Sim",I95&lt;&gt;"",K95&lt;&gt;"",M95&lt;&gt;"",N95&lt;&gt;"",P95&lt;&gt;"",U95&lt;&gt;"",V95="Coerente"),IF(R95="Coerente","Completo","Completo — diferença a confirmar"),"Completar ou confirmar dados")),"")</f>
        <v/>
      </c>
      <c r="Y95" s="25" t="n"/>
    </row>
    <row r="96">
      <c r="A96" s="22" t="n"/>
      <c r="B96" s="22" t="n"/>
      <c r="C96" s="23" t="n"/>
      <c r="D96" s="25" t="n"/>
      <c r="E96" s="22" t="n"/>
      <c r="F96" s="22" t="n"/>
      <c r="G96" s="22" t="n"/>
      <c r="H96" s="22" t="n"/>
      <c r="I96" s="22" t="n"/>
      <c r="J96" s="25" t="n"/>
      <c r="K96" s="25" t="n"/>
      <c r="L96" s="25" t="n"/>
      <c r="M96" s="29" t="n"/>
      <c r="N96" s="30" t="n"/>
      <c r="O96" s="26">
        <f>IFERROR(IF(A96="","",M96*N96),"")</f>
        <v/>
      </c>
      <c r="P96" s="29" t="n"/>
      <c r="Q96" s="26">
        <f>IFERROR(IF(A96="","",P96-O96),"")</f>
        <v/>
      </c>
      <c r="R96" s="28">
        <f>IFERROR(IF(A96="","",IF(ABS(Q96)&lt;='Instruções'!$B$7,"Coerente","Diferença a confirmar")),"")</f>
        <v/>
      </c>
      <c r="S96" s="26">
        <f>IFERROR(IF(A96="","",M96-P96),"")</f>
        <v/>
      </c>
      <c r="T96" s="24">
        <f>IFERROR(IF(C96="","",EOMONTH(C96,2)),"")</f>
        <v/>
      </c>
      <c r="U96" s="24">
        <f>IFERROR(IF(B96="","",VLOOKUP(B96,'Declarações'!$A$6:$E$105,5,FALSE)),"")</f>
        <v/>
      </c>
      <c r="V96" s="28">
        <f>IFERROR(IF(A96="","",IF(B96="","Sem declaração",IF(U96="","Sem prazo",IF(T96=U96,"Coerente","Confirmar prazo")))),"")</f>
        <v/>
      </c>
      <c r="W96" s="28">
        <f>IFERROR(IF(B96="","",VLOOKUP(B96,'Declarações'!$A$6:$G$105,7,FALSE)),"Sem declaração")</f>
        <v/>
      </c>
      <c r="X96" s="28">
        <f>IFERROR(IF(A96="","",IF(AND(B96&lt;&gt;"",C96&lt;&gt;"",D96&lt;&gt;"",E96&lt;&gt;"",F96&lt;&gt;"",G96="Sim",H96="Sim",I96&lt;&gt;"",K96&lt;&gt;"",M96&lt;&gt;"",N96&lt;&gt;"",P96&lt;&gt;"",U96&lt;&gt;"",V96="Coerente"),IF(R96="Coerente","Completo","Completo — diferença a confirmar"),"Completar ou confirmar dados")),"")</f>
        <v/>
      </c>
      <c r="Y96" s="25" t="n"/>
    </row>
    <row r="97">
      <c r="A97" s="22" t="n"/>
      <c r="B97" s="22" t="n"/>
      <c r="C97" s="23" t="n"/>
      <c r="D97" s="25" t="n"/>
      <c r="E97" s="22" t="n"/>
      <c r="F97" s="22" t="n"/>
      <c r="G97" s="22" t="n"/>
      <c r="H97" s="22" t="n"/>
      <c r="I97" s="22" t="n"/>
      <c r="J97" s="25" t="n"/>
      <c r="K97" s="25" t="n"/>
      <c r="L97" s="25" t="n"/>
      <c r="M97" s="29" t="n"/>
      <c r="N97" s="30" t="n"/>
      <c r="O97" s="26">
        <f>IFERROR(IF(A97="","",M97*N97),"")</f>
        <v/>
      </c>
      <c r="P97" s="29" t="n"/>
      <c r="Q97" s="26">
        <f>IFERROR(IF(A97="","",P97-O97),"")</f>
        <v/>
      </c>
      <c r="R97" s="28">
        <f>IFERROR(IF(A97="","",IF(ABS(Q97)&lt;='Instruções'!$B$7,"Coerente","Diferença a confirmar")),"")</f>
        <v/>
      </c>
      <c r="S97" s="26">
        <f>IFERROR(IF(A97="","",M97-P97),"")</f>
        <v/>
      </c>
      <c r="T97" s="24">
        <f>IFERROR(IF(C97="","",EOMONTH(C97,2)),"")</f>
        <v/>
      </c>
      <c r="U97" s="24">
        <f>IFERROR(IF(B97="","",VLOOKUP(B97,'Declarações'!$A$6:$E$105,5,FALSE)),"")</f>
        <v/>
      </c>
      <c r="V97" s="28">
        <f>IFERROR(IF(A97="","",IF(B97="","Sem declaração",IF(U97="","Sem prazo",IF(T97=U97,"Coerente","Confirmar prazo")))),"")</f>
        <v/>
      </c>
      <c r="W97" s="28">
        <f>IFERROR(IF(B97="","",VLOOKUP(B97,'Declarações'!$A$6:$G$105,7,FALSE)),"Sem declaração")</f>
        <v/>
      </c>
      <c r="X97" s="28">
        <f>IFERROR(IF(A97="","",IF(AND(B97&lt;&gt;"",C97&lt;&gt;"",D97&lt;&gt;"",E97&lt;&gt;"",F97&lt;&gt;"",G97="Sim",H97="Sim",I97&lt;&gt;"",K97&lt;&gt;"",M97&lt;&gt;"",N97&lt;&gt;"",P97&lt;&gt;"",U97&lt;&gt;"",V97="Coerente"),IF(R97="Coerente","Completo","Completo — diferença a confirmar"),"Completar ou confirmar dados")),"")</f>
        <v/>
      </c>
      <c r="Y97" s="25" t="n"/>
    </row>
    <row r="98">
      <c r="A98" s="22" t="n"/>
      <c r="B98" s="22" t="n"/>
      <c r="C98" s="23" t="n"/>
      <c r="D98" s="25" t="n"/>
      <c r="E98" s="22" t="n"/>
      <c r="F98" s="22" t="n"/>
      <c r="G98" s="22" t="n"/>
      <c r="H98" s="22" t="n"/>
      <c r="I98" s="22" t="n"/>
      <c r="J98" s="25" t="n"/>
      <c r="K98" s="25" t="n"/>
      <c r="L98" s="25" t="n"/>
      <c r="M98" s="29" t="n"/>
      <c r="N98" s="30" t="n"/>
      <c r="O98" s="26">
        <f>IFERROR(IF(A98="","",M98*N98),"")</f>
        <v/>
      </c>
      <c r="P98" s="29" t="n"/>
      <c r="Q98" s="26">
        <f>IFERROR(IF(A98="","",P98-O98),"")</f>
        <v/>
      </c>
      <c r="R98" s="28">
        <f>IFERROR(IF(A98="","",IF(ABS(Q98)&lt;='Instruções'!$B$7,"Coerente","Diferença a confirmar")),"")</f>
        <v/>
      </c>
      <c r="S98" s="26">
        <f>IFERROR(IF(A98="","",M98-P98),"")</f>
        <v/>
      </c>
      <c r="T98" s="24">
        <f>IFERROR(IF(C98="","",EOMONTH(C98,2)),"")</f>
        <v/>
      </c>
      <c r="U98" s="24">
        <f>IFERROR(IF(B98="","",VLOOKUP(B98,'Declarações'!$A$6:$E$105,5,FALSE)),"")</f>
        <v/>
      </c>
      <c r="V98" s="28">
        <f>IFERROR(IF(A98="","",IF(B98="","Sem declaração",IF(U98="","Sem prazo",IF(T98=U98,"Coerente","Confirmar prazo")))),"")</f>
        <v/>
      </c>
      <c r="W98" s="28">
        <f>IFERROR(IF(B98="","",VLOOKUP(B98,'Declarações'!$A$6:$G$105,7,FALSE)),"Sem declaração")</f>
        <v/>
      </c>
      <c r="X98" s="28">
        <f>IFERROR(IF(A98="","",IF(AND(B98&lt;&gt;"",C98&lt;&gt;"",D98&lt;&gt;"",E98&lt;&gt;"",F98&lt;&gt;"",G98="Sim",H98="Sim",I98&lt;&gt;"",K98&lt;&gt;"",M98&lt;&gt;"",N98&lt;&gt;"",P98&lt;&gt;"",U98&lt;&gt;"",V98="Coerente"),IF(R98="Coerente","Completo","Completo — diferença a confirmar"),"Completar ou confirmar dados")),"")</f>
        <v/>
      </c>
      <c r="Y98" s="25" t="n"/>
    </row>
    <row r="99">
      <c r="A99" s="22" t="n"/>
      <c r="B99" s="22" t="n"/>
      <c r="C99" s="23" t="n"/>
      <c r="D99" s="25" t="n"/>
      <c r="E99" s="22" t="n"/>
      <c r="F99" s="22" t="n"/>
      <c r="G99" s="22" t="n"/>
      <c r="H99" s="22" t="n"/>
      <c r="I99" s="22" t="n"/>
      <c r="J99" s="25" t="n"/>
      <c r="K99" s="25" t="n"/>
      <c r="L99" s="25" t="n"/>
      <c r="M99" s="29" t="n"/>
      <c r="N99" s="30" t="n"/>
      <c r="O99" s="26">
        <f>IFERROR(IF(A99="","",M99*N99),"")</f>
        <v/>
      </c>
      <c r="P99" s="29" t="n"/>
      <c r="Q99" s="26">
        <f>IFERROR(IF(A99="","",P99-O99),"")</f>
        <v/>
      </c>
      <c r="R99" s="28">
        <f>IFERROR(IF(A99="","",IF(ABS(Q99)&lt;='Instruções'!$B$7,"Coerente","Diferença a confirmar")),"")</f>
        <v/>
      </c>
      <c r="S99" s="26">
        <f>IFERROR(IF(A99="","",M99-P99),"")</f>
        <v/>
      </c>
      <c r="T99" s="24">
        <f>IFERROR(IF(C99="","",EOMONTH(C99,2)),"")</f>
        <v/>
      </c>
      <c r="U99" s="24">
        <f>IFERROR(IF(B99="","",VLOOKUP(B99,'Declarações'!$A$6:$E$105,5,FALSE)),"")</f>
        <v/>
      </c>
      <c r="V99" s="28">
        <f>IFERROR(IF(A99="","",IF(B99="","Sem declaração",IF(U99="","Sem prazo",IF(T99=U99,"Coerente","Confirmar prazo")))),"")</f>
        <v/>
      </c>
      <c r="W99" s="28">
        <f>IFERROR(IF(B99="","",VLOOKUP(B99,'Declarações'!$A$6:$G$105,7,FALSE)),"Sem declaração")</f>
        <v/>
      </c>
      <c r="X99" s="28">
        <f>IFERROR(IF(A99="","",IF(AND(B99&lt;&gt;"",C99&lt;&gt;"",D99&lt;&gt;"",E99&lt;&gt;"",F99&lt;&gt;"",G99="Sim",H99="Sim",I99&lt;&gt;"",K99&lt;&gt;"",M99&lt;&gt;"",N99&lt;&gt;"",P99&lt;&gt;"",U99&lt;&gt;"",V99="Coerente"),IF(R99="Coerente","Completo","Completo — diferença a confirmar"),"Completar ou confirmar dados")),"")</f>
        <v/>
      </c>
      <c r="Y99" s="25" t="n"/>
    </row>
    <row r="100">
      <c r="A100" s="22" t="n"/>
      <c r="B100" s="22" t="n"/>
      <c r="C100" s="23" t="n"/>
      <c r="D100" s="25" t="n"/>
      <c r="E100" s="22" t="n"/>
      <c r="F100" s="22" t="n"/>
      <c r="G100" s="22" t="n"/>
      <c r="H100" s="22" t="n"/>
      <c r="I100" s="22" t="n"/>
      <c r="J100" s="25" t="n"/>
      <c r="K100" s="25" t="n"/>
      <c r="L100" s="25" t="n"/>
      <c r="M100" s="29" t="n"/>
      <c r="N100" s="30" t="n"/>
      <c r="O100" s="26">
        <f>IFERROR(IF(A100="","",M100*N100),"")</f>
        <v/>
      </c>
      <c r="P100" s="29" t="n"/>
      <c r="Q100" s="26">
        <f>IFERROR(IF(A100="","",P100-O100),"")</f>
        <v/>
      </c>
      <c r="R100" s="28">
        <f>IFERROR(IF(A100="","",IF(ABS(Q100)&lt;='Instruções'!$B$7,"Coerente","Diferença a confirmar")),"")</f>
        <v/>
      </c>
      <c r="S100" s="26">
        <f>IFERROR(IF(A100="","",M100-P100),"")</f>
        <v/>
      </c>
      <c r="T100" s="24">
        <f>IFERROR(IF(C100="","",EOMONTH(C100,2)),"")</f>
        <v/>
      </c>
      <c r="U100" s="24">
        <f>IFERROR(IF(B100="","",VLOOKUP(B100,'Declarações'!$A$6:$E$105,5,FALSE)),"")</f>
        <v/>
      </c>
      <c r="V100" s="28">
        <f>IFERROR(IF(A100="","",IF(B100="","Sem declaração",IF(U100="","Sem prazo",IF(T100=U100,"Coerente","Confirmar prazo")))),"")</f>
        <v/>
      </c>
      <c r="W100" s="28">
        <f>IFERROR(IF(B100="","",VLOOKUP(B100,'Declarações'!$A$6:$G$105,7,FALSE)),"Sem declaração")</f>
        <v/>
      </c>
      <c r="X100" s="28">
        <f>IFERROR(IF(A100="","",IF(AND(B100&lt;&gt;"",C100&lt;&gt;"",D100&lt;&gt;"",E100&lt;&gt;"",F100&lt;&gt;"",G100="Sim",H100="Sim",I100&lt;&gt;"",K100&lt;&gt;"",M100&lt;&gt;"",N100&lt;&gt;"",P100&lt;&gt;"",U100&lt;&gt;"",V100="Coerente"),IF(R100="Coerente","Completo","Completo — diferença a confirmar"),"Completar ou confirmar dados")),"")</f>
        <v/>
      </c>
      <c r="Y100" s="25" t="n"/>
    </row>
    <row r="101">
      <c r="A101" s="22" t="n"/>
      <c r="B101" s="22" t="n"/>
      <c r="C101" s="23" t="n"/>
      <c r="D101" s="25" t="n"/>
      <c r="E101" s="22" t="n"/>
      <c r="F101" s="22" t="n"/>
      <c r="G101" s="22" t="n"/>
      <c r="H101" s="22" t="n"/>
      <c r="I101" s="22" t="n"/>
      <c r="J101" s="25" t="n"/>
      <c r="K101" s="25" t="n"/>
      <c r="L101" s="25" t="n"/>
      <c r="M101" s="29" t="n"/>
      <c r="N101" s="30" t="n"/>
      <c r="O101" s="26">
        <f>IFERROR(IF(A101="","",M101*N101),"")</f>
        <v/>
      </c>
      <c r="P101" s="29" t="n"/>
      <c r="Q101" s="26">
        <f>IFERROR(IF(A101="","",P101-O101),"")</f>
        <v/>
      </c>
      <c r="R101" s="28">
        <f>IFERROR(IF(A101="","",IF(ABS(Q101)&lt;='Instruções'!$B$7,"Coerente","Diferença a confirmar")),"")</f>
        <v/>
      </c>
      <c r="S101" s="26">
        <f>IFERROR(IF(A101="","",M101-P101),"")</f>
        <v/>
      </c>
      <c r="T101" s="24">
        <f>IFERROR(IF(C101="","",EOMONTH(C101,2)),"")</f>
        <v/>
      </c>
      <c r="U101" s="24">
        <f>IFERROR(IF(B101="","",VLOOKUP(B101,'Declarações'!$A$6:$E$105,5,FALSE)),"")</f>
        <v/>
      </c>
      <c r="V101" s="28">
        <f>IFERROR(IF(A101="","",IF(B101="","Sem declaração",IF(U101="","Sem prazo",IF(T101=U101,"Coerente","Confirmar prazo")))),"")</f>
        <v/>
      </c>
      <c r="W101" s="28">
        <f>IFERROR(IF(B101="","",VLOOKUP(B101,'Declarações'!$A$6:$G$105,7,FALSE)),"Sem declaração")</f>
        <v/>
      </c>
      <c r="X101" s="28">
        <f>IFERROR(IF(A101="","",IF(AND(B101&lt;&gt;"",C101&lt;&gt;"",D101&lt;&gt;"",E101&lt;&gt;"",F101&lt;&gt;"",G101="Sim",H101="Sim",I101&lt;&gt;"",K101&lt;&gt;"",M101&lt;&gt;"",N101&lt;&gt;"",P101&lt;&gt;"",U101&lt;&gt;"",V101="Coerente"),IF(R101="Coerente","Completo","Completo — diferença a confirmar"),"Completar ou confirmar dados")),"")</f>
        <v/>
      </c>
      <c r="Y101" s="25" t="n"/>
    </row>
    <row r="102">
      <c r="A102" s="22" t="n"/>
      <c r="B102" s="22" t="n"/>
      <c r="C102" s="23" t="n"/>
      <c r="D102" s="25" t="n"/>
      <c r="E102" s="22" t="n"/>
      <c r="F102" s="22" t="n"/>
      <c r="G102" s="22" t="n"/>
      <c r="H102" s="22" t="n"/>
      <c r="I102" s="22" t="n"/>
      <c r="J102" s="25" t="n"/>
      <c r="K102" s="25" t="n"/>
      <c r="L102" s="25" t="n"/>
      <c r="M102" s="29" t="n"/>
      <c r="N102" s="30" t="n"/>
      <c r="O102" s="26">
        <f>IFERROR(IF(A102="","",M102*N102),"")</f>
        <v/>
      </c>
      <c r="P102" s="29" t="n"/>
      <c r="Q102" s="26">
        <f>IFERROR(IF(A102="","",P102-O102),"")</f>
        <v/>
      </c>
      <c r="R102" s="28">
        <f>IFERROR(IF(A102="","",IF(ABS(Q102)&lt;='Instruções'!$B$7,"Coerente","Diferença a confirmar")),"")</f>
        <v/>
      </c>
      <c r="S102" s="26">
        <f>IFERROR(IF(A102="","",M102-P102),"")</f>
        <v/>
      </c>
      <c r="T102" s="24">
        <f>IFERROR(IF(C102="","",EOMONTH(C102,2)),"")</f>
        <v/>
      </c>
      <c r="U102" s="24">
        <f>IFERROR(IF(B102="","",VLOOKUP(B102,'Declarações'!$A$6:$E$105,5,FALSE)),"")</f>
        <v/>
      </c>
      <c r="V102" s="28">
        <f>IFERROR(IF(A102="","",IF(B102="","Sem declaração",IF(U102="","Sem prazo",IF(T102=U102,"Coerente","Confirmar prazo")))),"")</f>
        <v/>
      </c>
      <c r="W102" s="28">
        <f>IFERROR(IF(B102="","",VLOOKUP(B102,'Declarações'!$A$6:$G$105,7,FALSE)),"Sem declaração")</f>
        <v/>
      </c>
      <c r="X102" s="28">
        <f>IFERROR(IF(A102="","",IF(AND(B102&lt;&gt;"",C102&lt;&gt;"",D102&lt;&gt;"",E102&lt;&gt;"",F102&lt;&gt;"",G102="Sim",H102="Sim",I102&lt;&gt;"",K102&lt;&gt;"",M102&lt;&gt;"",N102&lt;&gt;"",P102&lt;&gt;"",U102&lt;&gt;"",V102="Coerente"),IF(R102="Coerente","Completo","Completo — diferença a confirmar"),"Completar ou confirmar dados")),"")</f>
        <v/>
      </c>
      <c r="Y102" s="25" t="n"/>
    </row>
    <row r="103">
      <c r="A103" s="22" t="n"/>
      <c r="B103" s="22" t="n"/>
      <c r="C103" s="23" t="n"/>
      <c r="D103" s="25" t="n"/>
      <c r="E103" s="22" t="n"/>
      <c r="F103" s="22" t="n"/>
      <c r="G103" s="22" t="n"/>
      <c r="H103" s="22" t="n"/>
      <c r="I103" s="22" t="n"/>
      <c r="J103" s="25" t="n"/>
      <c r="K103" s="25" t="n"/>
      <c r="L103" s="25" t="n"/>
      <c r="M103" s="29" t="n"/>
      <c r="N103" s="30" t="n"/>
      <c r="O103" s="26">
        <f>IFERROR(IF(A103="","",M103*N103),"")</f>
        <v/>
      </c>
      <c r="P103" s="29" t="n"/>
      <c r="Q103" s="26">
        <f>IFERROR(IF(A103="","",P103-O103),"")</f>
        <v/>
      </c>
      <c r="R103" s="28">
        <f>IFERROR(IF(A103="","",IF(ABS(Q103)&lt;='Instruções'!$B$7,"Coerente","Diferença a confirmar")),"")</f>
        <v/>
      </c>
      <c r="S103" s="26">
        <f>IFERROR(IF(A103="","",M103-P103),"")</f>
        <v/>
      </c>
      <c r="T103" s="24">
        <f>IFERROR(IF(C103="","",EOMONTH(C103,2)),"")</f>
        <v/>
      </c>
      <c r="U103" s="24">
        <f>IFERROR(IF(B103="","",VLOOKUP(B103,'Declarações'!$A$6:$E$105,5,FALSE)),"")</f>
        <v/>
      </c>
      <c r="V103" s="28">
        <f>IFERROR(IF(A103="","",IF(B103="","Sem declaração",IF(U103="","Sem prazo",IF(T103=U103,"Coerente","Confirmar prazo")))),"")</f>
        <v/>
      </c>
      <c r="W103" s="28">
        <f>IFERROR(IF(B103="","",VLOOKUP(B103,'Declarações'!$A$6:$G$105,7,FALSE)),"Sem declaração")</f>
        <v/>
      </c>
      <c r="X103" s="28">
        <f>IFERROR(IF(A103="","",IF(AND(B103&lt;&gt;"",C103&lt;&gt;"",D103&lt;&gt;"",E103&lt;&gt;"",F103&lt;&gt;"",G103="Sim",H103="Sim",I103&lt;&gt;"",K103&lt;&gt;"",M103&lt;&gt;"",N103&lt;&gt;"",P103&lt;&gt;"",U103&lt;&gt;"",V103="Coerente"),IF(R103="Coerente","Completo","Completo — diferença a confirmar"),"Completar ou confirmar dados")),"")</f>
        <v/>
      </c>
      <c r="Y103" s="25" t="n"/>
    </row>
    <row r="104">
      <c r="A104" s="22" t="n"/>
      <c r="B104" s="22" t="n"/>
      <c r="C104" s="23" t="n"/>
      <c r="D104" s="25" t="n"/>
      <c r="E104" s="22" t="n"/>
      <c r="F104" s="22" t="n"/>
      <c r="G104" s="22" t="n"/>
      <c r="H104" s="22" t="n"/>
      <c r="I104" s="22" t="n"/>
      <c r="J104" s="25" t="n"/>
      <c r="K104" s="25" t="n"/>
      <c r="L104" s="25" t="n"/>
      <c r="M104" s="29" t="n"/>
      <c r="N104" s="30" t="n"/>
      <c r="O104" s="26">
        <f>IFERROR(IF(A104="","",M104*N104),"")</f>
        <v/>
      </c>
      <c r="P104" s="29" t="n"/>
      <c r="Q104" s="26">
        <f>IFERROR(IF(A104="","",P104-O104),"")</f>
        <v/>
      </c>
      <c r="R104" s="28">
        <f>IFERROR(IF(A104="","",IF(ABS(Q104)&lt;='Instruções'!$B$7,"Coerente","Diferença a confirmar")),"")</f>
        <v/>
      </c>
      <c r="S104" s="26">
        <f>IFERROR(IF(A104="","",M104-P104),"")</f>
        <v/>
      </c>
      <c r="T104" s="24">
        <f>IFERROR(IF(C104="","",EOMONTH(C104,2)),"")</f>
        <v/>
      </c>
      <c r="U104" s="24">
        <f>IFERROR(IF(B104="","",VLOOKUP(B104,'Declarações'!$A$6:$E$105,5,FALSE)),"")</f>
        <v/>
      </c>
      <c r="V104" s="28">
        <f>IFERROR(IF(A104="","",IF(B104="","Sem declaração",IF(U104="","Sem prazo",IF(T104=U104,"Coerente","Confirmar prazo")))),"")</f>
        <v/>
      </c>
      <c r="W104" s="28">
        <f>IFERROR(IF(B104="","",VLOOKUP(B104,'Declarações'!$A$6:$G$105,7,FALSE)),"Sem declaração")</f>
        <v/>
      </c>
      <c r="X104" s="28">
        <f>IFERROR(IF(A104="","",IF(AND(B104&lt;&gt;"",C104&lt;&gt;"",D104&lt;&gt;"",E104&lt;&gt;"",F104&lt;&gt;"",G104="Sim",H104="Sim",I104&lt;&gt;"",K104&lt;&gt;"",M104&lt;&gt;"",N104&lt;&gt;"",P104&lt;&gt;"",U104&lt;&gt;"",V104="Coerente"),IF(R104="Coerente","Completo","Completo — diferença a confirmar"),"Completar ou confirmar dados")),"")</f>
        <v/>
      </c>
      <c r="Y104" s="25" t="n"/>
    </row>
    <row r="105">
      <c r="A105" s="22" t="n"/>
      <c r="B105" s="22" t="n"/>
      <c r="C105" s="23" t="n"/>
      <c r="D105" s="25" t="n"/>
      <c r="E105" s="22" t="n"/>
      <c r="F105" s="22" t="n"/>
      <c r="G105" s="22" t="n"/>
      <c r="H105" s="22" t="n"/>
      <c r="I105" s="22" t="n"/>
      <c r="J105" s="25" t="n"/>
      <c r="K105" s="25" t="n"/>
      <c r="L105" s="25" t="n"/>
      <c r="M105" s="29" t="n"/>
      <c r="N105" s="30" t="n"/>
      <c r="O105" s="26">
        <f>IFERROR(IF(A105="","",M105*N105),"")</f>
        <v/>
      </c>
      <c r="P105" s="29" t="n"/>
      <c r="Q105" s="26">
        <f>IFERROR(IF(A105="","",P105-O105),"")</f>
        <v/>
      </c>
      <c r="R105" s="28">
        <f>IFERROR(IF(A105="","",IF(ABS(Q105)&lt;='Instruções'!$B$7,"Coerente","Diferença a confirmar")),"")</f>
        <v/>
      </c>
      <c r="S105" s="26">
        <f>IFERROR(IF(A105="","",M105-P105),"")</f>
        <v/>
      </c>
      <c r="T105" s="24">
        <f>IFERROR(IF(C105="","",EOMONTH(C105,2)),"")</f>
        <v/>
      </c>
      <c r="U105" s="24">
        <f>IFERROR(IF(B105="","",VLOOKUP(B105,'Declarações'!$A$6:$E$105,5,FALSE)),"")</f>
        <v/>
      </c>
      <c r="V105" s="28">
        <f>IFERROR(IF(A105="","",IF(B105="","Sem declaração",IF(U105="","Sem prazo",IF(T105=U105,"Coerente","Confirmar prazo")))),"")</f>
        <v/>
      </c>
      <c r="W105" s="28">
        <f>IFERROR(IF(B105="","",VLOOKUP(B105,'Declarações'!$A$6:$G$105,7,FALSE)),"Sem declaração")</f>
        <v/>
      </c>
      <c r="X105" s="28">
        <f>IFERROR(IF(A105="","",IF(AND(B105&lt;&gt;"",C105&lt;&gt;"",D105&lt;&gt;"",E105&lt;&gt;"",F105&lt;&gt;"",G105="Sim",H105="Sim",I105&lt;&gt;"",K105&lt;&gt;"",M105&lt;&gt;"",N105&lt;&gt;"",P105&lt;&gt;"",U105&lt;&gt;"",V105="Coerente"),IF(R105="Coerente","Completo","Completo — diferença a confirmar"),"Completar ou confirmar dados")),"")</f>
        <v/>
      </c>
      <c r="Y105" s="25" t="n"/>
    </row>
  </sheetData>
  <mergeCells count="1">
    <mergeCell ref="A1:Y1"/>
  </mergeCells>
  <conditionalFormatting sqref="R6:R105">
    <cfRule type="expression" priority="1" dxfId="0">
      <formula>R6="Coerente"</formula>
    </cfRule>
    <cfRule type="expression" priority="2" dxfId="4">
      <formula>R6="Diferença a confirmar"</formula>
    </cfRule>
  </conditionalFormatting>
  <conditionalFormatting sqref="V6:V105">
    <cfRule type="expression" priority="3" dxfId="0">
      <formula>V6="Coerente"</formula>
    </cfRule>
    <cfRule type="expression" priority="4" dxfId="1">
      <formula>OR(V6="Confirmar prazo",V6="Sem declaração",V6="Sem prazo")</formula>
    </cfRule>
  </conditionalFormatting>
  <conditionalFormatting sqref="W6:W105">
    <cfRule type="expression" priority="5" dxfId="0">
      <formula>W6="Entregue"</formula>
    </cfRule>
    <cfRule type="expression" priority="6" dxfId="3">
      <formula>W6="Pronta a entregar"</formula>
    </cfRule>
    <cfRule type="expression" priority="7" dxfId="4">
      <formula>W6="A validar"</formula>
    </cfRule>
    <cfRule type="expression" priority="8" dxfId="5">
      <formula>W6="Por preparar"</formula>
    </cfRule>
  </conditionalFormatting>
  <conditionalFormatting sqref="X6:X105">
    <cfRule type="expression" priority="9" dxfId="0">
      <formula>X6="Completo"</formula>
    </cfRule>
    <cfRule type="expression" priority="10" dxfId="4">
      <formula>X6="Completo — diferença a confirmar"</formula>
    </cfRule>
    <cfRule type="expression" priority="11" dxfId="1">
      <formula>X6="Completar ou confirmar dados"</formula>
    </cfRule>
  </conditionalFormatting>
  <dataValidations count="11">
    <dataValidation sqref="A6:A105" showErrorMessage="1" showInputMessage="1" allowBlank="1" errorTitle="Identificador repetido" error="Cada registo deve ter um identificador interno único." type="custom">
      <formula1>=OR(A6="",COUNTIF($A$6:$A$105,A6)=1)</formula1>
    </dataValidation>
    <dataValidation sqref="B6:B105" showErrorMessage="1" showInputMessage="1" allowBlank="1" promptTitle="Referência da declaração" prompt="Selecione uma referência já registada na folha Declarações." type="list">
      <formula1>='Declarações'!$A$6:$A$105</formula1>
    </dataValidation>
    <dataValidation sqref="C6:C105" showErrorMessage="1" showInputMessage="1" allowBlank="1" promptTitle="Data do facto tributário" prompt="Introduza a data do facto tributário no formato d/m/aaaa." type="date" operator="between">
      <formula1>1</formula1>
      <formula2>2958465</formula2>
    </dataValidation>
    <dataValidation sqref="F6:F105" showErrorMessage="1" showInputMessage="1" allowBlank="1" type="list">
      <formula1>='Instruções'!$J$6:$J$55</formula1>
    </dataValidation>
    <dataValidation sqref="G6:G105" showErrorMessage="1" showInputMessage="1" allowBlank="1" type="list">
      <formula1>='Instruções'!$M$6:$M$55</formula1>
    </dataValidation>
    <dataValidation sqref="H6:H105" showErrorMessage="1" showInputMessage="1" allowBlank="1" type="list">
      <formula1>='Instruções'!$M$6:$M$55</formula1>
    </dataValidation>
    <dataValidation sqref="I6:I105" showErrorMessage="1" showInputMessage="1" allowBlank="1" type="list">
      <formula1>='Instruções'!$K$6:$K$55</formula1>
    </dataValidation>
    <dataValidation sqref="K6:K105" showErrorMessage="1" showInputMessage="1" allowBlank="1" type="list">
      <formula1>='Instruções'!$L$6:$L$55</formula1>
    </dataValidation>
    <dataValidation sqref="M6:M105" showErrorMessage="1" showInputMessage="1" allowBlank="1" promptTitle="Montante bruto" prompt="Introduza um valor numérico maior ou igual a zero." type="decimal" operator="greaterThanOrEqual">
      <formula1>0</formula1>
    </dataValidation>
    <dataValidation sqref="N6:N105" showErrorMessage="1" showInputMessage="1" allowBlank="1" promptTitle="Taxa de retenção indicada" prompt="Introduza a taxa confirmada para este registo. O ficheiro não contém taxas legais predefinidas." type="decimal" operator="between">
      <formula1>0</formula1>
      <formula2>1</formula2>
    </dataValidation>
    <dataValidation sqref="P6:P105" showErrorMessage="1" showInputMessage="1" allowBlank="1" promptTitle="Retenção efetuada" prompt="Introduza um valor numérico maior ou igual a zero." type="decimal" operator="greaterThanOrEqual">
      <formula1>0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5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8" customWidth="1" min="2" max="2"/>
    <col width="4" customWidth="1" min="3" max="3"/>
    <col width="54" customWidth="1" min="4" max="4"/>
    <col width="12" customWidth="1" min="5" max="5"/>
    <col width="12" customWidth="1" min="6" max="6"/>
    <col width="12" customWidth="1" min="7" max="7"/>
    <col width="12" customWidth="1" min="8" max="8"/>
    <col width="24" customWidth="1" min="10" max="10"/>
    <col width="25" customWidth="1" min="11" max="11"/>
    <col width="31" customWidth="1" min="12" max="12"/>
    <col width="22" customWidth="1" min="13" max="13"/>
    <col width="22" customWidth="1" min="14" max="14"/>
  </cols>
  <sheetData>
    <row r="1" ht="28" customHeight="1">
      <c r="A1" s="1" t="inlineStr">
        <is>
          <t>Instruções, parâmetros e listas editáveis</t>
        </is>
      </c>
    </row>
    <row r="2">
      <c r="A2" s="19" t="inlineStr">
        <is>
          <t>Ficheiro de controlo interno para apoio à organização de informação relacionada com a Modelo 30.</t>
        </is>
      </c>
    </row>
    <row r="4">
      <c r="A4" s="31" t="inlineStr">
        <is>
          <t>Parâmetros editáveis</t>
        </is>
      </c>
      <c r="B4" s="13" t="n"/>
    </row>
    <row r="5">
      <c r="A5" s="32" t="inlineStr">
        <is>
          <t>Data de referência dos alertas</t>
        </is>
      </c>
      <c r="B5" s="33" t="n">
        <v>46128</v>
      </c>
      <c r="D5" s="20" t="inlineStr">
        <is>
          <t>A data de referência serve apenas para os alertas internos do painel e pode ser alterada para análise histórica.</t>
        </is>
      </c>
      <c r="J5" s="34" t="inlineStr">
        <is>
          <t>Países de residência</t>
        </is>
      </c>
      <c r="K5" s="34" t="inlineStr">
        <is>
          <t>Tipos de rendimento</t>
        </is>
      </c>
      <c r="L5" s="34" t="inlineStr">
        <is>
          <t>Tratamento de convenção indicado</t>
        </is>
      </c>
      <c r="M5" s="34" t="inlineStr">
        <is>
          <t>Confirmações internas</t>
        </is>
      </c>
      <c r="N5" s="34" t="inlineStr">
        <is>
          <t>Estados de entrega</t>
        </is>
      </c>
    </row>
    <row r="6">
      <c r="A6" s="32" t="inlineStr">
        <is>
          <t>Antecedência de alerta operacional (dias)</t>
        </is>
      </c>
      <c r="B6" s="35" t="n">
        <v>15</v>
      </c>
      <c r="D6" s="20" t="inlineStr">
        <is>
          <t>A antecedência de alerta é operacional e não corresponde a um prazo legal.</t>
        </is>
      </c>
      <c r="J6" s="25" t="inlineStr">
        <is>
          <t>Alemanha</t>
        </is>
      </c>
      <c r="K6" s="25" t="inlineStr">
        <is>
          <t>Serviços</t>
        </is>
      </c>
      <c r="L6" s="25" t="inlineStr">
        <is>
          <t>Não indicada</t>
        </is>
      </c>
      <c r="M6" s="25" t="inlineStr">
        <is>
          <t>Sim</t>
        </is>
      </c>
      <c r="N6" s="25" t="inlineStr">
        <is>
          <t>Por preparar</t>
        </is>
      </c>
    </row>
    <row r="7">
      <c r="A7" s="32" t="inlineStr">
        <is>
          <t>Tolerância de conferência de retenção (€)</t>
        </is>
      </c>
      <c r="B7" s="36" t="n">
        <v>0.01</v>
      </c>
      <c r="D7" s="20" t="inlineStr">
        <is>
          <t>A tolerância de conferência é uma tolerância aritmética interna e não corresponde a qualquer limite fiscal.</t>
        </is>
      </c>
      <c r="J7" s="25" t="inlineStr">
        <is>
          <t>Angola</t>
        </is>
      </c>
      <c r="K7" s="25" t="inlineStr">
        <is>
          <t>Juros</t>
        </is>
      </c>
      <c r="L7" s="25" t="inlineStr">
        <is>
          <t>Em análise</t>
        </is>
      </c>
      <c r="M7" s="25" t="inlineStr">
        <is>
          <t>Não</t>
        </is>
      </c>
      <c r="N7" s="25" t="inlineStr">
        <is>
          <t>A validar</t>
        </is>
      </c>
    </row>
    <row r="8">
      <c r="J8" s="25" t="inlineStr">
        <is>
          <t>Brasil</t>
        </is>
      </c>
      <c r="K8" s="25" t="inlineStr">
        <is>
          <t>Dividendos</t>
        </is>
      </c>
      <c r="L8" s="25" t="inlineStr">
        <is>
          <t>Convenção indicada — confirmar</t>
        </is>
      </c>
      <c r="M8" s="25" t="inlineStr">
        <is>
          <t>Por confirmar</t>
        </is>
      </c>
      <c r="N8" s="25" t="inlineStr">
        <is>
          <t>Pronta a entregar</t>
        </is>
      </c>
    </row>
    <row r="9">
      <c r="A9" s="37" t="inlineStr">
        <is>
          <t>Utilização do ficheiro</t>
        </is>
      </c>
      <c r="B9" s="13" t="n"/>
      <c r="C9" s="13" t="n"/>
      <c r="D9" s="13" t="n"/>
      <c r="E9" s="13" t="n"/>
      <c r="F9" s="13" t="n"/>
      <c r="G9" s="13" t="n"/>
      <c r="H9" s="13" t="n"/>
      <c r="J9" s="25" t="inlineStr">
        <is>
          <t>Espanha</t>
        </is>
      </c>
      <c r="K9" s="25" t="inlineStr">
        <is>
          <t>Royalties</t>
        </is>
      </c>
      <c r="L9" s="25" t="n"/>
      <c r="M9" s="25" t="n"/>
      <c r="N9" s="25" t="inlineStr">
        <is>
          <t>Entregue</t>
        </is>
      </c>
    </row>
    <row r="10" ht="24" customHeight="1">
      <c r="A10" s="32" t="inlineStr">
        <is>
          <t>1. Registe uma declaração interna na folha «Declarações» antes de associar registos de rendimento.</t>
        </is>
      </c>
      <c r="J10" s="25" t="inlineStr">
        <is>
          <t>Estados Unidos da América</t>
        </is>
      </c>
      <c r="K10" s="25" t="inlineStr">
        <is>
          <t>Rendimentos prediais</t>
        </is>
      </c>
      <c r="L10" s="25" t="n"/>
      <c r="M10" s="25" t="n"/>
      <c r="N10" s="25" t="n"/>
    </row>
    <row r="11" ht="24" customHeight="1">
      <c r="A11" s="38" t="inlineStr">
        <is>
          <t>2. Use uma linha na folha «Registos» por pagamento ou colocação à disposição que pretenda controlar.</t>
        </is>
      </c>
      <c r="J11" s="25" t="inlineStr">
        <is>
          <t>França</t>
        </is>
      </c>
      <c r="K11" s="25" t="inlineStr">
        <is>
          <t>Outro (descrever)</t>
        </is>
      </c>
      <c r="L11" s="25" t="n"/>
      <c r="M11" s="25" t="n"/>
      <c r="N11" s="25" t="n"/>
    </row>
    <row r="12" ht="32" customHeight="1">
      <c r="A12" s="32" t="inlineStr">
        <is>
          <t>3. Preencha o beneficiário, a identificação fiscal estrangeira, o país de residência, o tipo de rendimento e a confirmação interna de não residência.</t>
        </is>
      </c>
      <c r="J12" s="25" t="inlineStr">
        <is>
          <t>Irlanda</t>
        </is>
      </c>
      <c r="K12" s="25" t="n"/>
      <c r="L12" s="25" t="n"/>
      <c r="M12" s="25" t="n"/>
      <c r="N12" s="25" t="n"/>
    </row>
    <row r="13" ht="32" customHeight="1">
      <c r="A13" s="38" t="inlineStr">
        <is>
          <t>4. Introduza a taxa de retenção indicada e a retenção efetivamente efetuada apenas após confirmação do enquadramento aplicável.</t>
        </is>
      </c>
      <c r="J13" s="25" t="inlineStr">
        <is>
          <t>Países Baixos</t>
        </is>
      </c>
      <c r="K13" s="25" t="n"/>
      <c r="L13" s="25" t="n"/>
      <c r="M13" s="25" t="n"/>
      <c r="N13" s="25" t="n"/>
    </row>
    <row r="14" ht="24" customHeight="1">
      <c r="A14" s="32" t="inlineStr">
        <is>
          <t>5. A coluna “Tratamento de convenção indicado” serve apenas para registo interno; não determina a aplicabilidade de uma convenção.</t>
        </is>
      </c>
      <c r="J14" s="25" t="inlineStr">
        <is>
          <t>Suíça</t>
        </is>
      </c>
      <c r="K14" s="25" t="n"/>
      <c r="L14" s="25" t="n"/>
      <c r="M14" s="25" t="n"/>
      <c r="N14" s="25" t="n"/>
    </row>
    <row r="15" ht="32" customHeight="1">
      <c r="A15" s="38" t="inlineStr">
        <is>
          <t>6. A data-limite base é calculada até ao fim do segundo mês seguinte ao facto tributário. Confirme sempre o calendário fiscal anual e introduza uma data na coluna “Ajuste confirmado do calendário fiscal” apenas quando aplicável.</t>
        </is>
      </c>
      <c r="J15" s="25" t="n"/>
      <c r="K15" s="25" t="n"/>
      <c r="L15" s="25" t="n"/>
      <c r="M15" s="25" t="n"/>
      <c r="N15" s="25" t="n"/>
    </row>
    <row r="16" ht="24" customHeight="1">
      <c r="A16" s="32" t="inlineStr">
        <is>
          <t>7. Após entrega, registe a data de entrega, o número de comprovativo e a localização do comprovativo na folha «Declarações».</t>
        </is>
      </c>
      <c r="J16" s="25" t="n"/>
      <c r="K16" s="25" t="n"/>
      <c r="L16" s="25" t="n"/>
      <c r="M16" s="25" t="n"/>
      <c r="N16" s="25" t="n"/>
    </row>
    <row r="17" ht="24" customHeight="1">
      <c r="A17" s="38" t="inlineStr">
        <is>
          <t>8. Confirme no “Painel” que os totais estão conciliados e que não existem referências repetidas, dados em falta, prazos a confirmar ou divergências de retenção.</t>
        </is>
      </c>
      <c r="J17" s="25" t="n"/>
      <c r="K17" s="25" t="n"/>
      <c r="L17" s="25" t="n"/>
      <c r="M17" s="25" t="n"/>
      <c r="N17" s="25" t="n"/>
    </row>
    <row r="18" ht="24" customHeight="1">
      <c r="A18" s="32" t="inlineStr">
        <is>
          <t>9. As linhas de exemplo são fictícias e devem ser substituídas ou eliminadas antes da utilização efectiva.</t>
        </is>
      </c>
      <c r="J18" s="25" t="n"/>
      <c r="K18" s="25" t="n"/>
      <c r="L18" s="25" t="n"/>
      <c r="M18" s="25" t="n"/>
      <c r="N18" s="25" t="n"/>
    </row>
    <row r="19" ht="24" customHeight="1">
      <c r="A19" s="38" t="inlineStr">
        <is>
          <t>10. As células amarelas destinam-se à introdução ou manutenção de dados; as células azul-claro ou cinzento-claro contêm cálculos internos.</t>
        </is>
      </c>
      <c r="J19" s="25" t="n"/>
      <c r="K19" s="25" t="n"/>
      <c r="L19" s="25" t="n"/>
      <c r="M19" s="25" t="n"/>
      <c r="N19" s="25" t="n"/>
    </row>
    <row r="20" ht="24" customHeight="1">
      <c r="A20" s="32" t="inlineStr">
        <is>
          <t>11. Para expandir as tabelas, copie uma linha vazia já preparada da própria tabela para preservar formatos, fórmulas e validações.</t>
        </is>
      </c>
      <c r="J20" s="25" t="n"/>
      <c r="K20" s="25" t="n"/>
      <c r="L20" s="25" t="n"/>
      <c r="M20" s="25" t="n"/>
      <c r="N20" s="25" t="n"/>
    </row>
    <row r="21">
      <c r="J21" s="25" t="n"/>
      <c r="K21" s="25" t="n"/>
      <c r="L21" s="25" t="n"/>
      <c r="M21" s="25" t="n"/>
      <c r="N21" s="25" t="n"/>
    </row>
    <row r="22">
      <c r="A22" s="37" t="inlineStr">
        <is>
          <t>Fontes oficiais a confirmar</t>
        </is>
      </c>
      <c r="B22" s="13" t="n"/>
      <c r="C22" s="13" t="n"/>
      <c r="D22" s="13" t="n"/>
      <c r="E22" s="13" t="n"/>
      <c r="F22" s="13" t="n"/>
      <c r="G22" s="13" t="n"/>
      <c r="H22" s="13" t="n"/>
      <c r="J22" s="25" t="n"/>
      <c r="K22" s="25" t="n"/>
      <c r="L22" s="25" t="n"/>
      <c r="M22" s="25" t="n"/>
      <c r="N22" s="25" t="n"/>
    </row>
    <row r="23" ht="34" customHeight="1">
      <c r="A23" s="39" t="inlineStr">
        <is>
          <t>A Modelo 30 abrange rendimentos considerados obtidos em Portugal pagos ou colocados à disposição de sujeitos passivos não residentes.</t>
        </is>
      </c>
      <c r="J23" s="25" t="n"/>
      <c r="K23" s="25" t="n"/>
      <c r="L23" s="25" t="n"/>
      <c r="M23" s="25" t="n"/>
      <c r="N23" s="25" t="n"/>
    </row>
    <row r="24" ht="34" customHeight="1">
      <c r="A24" s="39" t="inlineStr">
        <is>
          <t>A entidade devedora deve entregar a declaração eletronicamente até ao fim do segundo mês seguinte ao facto tributário, sem prejuízo de ajustamentos constantes do calendário fiscal anual.</t>
        </is>
      </c>
      <c r="J24" s="25" t="n"/>
      <c r="K24" s="25" t="n"/>
      <c r="L24" s="25" t="n"/>
      <c r="M24" s="25" t="n"/>
      <c r="N24" s="25" t="n"/>
    </row>
    <row r="25" ht="34" customHeight="1">
      <c r="A25" s="39" t="inlineStr">
        <is>
          <t>Confirme sempre o enquadramento, a classificação, a taxa, a convenção aplicável, o prazo e o procedimento de entrega nas fontes oficiais em vigor.</t>
        </is>
      </c>
      <c r="J25" s="25" t="n"/>
      <c r="K25" s="25" t="n"/>
      <c r="L25" s="25" t="n"/>
      <c r="M25" s="25" t="n"/>
      <c r="N25" s="25" t="n"/>
    </row>
    <row r="26">
      <c r="A26" s="40" t="inlineStr">
        <is>
          <t>https://info.portaldasfinancas.gov.pt/pt/apoio_contribuinte/questoes_frequentes/Pages/faqs-00565.aspx</t>
        </is>
      </c>
      <c r="J26" s="25" t="n"/>
      <c r="K26" s="25" t="n"/>
      <c r="L26" s="25" t="n"/>
      <c r="M26" s="25" t="n"/>
      <c r="N26" s="25" t="n"/>
    </row>
    <row r="27">
      <c r="A27" s="40" t="inlineStr">
        <is>
          <t>https://info.portaldasfinancas.gov.pt/pt/apoio_contribuinte/calendario_fiscal/Pages/Quadro_res_Decl_2026.aspx</t>
        </is>
      </c>
      <c r="J27" s="25" t="n"/>
      <c r="K27" s="25" t="n"/>
      <c r="L27" s="25" t="n"/>
      <c r="M27" s="25" t="n"/>
      <c r="N27" s="25" t="n"/>
    </row>
    <row r="28">
      <c r="J28" s="25" t="n"/>
      <c r="K28" s="25" t="n"/>
      <c r="L28" s="25" t="n"/>
      <c r="M28" s="25" t="n"/>
      <c r="N28" s="25" t="n"/>
    </row>
    <row r="29">
      <c r="J29" s="25" t="n"/>
      <c r="K29" s="25" t="n"/>
      <c r="L29" s="25" t="n"/>
      <c r="M29" s="25" t="n"/>
      <c r="N29" s="25" t="n"/>
    </row>
    <row r="30">
      <c r="A30" s="41" t="inlineStr">
        <is>
          <t>Limitações do ficheiro</t>
        </is>
      </c>
      <c r="B30" s="42" t="n"/>
      <c r="C30" s="42" t="n"/>
      <c r="D30" s="42" t="n"/>
      <c r="E30" s="42" t="n"/>
      <c r="F30" s="42" t="n"/>
      <c r="G30" s="42" t="n"/>
      <c r="H30" s="42" t="n"/>
      <c r="J30" s="25" t="n"/>
      <c r="K30" s="25" t="n"/>
      <c r="L30" s="25" t="n"/>
      <c r="M30" s="25" t="n"/>
      <c r="N30" s="25" t="n"/>
    </row>
    <row r="31" ht="34" customHeight="1">
      <c r="A31" s="43" t="inlineStr">
        <is>
          <t>Este ficheiro não substitui a declaração eletrónica, o Portal das Finanças, o comprovativo de entrega ou aconselhamento fiscal.</t>
        </is>
      </c>
      <c r="J31" s="25" t="n"/>
      <c r="K31" s="25" t="n"/>
      <c r="L31" s="25" t="n"/>
      <c r="M31" s="25" t="n"/>
      <c r="N31" s="25" t="n"/>
    </row>
    <row r="32" ht="34" customHeight="1">
      <c r="A32" s="43" t="inlineStr">
        <is>
          <t>Não contém taxas de retenção, limiares, códigos oficiais, regras de convenções ou ajustamentos de calendário predefinidos.</t>
        </is>
      </c>
      <c r="J32" s="25" t="n"/>
      <c r="K32" s="25" t="n"/>
      <c r="L32" s="25" t="n"/>
      <c r="M32" s="25" t="n"/>
      <c r="N32" s="25" t="n"/>
    </row>
    <row r="33" ht="34" customHeight="1">
      <c r="A33" s="43" t="inlineStr">
        <is>
          <t>A taxa, o tratamento de convenção, a classificação do rendimento, a confirmação de não residência e a confirmação de rendimento considerado obtido em Portugal devem ser verificados pelo utilizador.</t>
        </is>
      </c>
      <c r="J33" s="25" t="n"/>
      <c r="K33" s="25" t="n"/>
      <c r="L33" s="25" t="n"/>
      <c r="M33" s="25" t="n"/>
      <c r="N33" s="25" t="n"/>
    </row>
    <row r="34" ht="34" customHeight="1">
      <c r="A34" s="43" t="inlineStr">
        <is>
          <t>O preenchimento do campo de ajustamento do calendário fiscal é manual e deve ser suportado pela consulta da fonte oficial aplicável.</t>
        </is>
      </c>
      <c r="J34" s="25" t="n"/>
      <c r="K34" s="25" t="n"/>
      <c r="L34" s="25" t="n"/>
      <c r="M34" s="25" t="n"/>
      <c r="N34" s="25" t="n"/>
    </row>
    <row r="35">
      <c r="J35" s="25" t="n"/>
      <c r="K35" s="25" t="n"/>
      <c r="L35" s="25" t="n"/>
      <c r="M35" s="25" t="n"/>
      <c r="N35" s="25" t="n"/>
    </row>
    <row r="36">
      <c r="J36" s="25" t="n"/>
      <c r="K36" s="25" t="n"/>
      <c r="L36" s="25" t="n"/>
      <c r="M36" s="25" t="n"/>
      <c r="N36" s="25" t="n"/>
    </row>
    <row r="37">
      <c r="J37" s="25" t="n"/>
      <c r="K37" s="25" t="n"/>
      <c r="L37" s="25" t="n"/>
      <c r="M37" s="25" t="n"/>
      <c r="N37" s="25" t="n"/>
    </row>
    <row r="38">
      <c r="J38" s="25" t="n"/>
      <c r="K38" s="25" t="n"/>
      <c r="L38" s="25" t="n"/>
      <c r="M38" s="25" t="n"/>
      <c r="N38" s="25" t="n"/>
    </row>
    <row r="39">
      <c r="J39" s="25" t="n"/>
      <c r="K39" s="25" t="n"/>
      <c r="L39" s="25" t="n"/>
      <c r="M39" s="25" t="n"/>
      <c r="N39" s="25" t="n"/>
    </row>
    <row r="40">
      <c r="J40" s="25" t="n"/>
      <c r="K40" s="25" t="n"/>
      <c r="L40" s="25" t="n"/>
      <c r="M40" s="25" t="n"/>
      <c r="N40" s="25" t="n"/>
    </row>
    <row r="41">
      <c r="J41" s="25" t="n"/>
      <c r="K41" s="25" t="n"/>
      <c r="L41" s="25" t="n"/>
      <c r="M41" s="25" t="n"/>
      <c r="N41" s="25" t="n"/>
    </row>
    <row r="42">
      <c r="J42" s="25" t="n"/>
      <c r="K42" s="25" t="n"/>
      <c r="L42" s="25" t="n"/>
      <c r="M42" s="25" t="n"/>
      <c r="N42" s="25" t="n"/>
    </row>
    <row r="43">
      <c r="J43" s="25" t="n"/>
      <c r="K43" s="25" t="n"/>
      <c r="L43" s="25" t="n"/>
      <c r="M43" s="25" t="n"/>
      <c r="N43" s="25" t="n"/>
    </row>
    <row r="44">
      <c r="J44" s="25" t="n"/>
      <c r="K44" s="25" t="n"/>
      <c r="L44" s="25" t="n"/>
      <c r="M44" s="25" t="n"/>
      <c r="N44" s="25" t="n"/>
    </row>
    <row r="45">
      <c r="J45" s="25" t="n"/>
      <c r="K45" s="25" t="n"/>
      <c r="L45" s="25" t="n"/>
      <c r="M45" s="25" t="n"/>
      <c r="N45" s="25" t="n"/>
    </row>
    <row r="46">
      <c r="J46" s="25" t="n"/>
      <c r="K46" s="25" t="n"/>
      <c r="L46" s="25" t="n"/>
      <c r="M46" s="25" t="n"/>
      <c r="N46" s="25" t="n"/>
    </row>
    <row r="47">
      <c r="J47" s="25" t="n"/>
      <c r="K47" s="25" t="n"/>
      <c r="L47" s="25" t="n"/>
      <c r="M47" s="25" t="n"/>
      <c r="N47" s="25" t="n"/>
    </row>
    <row r="48">
      <c r="J48" s="25" t="n"/>
      <c r="K48" s="25" t="n"/>
      <c r="L48" s="25" t="n"/>
      <c r="M48" s="25" t="n"/>
      <c r="N48" s="25" t="n"/>
    </row>
    <row r="49">
      <c r="J49" s="25" t="n"/>
      <c r="K49" s="25" t="n"/>
      <c r="L49" s="25" t="n"/>
      <c r="M49" s="25" t="n"/>
      <c r="N49" s="25" t="n"/>
    </row>
    <row r="50">
      <c r="J50" s="25" t="n"/>
      <c r="K50" s="25" t="n"/>
      <c r="L50" s="25" t="n"/>
      <c r="M50" s="25" t="n"/>
      <c r="N50" s="25" t="n"/>
    </row>
    <row r="51">
      <c r="J51" s="25" t="n"/>
      <c r="K51" s="25" t="n"/>
      <c r="L51" s="25" t="n"/>
      <c r="M51" s="25" t="n"/>
      <c r="N51" s="25" t="n"/>
    </row>
    <row r="52">
      <c r="J52" s="25" t="n"/>
      <c r="K52" s="25" t="n"/>
      <c r="L52" s="25" t="n"/>
      <c r="M52" s="25" t="n"/>
      <c r="N52" s="25" t="n"/>
    </row>
    <row r="53">
      <c r="J53" s="25" t="n"/>
      <c r="K53" s="25" t="n"/>
      <c r="L53" s="25" t="n"/>
      <c r="M53" s="25" t="n"/>
      <c r="N53" s="25" t="n"/>
    </row>
    <row r="54">
      <c r="J54" s="25" t="n"/>
      <c r="K54" s="25" t="n"/>
      <c r="L54" s="25" t="n"/>
      <c r="M54" s="25" t="n"/>
      <c r="N54" s="25" t="n"/>
    </row>
    <row r="55">
      <c r="J55" s="25" t="n"/>
      <c r="K55" s="25" t="n"/>
      <c r="L55" s="25" t="n"/>
      <c r="M55" s="25" t="n"/>
      <c r="N55" s="25" t="n"/>
    </row>
    <row r="57">
      <c r="J57" s="20" t="inlineStr">
        <is>
          <t>Acrescente novos países nesta lista antes de os selecionar na folha «Registos».</t>
        </is>
      </c>
      <c r="K57" s="20" t="inlineStr">
        <is>
          <t>Lista interna de apoio. Confirmar a classificação e o preenchimento aplicável no Portal das Finanças.</t>
        </is>
      </c>
      <c r="L57" s="20" t="inlineStr">
        <is>
          <t>Registo interno; confirmar sempre o enquadramento aplicável.</t>
        </is>
      </c>
    </row>
  </sheetData>
  <mergeCells count="1">
    <mergeCell ref="A1:H1"/>
  </mergeCells>
  <dataValidations count="3">
    <dataValidation sqref="B5" showErrorMessage="1" showInputMessage="1" allowBlank="0" type="date" operator="between">
      <formula1>1</formula1>
      <formula2>2958465</formula2>
    </dataValidation>
    <dataValidation sqref="B6" showErrorMessage="1" showInputMessage="1" allowBlank="0" type="whole" operator="greaterThanOrEqual">
      <formula1>0</formula1>
    </dataValidation>
    <dataValidation sqref="B7" showErrorMessage="1" showInputMessage="1" allowBlank="0" type="decimal" operator="greaterThanOrEqual">
      <formula1>0</formula1>
    </dataValidation>
  </dataValidations>
  <hyperlinks>
    <hyperlink xmlns:r="http://schemas.openxmlformats.org/officeDocument/2006/relationships" ref="A26" r:id="rId1"/>
    <hyperlink xmlns:r="http://schemas.openxmlformats.org/officeDocument/2006/relationships" ref="A27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2026-08-31T09:51:55Z</dcterms:created>
  <dcterms:modified xmlns:dcterms="http://purl.org/dc/terms/" xmlns:xsi="http://www.w3.org/2001/XMLSchema-instance" xsi:type="dcterms:W3CDTF">2026-08-31T09:51:55Z</dcterms:modified>
</cp:coreProperties>
</file>