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Despesa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[$€-pt-PT] #,##0.00"/>
    <numFmt numFmtId="165" formatCode="d/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FFFFFF"/>
      <sz val="10"/>
    </font>
    <font>
      <name val="Aptos"/>
      <b val="1"/>
      <color rgb="00FFFFFF"/>
      <sz val="10"/>
    </font>
    <font>
      <name val="Aptos"/>
      <b val="1"/>
      <color rgb="001F2933"/>
      <sz val="10"/>
    </font>
    <font>
      <name val="Aptos"/>
      <b val="1"/>
      <color rgb="00FFFFFF"/>
      <sz val="11"/>
    </font>
    <font>
      <name val="Aptos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146B4A"/>
      </patternFill>
    </fill>
    <fill>
      <patternFill patternType="solid">
        <fgColor rgb="00E7ECEF"/>
      </patternFill>
    </fill>
    <fill>
      <patternFill patternType="solid">
        <fgColor rgb="00FFFFFF"/>
      </patternFill>
    </fill>
    <fill>
      <patternFill patternType="solid">
        <fgColor rgb="00F5F0E6"/>
      </patternFill>
    </fill>
    <fill>
      <patternFill patternType="solid">
        <fgColor rgb="00FFF3D6"/>
      </patternFill>
    </fill>
    <fill>
      <patternFill patternType="solid">
        <fgColor rgb="00F4C76B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 wrapText="1"/>
    </xf>
    <xf numFmtId="0" fontId="0" fillId="5" borderId="1" pivotButton="0" quotePrefix="0" xfId="0"/>
    <xf numFmtId="164" fontId="4" fillId="4" borderId="1" applyAlignment="1" pivotButton="0" quotePrefix="0" xfId="0">
      <alignment horizontal="center" vertical="center" wrapText="1"/>
    </xf>
    <xf numFmtId="9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left" vertical="top" wrapText="1"/>
    </xf>
    <xf numFmtId="164" fontId="0" fillId="6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left" vertical="top" wrapText="1"/>
    </xf>
    <xf numFmtId="164" fontId="0" fillId="5" borderId="1" applyAlignment="1" pivotButton="0" quotePrefix="0" xfId="0">
      <alignment horizontal="right" vertical="center"/>
    </xf>
    <xf numFmtId="0" fontId="0" fillId="6" borderId="1" applyAlignment="1" pivotButton="0" quotePrefix="0" xfId="0">
      <alignment horizontal="center" vertical="center" wrapText="1"/>
    </xf>
    <xf numFmtId="164" fontId="0" fillId="6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165" fontId="6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top" wrapText="1"/>
    </xf>
    <xf numFmtId="49" fontId="6" fillId="7" borderId="1" applyAlignment="1" pivotButton="0" quotePrefix="0" xfId="0">
      <alignment horizontal="center" vertical="center" wrapText="1"/>
    </xf>
    <xf numFmtId="164" fontId="6" fillId="7" borderId="1" applyAlignment="1" pivotButton="0" quotePrefix="0" xfId="0">
      <alignment horizontal="center" vertical="center" wrapText="1"/>
    </xf>
    <xf numFmtId="9" fontId="6" fillId="7" borderId="1" applyAlignment="1" pivotButton="0" quotePrefix="0" xfId="0">
      <alignment horizontal="center" vertical="center" wrapText="1"/>
    </xf>
    <xf numFmtId="9" fontId="6" fillId="4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164" fontId="6" fillId="7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165" fontId="6" fillId="7" borderId="1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left" vertical="top" wrapText="1"/>
    </xf>
    <xf numFmtId="0" fontId="6" fillId="8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5" fontId="6" fillId="7" borderId="1" applyAlignment="1" pivotButton="0" quotePrefix="0" xfId="0">
      <alignment horizontal="center" vertical="center" wrapText="1"/>
    </xf>
    <xf numFmtId="165" fontId="6" fillId="7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146B4A"/>
        </patternFill>
      </fill>
    </dxf>
    <dxf>
      <font>
        <name val="Aptos"/>
        <b val="1"/>
        <color rgb="00FFFFFF"/>
        <sz val="10"/>
      </font>
      <fill>
        <patternFill patternType="solid">
          <fgColor rgb="00C75B39"/>
        </patternFill>
      </fill>
    </dxf>
    <dxf>
      <font>
        <name val="Aptos"/>
        <b val="1"/>
        <color rgb="001F2933"/>
        <sz val="10"/>
      </font>
      <fill>
        <patternFill patternType="solid">
          <fgColor rgb="00F4C76B"/>
        </patternFill>
      </fill>
    </dxf>
    <dxf>
      <fill>
        <patternFill patternType="solid">
          <fgColor rgb="00F4C76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afeto à atividade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'Painel'!B22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'Painel'!$A$23:$A$32</f>
            </numRef>
          </cat>
          <val>
            <numRef>
              <f>'Painel'!$B$23:$B$32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da conciliação</a:t>
            </a:r>
          </a:p>
        </rich>
      </tx>
    </title>
    <plotArea>
      <pieChart>
        <varyColors val="1"/>
        <ser>
          <idx val="0"/>
          <order val="0"/>
          <tx>
            <strRef>
              <f>'Painel'!B35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'Painel'!$A$36:$A$39</f>
            </numRef>
          </cat>
          <val>
            <numRef>
              <f>'Painel'!$B$36:$B$39</f>
            </numRef>
          </val>
        </ser>
        <dLbls>
          <showLegendKey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21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expenses_table" displayName="expenses_table" ref="A6:U106" headerRowCount="1">
  <autoFilter ref="A6:U106"/>
  <tableColumns count="21">
    <tableColumn id="1" name="ID"/>
    <tableColumn id="2" name="Data do documento"/>
    <tableColumn id="3" name="Data de registo"/>
    <tableColumn id="4" name="Fornecedor"/>
    <tableColumn id="5" name="NIF / ID fiscal do fornecedor"/>
    <tableColumn id="6" name="N.º do documento"/>
    <tableColumn id="7" name="Categoria"/>
    <tableColumn id="8" name="Descrição"/>
    <tableColumn id="9" name="Total da fatura"/>
    <tableColumn id="10" name="IVA na fatura"/>
    <tableColumn id="11" name="IVA dedutível a considerar"/>
    <tableColumn id="12" name="Afetação declarada"/>
    <tableColumn id="13" name="% de afetação indicada"/>
    <tableColumn id="14" name="% de afetação aplicada"/>
    <tableColumn id="15" name="Custo após IVA dedutível"/>
    <tableColumn id="16" name="Custo afeto à atividade (indicativo)"/>
    <tableColumn id="17" name="Classificação e-Fatura"/>
    <tableColumn id="18" name="Suporte disponível"/>
    <tableColumn id="19" name="Estado de conciliação"/>
    <tableColumn id="20" name="Estado de controlo"/>
    <tableColumn id="21" name="Observaçõ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5" customWidth="1" min="2" max="2"/>
    <col width="4" customWidth="1" min="3" max="3"/>
    <col width="31" customWidth="1" min="4" max="4"/>
    <col width="26" customWidth="1" min="5" max="5"/>
    <col width="4" customWidth="1" min="6" max="6"/>
    <col width="34" customWidth="1" min="7" max="7"/>
    <col width="25" customWidth="1" min="8" max="8"/>
  </cols>
  <sheetData>
    <row r="1" ht="28" customHeight="1">
      <c r="A1" s="1" t="inlineStr">
        <is>
          <t>Painel de despesas de atividade</t>
        </is>
      </c>
      <c r="B1" s="34" t="n"/>
      <c r="C1" s="34" t="n"/>
      <c r="D1" s="34" t="n"/>
      <c r="E1" s="34" t="n"/>
      <c r="F1" s="34" t="n"/>
      <c r="G1" s="34" t="n"/>
      <c r="H1" s="35" t="n"/>
    </row>
    <row r="2" ht="24" customHeight="1">
      <c r="A2" s="3" t="inlineStr">
        <is>
          <t>Resumo interno de despesas registadas, afetação declarada e conciliação e-Fatura.</t>
        </is>
      </c>
      <c r="B2" s="3" t="n"/>
      <c r="C2" s="3" t="n"/>
      <c r="D2" s="3" t="n"/>
      <c r="E2" s="3" t="n"/>
      <c r="F2" s="3" t="n"/>
      <c r="G2" s="3" t="n"/>
      <c r="H2" s="3" t="n"/>
    </row>
    <row r="3"/>
    <row r="4"/>
    <row r="5">
      <c r="A5" s="4" t="inlineStr">
        <is>
          <t>Registos preenchidos</t>
        </is>
      </c>
      <c r="B5" s="5">
        <f>COUNTIF(Despesas!$B$7:$B$106,"&lt;&gt;")</f>
        <v/>
      </c>
      <c r="C5" s="6" t="n"/>
      <c r="D5" s="4" t="inlineStr">
        <is>
          <t>Total das faturas</t>
        </is>
      </c>
      <c r="E5" s="7">
        <f>SUM(Despesas!$I$7:$I$106)</f>
        <v/>
      </c>
      <c r="F5" s="6" t="n"/>
      <c r="G5" s="4" t="inlineStr">
        <is>
          <t>IVA dedutível a considerar</t>
        </is>
      </c>
      <c r="H5" s="7">
        <f>SUM(Despesas!$K$7:$K$106)</f>
        <v/>
      </c>
    </row>
    <row r="6"/>
    <row r="7"/>
    <row r="8">
      <c r="A8" s="4" t="inlineStr">
        <is>
          <t>Custo após IVA dedutível</t>
        </is>
      </c>
      <c r="B8" s="7">
        <f>SUM(Despesas!$O$7:$O$106)</f>
        <v/>
      </c>
      <c r="C8" s="6" t="n"/>
      <c r="D8" s="4" t="inlineStr">
        <is>
          <t>Custo afeto à atividade (indicativo)</t>
        </is>
      </c>
      <c r="E8" s="7">
        <f>SUM(Despesas!$P$7:$P$106)</f>
        <v/>
      </c>
      <c r="F8" s="6" t="n"/>
      <c r="G8" s="4" t="inlineStr">
        <is>
          <t>% de custo afeto à atividade</t>
        </is>
      </c>
      <c r="H8" s="8">
        <f>IFERROR(E8/B8,0)</f>
        <v/>
      </c>
    </row>
    <row r="9"/>
    <row r="10"/>
    <row r="11">
      <c r="A11" s="4" t="inlineStr">
        <is>
          <t>Registos sem alertas</t>
        </is>
      </c>
      <c r="B11" s="5">
        <f>COUNTIF(Despesas!$T$7:$T$106,"OK")</f>
        <v/>
      </c>
      <c r="C11" s="6" t="n"/>
      <c r="D11" s="4" t="inlineStr">
        <is>
          <t>Registos com alertas</t>
        </is>
      </c>
      <c r="E11" s="5">
        <f>COUNTIFS(Despesas!$B$7:$B$106,"&lt;&gt;",Despesas!$T$7:$T$106,"&lt;&gt;OK")</f>
        <v/>
      </c>
      <c r="F11" s="6" t="n"/>
      <c r="G11" s="4" t="inlineStr">
        <is>
          <t>Conciliações pendentes ou sem estado</t>
        </is>
      </c>
      <c r="H11" s="5">
        <f>COUNTIF(Despesas!$S$7:$S$106,"Pendente")+COUNTIFS(Despesas!$B$7:$B$106,"&lt;&gt;",Despesas!$S$7:$S$106,"")</f>
        <v/>
      </c>
    </row>
    <row r="12"/>
    <row r="13"/>
    <row r="14">
      <c r="A14" s="4" t="inlineStr">
        <is>
          <t>Montante e-Fatura introduzido</t>
        </is>
      </c>
      <c r="B14" s="7">
        <f>IF(Parâmetros!$B$5="","Por preencher",Parâmetros!$B$5)</f>
        <v/>
      </c>
      <c r="C14" s="6" t="n"/>
      <c r="D14" s="4" t="inlineStr">
        <is>
          <t>Montante marcado como conciliado</t>
        </is>
      </c>
      <c r="E14" s="7">
        <f>SUMIFS(Despesas!$I$7:$I$106,Despesas!$S$7:$S$106,"Conciliado")</f>
        <v/>
      </c>
      <c r="F14" s="6" t="n"/>
      <c r="G14" s="4" t="inlineStr">
        <is>
          <t>Diferença entre total registado e e-Fatura</t>
        </is>
      </c>
      <c r="H14" s="7">
        <f>IF(Parâmetros!$B$5="","Por preencher",E5-Parâmetros!$B$5)</f>
        <v/>
      </c>
    </row>
    <row r="15">
      <c r="H15">
        <f>""</f>
        <v/>
      </c>
    </row>
    <row r="16">
      <c r="H16">
        <f>""</f>
        <v/>
      </c>
    </row>
    <row r="17">
      <c r="A17" s="4" t="inlineStr">
        <is>
          <t>Controlo final dos totais</t>
        </is>
      </c>
      <c r="B17" s="5">
        <f>IF(Parâmetros!$B$5="","Aguardar montante e-Fatura",IF(ABS(H14)&lt;=Parâmetros!$B$8,"Total registado coincide com o montante introduzido","Rever diferença de conciliação"))</f>
        <v/>
      </c>
      <c r="C17" s="6" t="n"/>
      <c r="D17" s="4" t="inlineStr">
        <is>
          <t>Controlo dos registos</t>
        </is>
      </c>
      <c r="E17" s="5">
        <f>IF(B5=0,"Sem registos",IF(E11=0,"Sem alertas","Existem alertas a rever"))</f>
        <v/>
      </c>
      <c r="F17" s="6" t="n"/>
      <c r="G17" s="6" t="n"/>
      <c r="H17" s="6">
        <f>""</f>
        <v/>
      </c>
    </row>
    <row r="18">
      <c r="E18">
        <f>""</f>
        <v/>
      </c>
      <c r="H18">
        <f>""</f>
        <v/>
      </c>
    </row>
    <row r="19">
      <c r="E19">
        <f>""</f>
        <v/>
      </c>
      <c r="H19">
        <f>""</f>
        <v/>
      </c>
    </row>
    <row r="20">
      <c r="E20">
        <f>""</f>
        <v/>
      </c>
      <c r="H20">
        <f>""</f>
        <v/>
      </c>
    </row>
    <row r="21">
      <c r="E21">
        <f>""</f>
        <v/>
      </c>
      <c r="H21">
        <f>""</f>
        <v/>
      </c>
    </row>
    <row r="22">
      <c r="A22" s="9" t="inlineStr">
        <is>
          <t>Categoria</t>
        </is>
      </c>
      <c r="B22" s="9" t="inlineStr">
        <is>
          <t>Custo afeto à atividade (indicativo)</t>
        </is>
      </c>
      <c r="E22">
        <f>""</f>
        <v/>
      </c>
      <c r="H22">
        <f>""</f>
        <v/>
      </c>
    </row>
    <row r="23">
      <c r="A23" s="10">
        <f>Parâmetros!$D$4</f>
        <v/>
      </c>
      <c r="B23" s="11">
        <f>IF(A23="","",SUMIFS(Despesas!$P$7:$P$106,Despesas!$G$7:$G$106,A23))</f>
        <v/>
      </c>
      <c r="E23">
        <f>""</f>
        <v/>
      </c>
      <c r="H23">
        <f>""</f>
        <v/>
      </c>
    </row>
    <row r="24">
      <c r="A24" s="12">
        <f>Parâmetros!$D$5</f>
        <v/>
      </c>
      <c r="B24" s="13">
        <f>IF(A24="","",SUMIFS(Despesas!$P$7:$P$106,Despesas!$G$7:$G$106,A24))</f>
        <v/>
      </c>
      <c r="E24">
        <f>""</f>
        <v/>
      </c>
      <c r="H24">
        <f>""</f>
        <v/>
      </c>
    </row>
    <row r="25">
      <c r="A25" s="10">
        <f>Parâmetros!$D$6</f>
        <v/>
      </c>
      <c r="B25" s="11">
        <f>IF(A25="","",SUMIFS(Despesas!$P$7:$P$106,Despesas!$G$7:$G$106,A25))</f>
        <v/>
      </c>
      <c r="E25">
        <f>""</f>
        <v/>
      </c>
      <c r="H25">
        <f>""</f>
        <v/>
      </c>
    </row>
    <row r="26">
      <c r="A26" s="12">
        <f>Parâmetros!$D$7</f>
        <v/>
      </c>
      <c r="B26" s="13">
        <f>IF(A26="","",SUMIFS(Despesas!$P$7:$P$106,Despesas!$G$7:$G$106,A26))</f>
        <v/>
      </c>
      <c r="E26">
        <f>""</f>
        <v/>
      </c>
      <c r="H26">
        <f>""</f>
        <v/>
      </c>
    </row>
    <row r="27">
      <c r="A27" s="10">
        <f>Parâmetros!$D$8</f>
        <v/>
      </c>
      <c r="B27" s="11">
        <f>IF(A27="","",SUMIFS(Despesas!$P$7:$P$106,Despesas!$G$7:$G$106,A27))</f>
        <v/>
      </c>
      <c r="E27">
        <f>""</f>
        <v/>
      </c>
      <c r="H27">
        <f>""</f>
        <v/>
      </c>
    </row>
    <row r="28">
      <c r="A28" s="12">
        <f>Parâmetros!$D$9</f>
        <v/>
      </c>
      <c r="B28" s="13">
        <f>IF(A28="","",SUMIFS(Despesas!$P$7:$P$106,Despesas!$G$7:$G$106,A28))</f>
        <v/>
      </c>
      <c r="E28">
        <f>""</f>
        <v/>
      </c>
      <c r="H28">
        <f>""</f>
        <v/>
      </c>
    </row>
    <row r="29">
      <c r="A29" s="10">
        <f>Parâmetros!$D$10</f>
        <v/>
      </c>
      <c r="B29" s="11">
        <f>IF(A29="","",SUMIFS(Despesas!$P$7:$P$106,Despesas!$G$7:$G$106,A29))</f>
        <v/>
      </c>
      <c r="E29">
        <f>""</f>
        <v/>
      </c>
      <c r="H29">
        <f>""</f>
        <v/>
      </c>
    </row>
    <row r="30">
      <c r="A30" s="12">
        <f>Parâmetros!$D$11</f>
        <v/>
      </c>
      <c r="B30" s="13">
        <f>IF(A30="","",SUMIFS(Despesas!$P$7:$P$106,Despesas!$G$7:$G$106,A30))</f>
        <v/>
      </c>
      <c r="E30">
        <f>""</f>
        <v/>
      </c>
      <c r="H30">
        <f>""</f>
        <v/>
      </c>
    </row>
    <row r="31">
      <c r="A31" s="10">
        <f>Parâmetros!$D$12</f>
        <v/>
      </c>
      <c r="B31" s="11">
        <f>IF(A31="","",SUMIFS(Despesas!$P$7:$P$106,Despesas!$G$7:$G$106,A31))</f>
        <v/>
      </c>
      <c r="E31">
        <f>""</f>
        <v/>
      </c>
      <c r="H31">
        <f>""</f>
        <v/>
      </c>
    </row>
    <row r="32">
      <c r="A32" s="12">
        <f>Parâmetros!$D$13</f>
        <v/>
      </c>
      <c r="B32" s="13">
        <f>IF(A32="","",SUMIFS(Despesas!$P$7:$P$106,Despesas!$G$7:$G$106,A32))</f>
        <v/>
      </c>
      <c r="E32">
        <f>""</f>
        <v/>
      </c>
      <c r="H32">
        <f>""</f>
        <v/>
      </c>
    </row>
    <row r="33">
      <c r="A33">
        <f>""</f>
        <v/>
      </c>
      <c r="E33">
        <f>""</f>
        <v/>
      </c>
      <c r="H33">
        <f>""</f>
        <v/>
      </c>
    </row>
    <row r="34">
      <c r="A34">
        <f>""</f>
        <v/>
      </c>
      <c r="E34">
        <f>""</f>
        <v/>
      </c>
      <c r="H34">
        <f>""</f>
        <v/>
      </c>
    </row>
    <row r="35">
      <c r="A35" s="9" t="inlineStr">
        <is>
          <t>Estado de conciliação</t>
        </is>
      </c>
      <c r="B35" s="9" t="inlineStr">
        <is>
          <t>N.º de registos</t>
        </is>
      </c>
      <c r="C35" s="9" t="inlineStr">
        <is>
          <t>Montante das faturas</t>
        </is>
      </c>
      <c r="E35">
        <f>""</f>
        <v/>
      </c>
      <c r="H35">
        <f>""</f>
        <v/>
      </c>
    </row>
    <row r="36">
      <c r="A36" s="10" t="inlineStr">
        <is>
          <t>Conciliado</t>
        </is>
      </c>
      <c r="B36" s="14">
        <f>COUNTIF(Despesas!$S$7:$S$106,A36)</f>
        <v/>
      </c>
      <c r="C36" s="15">
        <f>SUMIFS(Despesas!$I$7:$I$106,Despesas!$S$7:$S$106,A36)</f>
        <v/>
      </c>
      <c r="E36">
        <f>""</f>
        <v/>
      </c>
      <c r="H36">
        <f>""</f>
        <v/>
      </c>
    </row>
    <row r="37">
      <c r="A37" s="12" t="inlineStr">
        <is>
          <t>Pendente</t>
        </is>
      </c>
      <c r="B37" s="16">
        <f>COUNTIF(Despesas!$S$7:$S$106,A37)</f>
        <v/>
      </c>
      <c r="C37" s="17">
        <f>SUMIFS(Despesas!$I$7:$I$106,Despesas!$S$7:$S$106,A37)</f>
        <v/>
      </c>
      <c r="E37">
        <f>""</f>
        <v/>
      </c>
      <c r="H37">
        <f>""</f>
        <v/>
      </c>
    </row>
    <row r="38">
      <c r="A38" s="10" t="inlineStr">
        <is>
          <t>Não aplicável</t>
        </is>
      </c>
      <c r="B38" s="14">
        <f>COUNTIF(Despesas!$S$7:$S$106,A38)</f>
        <v/>
      </c>
      <c r="C38" s="15">
        <f>SUMIFS(Despesas!$I$7:$I$106,Despesas!$S$7:$S$106,A38)</f>
        <v/>
      </c>
      <c r="E38">
        <f>""</f>
        <v/>
      </c>
      <c r="H38">
        <f>""</f>
        <v/>
      </c>
    </row>
    <row r="39">
      <c r="A39" s="12" t="inlineStr">
        <is>
          <t>Sem estado</t>
        </is>
      </c>
      <c r="B39" s="16">
        <f>COUNTIFS(Despesas!$B$7:$B$106,"&lt;&gt;",Despesas!$S$7:$S$106,"")</f>
        <v/>
      </c>
      <c r="C39" s="17">
        <f>SUMIFS(Despesas!$I$7:$I$106,Despesas!$B$7:$B$106,"&lt;&gt;",Despesas!$S$7:$S$106,"")</f>
        <v/>
      </c>
      <c r="E39">
        <f>""</f>
        <v/>
      </c>
      <c r="H39">
        <f>""</f>
        <v/>
      </c>
    </row>
    <row r="40">
      <c r="A40">
        <f>""</f>
        <v/>
      </c>
      <c r="B40">
        <f>""</f>
        <v/>
      </c>
      <c r="C40">
        <f>""</f>
        <v/>
      </c>
      <c r="E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E41">
        <f>""</f>
        <v/>
      </c>
      <c r="H41">
        <f>""</f>
        <v/>
      </c>
    </row>
    <row r="42">
      <c r="A42">
        <f>""</f>
        <v/>
      </c>
      <c r="B42">
        <f>""</f>
        <v/>
      </c>
      <c r="C42">
        <f>""</f>
        <v/>
      </c>
      <c r="E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E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E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E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E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E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E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E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E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E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E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E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E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E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E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E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E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E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E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E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E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E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E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E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E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E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E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E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E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E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E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E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E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E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E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E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E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E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E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E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E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E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E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E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E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E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E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E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E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E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E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E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E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E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E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E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E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E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E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E101">
        <f>""</f>
        <v/>
      </c>
      <c r="H101">
        <f>""</f>
        <v/>
      </c>
    </row>
  </sheetData>
  <mergeCells count="1">
    <mergeCell ref="A1:H1"/>
  </mergeCells>
  <conditionalFormatting sqref="B17">
    <cfRule type="expression" priority="1" dxfId="0">
      <formula>$B$17="Total registado coincide com o montante introduzido"</formula>
    </cfRule>
    <cfRule type="expression" priority="2" dxfId="1">
      <formula>$B$17="Rever diferença de conciliação"</formula>
    </cfRule>
  </conditionalFormatting>
  <conditionalFormatting sqref="E17">
    <cfRule type="expression" priority="3" dxfId="0">
      <formula>$E$17="Sem alertas"</formula>
    </cfRule>
    <cfRule type="expression" priority="4" dxfId="2">
      <formula>$E$17="Existem alertas a rever"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28" customWidth="1" min="4" max="4"/>
    <col width="23" customWidth="1" min="5" max="5"/>
    <col width="20" customWidth="1" min="6" max="6"/>
    <col width="20" customWidth="1" min="7" max="7"/>
    <col width="34" customWidth="1" min="8" max="8"/>
    <col width="16" customWidth="1" min="9" max="9"/>
    <col width="16" customWidth="1" min="10" max="10"/>
    <col width="16" customWidth="1" min="11" max="11"/>
    <col width="20" customWidth="1" min="12" max="12"/>
    <col width="16" customWidth="1" min="13" max="13"/>
    <col width="16" customWidth="1" min="14" max="14"/>
    <col width="21" customWidth="1" min="15" max="15"/>
    <col width="21" customWidth="1" min="16" max="16"/>
    <col width="23" customWidth="1" min="17" max="17"/>
    <col width="18" customWidth="1" min="18" max="18"/>
    <col width="20" customWidth="1" min="19" max="19"/>
    <col width="45" customWidth="1" min="20" max="20"/>
    <col width="35" customWidth="1" min="21" max="21"/>
  </cols>
  <sheetData>
    <row r="1" ht="28" customHeight="1">
      <c r="A1" s="1" t="inlineStr">
        <is>
          <t>Registo de despesas de atividade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4" t="n"/>
      <c r="T1" s="34" t="n"/>
      <c r="U1" s="35" t="n"/>
    </row>
    <row r="2" ht="22" customHeight="1">
      <c r="A2" s="3" t="inlineStr">
        <is>
          <t>Introduzir apenas nas células amarelas. As células cinzentas são calculadas.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</row>
    <row r="3" ht="28" customHeight="1">
      <c r="A3" s="3" t="inlineStr">
        <is>
          <t>O custo afeto à atividade é indicativo e depende da afetação e do IVA a considerar introduzidos pelo utilizador.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</row>
    <row r="4" ht="22" customHeight="1">
      <c r="A4" s="3" t="inlineStr">
        <is>
          <t>Os exemplos são meramente ilustrativos e devem ser substituídos pelos documentos reais.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</row>
    <row r="6" ht="38" customHeight="1">
      <c r="A6" s="9" t="inlineStr">
        <is>
          <t>ID</t>
        </is>
      </c>
      <c r="B6" s="9" t="inlineStr">
        <is>
          <t>Data do documento</t>
        </is>
      </c>
      <c r="C6" s="9" t="inlineStr">
        <is>
          <t>Data de registo</t>
        </is>
      </c>
      <c r="D6" s="9" t="inlineStr">
        <is>
          <t>Fornecedor</t>
        </is>
      </c>
      <c r="E6" s="9" t="inlineStr">
        <is>
          <t>NIF / ID fiscal do fornecedor</t>
        </is>
      </c>
      <c r="F6" s="9" t="inlineStr">
        <is>
          <t>N.º do documento</t>
        </is>
      </c>
      <c r="G6" s="9" t="inlineStr">
        <is>
          <t>Categoria</t>
        </is>
      </c>
      <c r="H6" s="9" t="inlineStr">
        <is>
          <t>Descrição</t>
        </is>
      </c>
      <c r="I6" s="9" t="inlineStr">
        <is>
          <t>Total da fatura</t>
        </is>
      </c>
      <c r="J6" s="9" t="inlineStr">
        <is>
          <t>IVA na fatura</t>
        </is>
      </c>
      <c r="K6" s="9" t="inlineStr">
        <is>
          <t>IVA dedutível a considerar</t>
        </is>
      </c>
      <c r="L6" s="9" t="inlineStr">
        <is>
          <t>Afetação declarada</t>
        </is>
      </c>
      <c r="M6" s="9" t="inlineStr">
        <is>
          <t>% de afetação indicada</t>
        </is>
      </c>
      <c r="N6" s="9" t="inlineStr">
        <is>
          <t>% de afetação aplicada</t>
        </is>
      </c>
      <c r="O6" s="9" t="inlineStr">
        <is>
          <t>Custo após IVA dedutível</t>
        </is>
      </c>
      <c r="P6" s="9" t="inlineStr">
        <is>
          <t>Custo afeto à atividade (indicativo)</t>
        </is>
      </c>
      <c r="Q6" s="9" t="inlineStr">
        <is>
          <t>Classificação e-Fatura</t>
        </is>
      </c>
      <c r="R6" s="9" t="inlineStr">
        <is>
          <t>Suporte disponível</t>
        </is>
      </c>
      <c r="S6" s="9" t="inlineStr">
        <is>
          <t>Estado de conciliação</t>
        </is>
      </c>
      <c r="T6" s="9" t="inlineStr">
        <is>
          <t>Estado de controlo</t>
        </is>
      </c>
      <c r="U6" s="9" t="inlineStr">
        <is>
          <t>Observações</t>
        </is>
      </c>
    </row>
    <row r="7">
      <c r="A7" s="18">
        <f>IF(COUNTA(B7:M7,Q7:S7,U7)=0,"","D-"&amp;TEXT(ROW()-6,"000"))</f>
        <v/>
      </c>
      <c r="B7" s="36" t="n">
        <v>46205</v>
      </c>
      <c r="C7" s="36" t="n">
        <v>46205</v>
      </c>
      <c r="D7" s="20" t="inlineStr">
        <is>
          <t>Papelaria do Rossio, Lda.</t>
        </is>
      </c>
      <c r="E7" s="21" t="inlineStr">
        <is>
          <t>512345670</t>
        </is>
      </c>
      <c r="F7" s="21" t="inlineStr">
        <is>
          <t>FA EX/2026/001</t>
        </is>
      </c>
      <c r="G7" s="20" t="inlineStr">
        <is>
          <t>Aquisições</t>
        </is>
      </c>
      <c r="H7" s="20" t="inlineStr">
        <is>
          <t>Material de escritório</t>
        </is>
      </c>
      <c r="I7" s="22" t="n">
        <v>72</v>
      </c>
      <c r="J7" s="22" t="n">
        <v>12</v>
      </c>
      <c r="K7" s="22" t="n">
        <v>12</v>
      </c>
      <c r="L7" s="20" t="inlineStr">
        <is>
          <t>Total atividade</t>
        </is>
      </c>
      <c r="M7" s="23" t="n"/>
      <c r="N7" s="24">
        <f>IF(COUNTA(B7:M7,Q7:S7,U7)=0,"",IF(L7="Total atividade",100%,IF(L7="Pessoal",0%,IF(L7="Parcial atividade",IFERROR(M7,0),""))))</f>
        <v/>
      </c>
      <c r="O7" s="25">
        <f>IF(COUNTA(B7:M7,Q7:S7,U7)=0,"",IFERROR(I7-IFERROR(K7,0),0))</f>
        <v/>
      </c>
      <c r="P7" s="25">
        <f>IF(COUNTA(B7:M7,Q7:S7,U7)=0,"",IFERROR(O7*N7,0))</f>
        <v/>
      </c>
      <c r="Q7" s="20" t="inlineStr">
        <is>
          <t>Atividade</t>
        </is>
      </c>
      <c r="R7" s="20" t="inlineStr">
        <is>
          <t>Sim</t>
        </is>
      </c>
      <c r="S7" s="20" t="inlineStr">
        <is>
          <t>Conciliado</t>
        </is>
      </c>
      <c r="T7" s="26">
        <f>IF(COUNTA(B7:M7,Q7:S7,U7)=0,"",IF(B7="","Sem data, ","")&amp;IF(D7="","Sem fornecedor, ","")&amp;IF(E7="","Sem NIF, ","")&amp;IF(F7="","Sem documento, ","")&amp;IF(I7="","Sem total, ","")&amp;IF(L7="","Sem afetação, ","")&amp;IF(Q7="","Sem classificação e-Fatura, ","")&amp;IF(Q7="Por confirmar","Classificação e-Fatura por confirmar, ","")&amp;IF(R7&lt;&gt;"Sim","Sem suporte, ","")&amp;IF(OR(S7="",S7="Pendente"),"Conciliação pendente, ","")&amp;IF(AND(L7="Parcial atividade",OR(M7="",M7&lt;=0,M7&gt;1)),"% parcial em falta ou inválida, ","")&amp;IF(OR(J7&gt;I7,K7&gt;J7),"IVA a rever, ","")&amp;IF(AND(E7&lt;&gt;"",F7&lt;&gt;"",COUNTIFS($E$7:$E$106,E7,$F$7:$F$106,F7)&gt;1),"Possível duplicado, ","")&amp;IF(OR(AND(L7="Pessoal",Q7="Atividade"),AND(OR(L7="Total atividade",L7="Parcial atividade"),Q7="Pessoal")),"Afetação a confirmar, ","")&amp;IF(AND(B7&lt;&gt;"",D7&lt;&gt;"",E7&lt;&gt;"",F7&lt;&gt;"",I7&lt;&gt;"",L7&lt;&gt;"",Q7&lt;&gt;"",Q7&lt;&gt;"Por confirmar",R7="Sim",OR(S7="Conciliado",S7="Não aplicável"),NOT(AND(L7="Parcial atividade",OR(M7="",M7&lt;=0,M7&gt;1))),NOT(OR(J7&gt;I7,K7&gt;J7)),NOT(AND(E7&lt;&gt;"",F7&lt;&gt;"",COUNTIFS($E$7:$E$106,E7,$F$7:$F$106,F7)&gt;1)),NOT(OR(AND(L7="Pessoal",Q7="Atividade"),AND(OR(L7="Total atividade",L7="Parcial atividade"),Q7="Pessoal")))),"OK",""))</f>
        <v/>
      </c>
      <c r="U7" s="20" t="inlineStr">
        <is>
          <t>Material utilizado na atividade</t>
        </is>
      </c>
    </row>
    <row r="8">
      <c r="A8" s="18">
        <f>IF(COUNTA(B8:M8,Q8:S8,U8)=0,"","D-"&amp;TEXT(ROW()-6,"000"))</f>
        <v/>
      </c>
      <c r="B8" s="36" t="n">
        <v>46209</v>
      </c>
      <c r="C8" s="36" t="n">
        <v>46209</v>
      </c>
      <c r="D8" s="20" t="inlineStr">
        <is>
          <t>Comunicações Atlântico, S.A.</t>
        </is>
      </c>
      <c r="E8" s="21" t="inlineStr">
        <is>
          <t>512345671</t>
        </is>
      </c>
      <c r="F8" s="21" t="inlineStr">
        <is>
          <t>FT EX/2026/014</t>
        </is>
      </c>
      <c r="G8" s="20" t="inlineStr">
        <is>
          <t>Comunicações</t>
        </is>
      </c>
      <c r="H8" s="20" t="inlineStr">
        <is>
          <t>Serviço de comunicações</t>
        </is>
      </c>
      <c r="I8" s="22" t="n">
        <v>49.2</v>
      </c>
      <c r="J8" s="22" t="n">
        <v>0</v>
      </c>
      <c r="K8" s="22" t="n">
        <v>0</v>
      </c>
      <c r="L8" s="20" t="inlineStr">
        <is>
          <t>Parcial atividade</t>
        </is>
      </c>
      <c r="M8" s="23" t="n">
        <v>0.5</v>
      </c>
      <c r="N8" s="24">
        <f>IF(COUNTA(B8:M8,Q8:S8,U8)=0,"",IF(L8="Total atividade",100%,IF(L8="Pessoal",0%,IF(L8="Parcial atividade",IFERROR(M8,0),""))))</f>
        <v/>
      </c>
      <c r="O8" s="25">
        <f>IF(COUNTA(B8:M8,Q8:S8,U8)=0,"",IFERROR(I8-IFERROR(K8,0),0))</f>
        <v/>
      </c>
      <c r="P8" s="25">
        <f>IF(COUNTA(B8:M8,Q8:S8,U8)=0,"",IFERROR(O8*N8,0))</f>
        <v/>
      </c>
      <c r="Q8" s="20" t="inlineStr">
        <is>
          <t>Atividade</t>
        </is>
      </c>
      <c r="R8" s="20" t="inlineStr">
        <is>
          <t>Sim</t>
        </is>
      </c>
      <c r="S8" s="20" t="inlineStr">
        <is>
          <t>Conciliado</t>
        </is>
      </c>
      <c r="T8" s="26">
        <f>IF(COUNTA(B8:M8,Q8:S8,U8)=0,"",IF(B8="","Sem data, ","")&amp;IF(D8="","Sem fornecedor, ","")&amp;IF(E8="","Sem NIF, ","")&amp;IF(F8="","Sem documento, ","")&amp;IF(I8="","Sem total, ","")&amp;IF(L8="","Sem afetação, ","")&amp;IF(Q8="","Sem classificação e-Fatura, ","")&amp;IF(Q8="Por confirmar","Classificação e-Fatura por confirmar, ","")&amp;IF(R8&lt;&gt;"Sim","Sem suporte, ","")&amp;IF(OR(S8="",S8="Pendente"),"Conciliação pendente, ","")&amp;IF(AND(L8="Parcial atividade",OR(M8="",M8&lt;=0,M8&gt;1)),"% parcial em falta ou inválida, ","")&amp;IF(OR(J8&gt;I8,K8&gt;J8),"IVA a rever, ","")&amp;IF(AND(E8&lt;&gt;"",F8&lt;&gt;"",COUNTIFS($E$7:$E$106,E8,$F$7:$F$106,F8)&gt;1),"Possível duplicado, ","")&amp;IF(OR(AND(L8="Pessoal",Q8="Atividade"),AND(OR(L8="Total atividade",L8="Parcial atividade"),Q8="Pessoal")),"Afetação a confirmar, ","")&amp;IF(AND(B8&lt;&gt;"",D8&lt;&gt;"",E8&lt;&gt;"",F8&lt;&gt;"",I8&lt;&gt;"",L8&lt;&gt;"",Q8&lt;&gt;"",Q8&lt;&gt;"Por confirmar",R8="Sim",OR(S8="Conciliado",S8="Não aplicável"),NOT(AND(L8="Parcial atividade",OR(M8="",M8&lt;=0,M8&gt;1))),NOT(OR(J8&gt;I8,K8&gt;J8)),NOT(AND(E8&lt;&gt;"",F8&lt;&gt;"",COUNTIFS($E$7:$E$106,E8,$F$7:$F$106,F8)&gt;1)),NOT(OR(AND(L8="Pessoal",Q8="Atividade"),AND(OR(L8="Total atividade",L8="Parcial atividade"),Q8="Pessoal")))),"OK",""))</f>
        <v/>
      </c>
      <c r="U8" s="20" t="inlineStr">
        <is>
          <t>Utilização mista</t>
        </is>
      </c>
    </row>
    <row r="9">
      <c r="A9" s="18">
        <f>IF(COUNTA(B9:M9,Q9:S9,U9)=0,"","D-"&amp;TEXT(ROW()-6,"000"))</f>
        <v/>
      </c>
      <c r="B9" s="36" t="n">
        <v>46213</v>
      </c>
      <c r="C9" s="36" t="n">
        <v>46213</v>
      </c>
      <c r="D9" s="20" t="inlineStr">
        <is>
          <t>Espaço de Trabalho Tejo, Lda.</t>
        </is>
      </c>
      <c r="E9" s="21" t="inlineStr">
        <is>
          <t>512345672</t>
        </is>
      </c>
      <c r="F9" s="21" t="inlineStr">
        <is>
          <t>REC EX/2026/002</t>
        </is>
      </c>
      <c r="G9" s="20" t="inlineStr">
        <is>
          <t>Rendas</t>
        </is>
      </c>
      <c r="H9" s="20" t="inlineStr">
        <is>
          <t>Utilização de espaço de trabalho</t>
        </is>
      </c>
      <c r="I9" s="22" t="n">
        <v>750</v>
      </c>
      <c r="J9" s="22" t="n">
        <v>0</v>
      </c>
      <c r="K9" s="22" t="n">
        <v>0</v>
      </c>
      <c r="L9" s="20" t="inlineStr">
        <is>
          <t>Total atividade</t>
        </is>
      </c>
      <c r="M9" s="23" t="n"/>
      <c r="N9" s="24">
        <f>IF(COUNTA(B9:M9,Q9:S9,U9)=0,"",IF(L9="Total atividade",100%,IF(L9="Pessoal",0%,IF(L9="Parcial atividade",IFERROR(M9,0),""))))</f>
        <v/>
      </c>
      <c r="O9" s="25">
        <f>IF(COUNTA(B9:M9,Q9:S9,U9)=0,"",IFERROR(I9-IFERROR(K9,0),0))</f>
        <v/>
      </c>
      <c r="P9" s="25">
        <f>IF(COUNTA(B9:M9,Q9:S9,U9)=0,"",IFERROR(O9*N9,0))</f>
        <v/>
      </c>
      <c r="Q9" s="20" t="inlineStr">
        <is>
          <t>Atividade</t>
        </is>
      </c>
      <c r="R9" s="20" t="inlineStr">
        <is>
          <t>Sim</t>
        </is>
      </c>
      <c r="S9" s="20" t="inlineStr">
        <is>
          <t>Conciliado</t>
        </is>
      </c>
      <c r="T9" s="26">
        <f>IF(COUNTA(B9:M9,Q9:S9,U9)=0,"",IF(B9="","Sem data, ","")&amp;IF(D9="","Sem fornecedor, ","")&amp;IF(E9="","Sem NIF, ","")&amp;IF(F9="","Sem documento, ","")&amp;IF(I9="","Sem total, ","")&amp;IF(L9="","Sem afetação, ","")&amp;IF(Q9="","Sem classificação e-Fatura, ","")&amp;IF(Q9="Por confirmar","Classificação e-Fatura por confirmar, ","")&amp;IF(R9&lt;&gt;"Sim","Sem suporte, ","")&amp;IF(OR(S9="",S9="Pendente"),"Conciliação pendente, ","")&amp;IF(AND(L9="Parcial atividade",OR(M9="",M9&lt;=0,M9&gt;1)),"% parcial em falta ou inválida, ","")&amp;IF(OR(J9&gt;I9,K9&gt;J9),"IVA a rever, ","")&amp;IF(AND(E9&lt;&gt;"",F9&lt;&gt;"",COUNTIFS($E$7:$E$106,E9,$F$7:$F$106,F9)&gt;1),"Possível duplicado, ","")&amp;IF(OR(AND(L9="Pessoal",Q9="Atividade"),AND(OR(L9="Total atividade",L9="Parcial atividade"),Q9="Pessoal")),"Afetação a confirmar, ","")&amp;IF(AND(B9&lt;&gt;"",D9&lt;&gt;"",E9&lt;&gt;"",F9&lt;&gt;"",I9&lt;&gt;"",L9&lt;&gt;"",Q9&lt;&gt;"",Q9&lt;&gt;"Por confirmar",R9="Sim",OR(S9="Conciliado",S9="Não aplicável"),NOT(AND(L9="Parcial atividade",OR(M9="",M9&lt;=0,M9&gt;1))),NOT(OR(J9&gt;I9,K9&gt;J9)),NOT(AND(E9&lt;&gt;"",F9&lt;&gt;"",COUNTIFS($E$7:$E$106,E9,$F$7:$F$106,F9)&gt;1)),NOT(OR(AND(L9="Pessoal",Q9="Atividade"),AND(OR(L9="Total atividade",L9="Parcial atividade"),Q9="Pessoal")))),"OK",""))</f>
        <v/>
      </c>
      <c r="U9" s="20" t="inlineStr">
        <is>
          <t>Documento arquivado</t>
        </is>
      </c>
    </row>
    <row r="10">
      <c r="A10" s="18">
        <f>IF(COUNTA(B10:M10,Q10:S10,U10)=0,"","D-"&amp;TEXT(ROW()-6,"000"))</f>
        <v/>
      </c>
      <c r="B10" s="36" t="n">
        <v>46218</v>
      </c>
      <c r="C10" s="36" t="n">
        <v>46218</v>
      </c>
      <c r="D10" s="20" t="inlineStr">
        <is>
          <t>Consultoria Horizonte, Unipessoal, Lda.</t>
        </is>
      </c>
      <c r="E10" s="21" t="inlineStr">
        <is>
          <t>512345673</t>
        </is>
      </c>
      <c r="F10" s="21" t="inlineStr">
        <is>
          <t>FA EX/2026/021</t>
        </is>
      </c>
      <c r="G10" s="20" t="inlineStr">
        <is>
          <t>Serviços</t>
        </is>
      </c>
      <c r="H10" s="20" t="inlineStr">
        <is>
          <t>Serviço especializado</t>
        </is>
      </c>
      <c r="I10" s="22" t="n">
        <v>147</v>
      </c>
      <c r="J10" s="22" t="n">
        <v>24</v>
      </c>
      <c r="K10" s="22" t="n">
        <v>24</v>
      </c>
      <c r="L10" s="20" t="inlineStr">
        <is>
          <t>Total atividade</t>
        </is>
      </c>
      <c r="M10" s="23" t="n"/>
      <c r="N10" s="24">
        <f>IF(COUNTA(B10:M10,Q10:S10,U10)=0,"",IF(L10="Total atividade",100%,IF(L10="Pessoal",0%,IF(L10="Parcial atividade",IFERROR(M10,0),""))))</f>
        <v/>
      </c>
      <c r="O10" s="25">
        <f>IF(COUNTA(B10:M10,Q10:S10,U10)=0,"",IFERROR(I10-IFERROR(K10,0),0))</f>
        <v/>
      </c>
      <c r="P10" s="25">
        <f>IF(COUNTA(B10:M10,Q10:S10,U10)=0,"",IFERROR(O10*N10,0))</f>
        <v/>
      </c>
      <c r="Q10" s="20" t="inlineStr">
        <is>
          <t>Atividade</t>
        </is>
      </c>
      <c r="R10" s="20" t="inlineStr">
        <is>
          <t>Sim</t>
        </is>
      </c>
      <c r="S10" s="20" t="inlineStr">
        <is>
          <t>Conciliado</t>
        </is>
      </c>
      <c r="T10" s="26">
        <f>IF(COUNTA(B10:M10,Q10:S10,U10)=0,"",IF(B10="","Sem data, ","")&amp;IF(D10="","Sem fornecedor, ","")&amp;IF(E10="","Sem NIF, ","")&amp;IF(F10="","Sem documento, ","")&amp;IF(I10="","Sem total, ","")&amp;IF(L10="","Sem afetação, ","")&amp;IF(Q10="","Sem classificação e-Fatura, ","")&amp;IF(Q10="Por confirmar","Classificação e-Fatura por confirmar, ","")&amp;IF(R10&lt;&gt;"Sim","Sem suporte, ","")&amp;IF(OR(S10="",S10="Pendente"),"Conciliação pendente, ","")&amp;IF(AND(L10="Parcial atividade",OR(M10="",M10&lt;=0,M10&gt;1)),"% parcial em falta ou inválida, ","")&amp;IF(OR(J10&gt;I10,K10&gt;J10),"IVA a rever, ","")&amp;IF(AND(E10&lt;&gt;"",F10&lt;&gt;"",COUNTIFS($E$7:$E$106,E10,$F$7:$F$106,F10)&gt;1),"Possível duplicado, ","")&amp;IF(OR(AND(L10="Pessoal",Q10="Atividade"),AND(OR(L10="Total atividade",L10="Parcial atividade"),Q10="Pessoal")),"Afetação a confirmar, ","")&amp;IF(AND(B10&lt;&gt;"",D10&lt;&gt;"",E10&lt;&gt;"",F10&lt;&gt;"",I10&lt;&gt;"",L10&lt;&gt;"",Q10&lt;&gt;"",Q10&lt;&gt;"Por confirmar",R10="Sim",OR(S10="Conciliado",S10="Não aplicável"),NOT(AND(L10="Parcial atividade",OR(M10="",M10&lt;=0,M10&gt;1))),NOT(OR(J10&gt;I10,K10&gt;J10)),NOT(AND(E10&lt;&gt;"",F10&lt;&gt;"",COUNTIFS($E$7:$E$106,E10,$F$7:$F$106,F10)&gt;1)),NOT(OR(AND(L10="Pessoal",Q10="Atividade"),AND(OR(L10="Total atividade",L10="Parcial atividade"),Q10="Pessoal")))),"OK",""))</f>
        <v/>
      </c>
      <c r="U10" s="20" t="inlineStr">
        <is>
          <t>Serviço associado à atividade</t>
        </is>
      </c>
    </row>
    <row r="11">
      <c r="A11" s="18">
        <f>IF(COUNTA(B11:M11,Q11:S11,U11)=0,"","D-"&amp;TEXT(ROW()-6,"000"))</f>
        <v/>
      </c>
      <c r="B11" s="36" t="n">
        <v>46221</v>
      </c>
      <c r="C11" s="36" t="n">
        <v>46223</v>
      </c>
      <c r="D11" s="20" t="inlineStr">
        <is>
          <t>Transportes Campo de Ourique</t>
        </is>
      </c>
      <c r="E11" s="21" t="inlineStr">
        <is>
          <t>512345674</t>
        </is>
      </c>
      <c r="F11" s="21" t="inlineStr">
        <is>
          <t>REC EX/2026/103</t>
        </is>
      </c>
      <c r="G11" s="20" t="inlineStr">
        <is>
          <t>Deslocações</t>
        </is>
      </c>
      <c r="H11" s="20" t="inlineStr">
        <is>
          <t>Deslocação profissional</t>
        </is>
      </c>
      <c r="I11" s="22" t="n">
        <v>18.5</v>
      </c>
      <c r="J11" s="22" t="n">
        <v>0</v>
      </c>
      <c r="K11" s="22" t="n">
        <v>0</v>
      </c>
      <c r="L11" s="20" t="inlineStr">
        <is>
          <t>Parcial atividade</t>
        </is>
      </c>
      <c r="M11" s="23" t="n">
        <v>0.6</v>
      </c>
      <c r="N11" s="24">
        <f>IF(COUNTA(B11:M11,Q11:S11,U11)=0,"",IF(L11="Total atividade",100%,IF(L11="Pessoal",0%,IF(L11="Parcial atividade",IFERROR(M11,0),""))))</f>
        <v/>
      </c>
      <c r="O11" s="25">
        <f>IF(COUNTA(B11:M11,Q11:S11,U11)=0,"",IFERROR(I11-IFERROR(K11,0),0))</f>
        <v/>
      </c>
      <c r="P11" s="25">
        <f>IF(COUNTA(B11:M11,Q11:S11,U11)=0,"",IFERROR(O11*N11,0))</f>
        <v/>
      </c>
      <c r="Q11" s="20" t="inlineStr">
        <is>
          <t>Atividade</t>
        </is>
      </c>
      <c r="R11" s="20" t="inlineStr">
        <is>
          <t>Sim</t>
        </is>
      </c>
      <c r="S11" s="20" t="inlineStr">
        <is>
          <t>Conciliado</t>
        </is>
      </c>
      <c r="T11" s="26">
        <f>IF(COUNTA(B11:M11,Q11:S11,U11)=0,"",IF(B11="","Sem data, ","")&amp;IF(D11="","Sem fornecedor, ","")&amp;IF(E11="","Sem NIF, ","")&amp;IF(F11="","Sem documento, ","")&amp;IF(I11="","Sem total, ","")&amp;IF(L11="","Sem afetação, ","")&amp;IF(Q11="","Sem classificação e-Fatura, ","")&amp;IF(Q11="Por confirmar","Classificação e-Fatura por confirmar, ","")&amp;IF(R11&lt;&gt;"Sim","Sem suporte, ","")&amp;IF(OR(S11="",S11="Pendente"),"Conciliação pendente, ","")&amp;IF(AND(L11="Parcial atividade",OR(M11="",M11&lt;=0,M11&gt;1)),"% parcial em falta ou inválida, ","")&amp;IF(OR(J11&gt;I11,K11&gt;J11),"IVA a rever, ","")&amp;IF(AND(E11&lt;&gt;"",F11&lt;&gt;"",COUNTIFS($E$7:$E$106,E11,$F$7:$F$106,F11)&gt;1),"Possível duplicado, ","")&amp;IF(OR(AND(L11="Pessoal",Q11="Atividade"),AND(OR(L11="Total atividade",L11="Parcial atividade"),Q11="Pessoal")),"Afetação a confirmar, ","")&amp;IF(AND(B11&lt;&gt;"",D11&lt;&gt;"",E11&lt;&gt;"",F11&lt;&gt;"",I11&lt;&gt;"",L11&lt;&gt;"",Q11&lt;&gt;"",Q11&lt;&gt;"Por confirmar",R11="Sim",OR(S11="Conciliado",S11="Não aplicável"),NOT(AND(L11="Parcial atividade",OR(M11="",M11&lt;=0,M11&gt;1))),NOT(OR(J11&gt;I11,K11&gt;J11)),NOT(AND(E11&lt;&gt;"",F11&lt;&gt;"",COUNTIFS($E$7:$E$106,E11,$F$7:$F$106,F11)&gt;1)),NOT(OR(AND(L11="Pessoal",Q11="Atividade"),AND(OR(L11="Total atividade",L11="Parcial atividade"),Q11="Pessoal")))),"OK",""))</f>
        <v/>
      </c>
      <c r="U11" s="20" t="inlineStr">
        <is>
          <t>Registo de utilização mista</t>
        </is>
      </c>
    </row>
    <row r="12">
      <c r="A12" s="18">
        <f>IF(COUNTA(B12:M12,Q12:S12,U12)=0,"","D-"&amp;TEXT(ROW()-6,"000"))</f>
        <v/>
      </c>
      <c r="B12" s="36" t="n">
        <v>46225</v>
      </c>
      <c r="C12" s="36" t="n">
        <v>46225</v>
      </c>
      <c r="D12" s="20" t="inlineStr">
        <is>
          <t>Associação Profissional Portuguesa</t>
        </is>
      </c>
      <c r="E12" s="21" t="inlineStr">
        <is>
          <t>512345675</t>
        </is>
      </c>
      <c r="F12" s="21" t="inlineStr">
        <is>
          <t>REC EX/2026/041</t>
        </is>
      </c>
      <c r="G12" s="20" t="inlineStr">
        <is>
          <t>Contribuições</t>
        </is>
      </c>
      <c r="H12" s="20" t="inlineStr">
        <is>
          <t>Contribuição profissional</t>
        </is>
      </c>
      <c r="I12" s="22" t="n">
        <v>120</v>
      </c>
      <c r="J12" s="22" t="n">
        <v>0</v>
      </c>
      <c r="K12" s="22" t="n">
        <v>0</v>
      </c>
      <c r="L12" s="20" t="inlineStr">
        <is>
          <t>Total atividade</t>
        </is>
      </c>
      <c r="M12" s="23" t="n"/>
      <c r="N12" s="24">
        <f>IF(COUNTA(B12:M12,Q12:S12,U12)=0,"",IF(L12="Total atividade",100%,IF(L12="Pessoal",0%,IF(L12="Parcial atividade",IFERROR(M12,0),""))))</f>
        <v/>
      </c>
      <c r="O12" s="25">
        <f>IF(COUNTA(B12:M12,Q12:S12,U12)=0,"",IFERROR(I12-IFERROR(K12,0),0))</f>
        <v/>
      </c>
      <c r="P12" s="25">
        <f>IF(COUNTA(B12:M12,Q12:S12,U12)=0,"",IFERROR(O12*N12,0))</f>
        <v/>
      </c>
      <c r="Q12" s="20" t="inlineStr">
        <is>
          <t>Atividade</t>
        </is>
      </c>
      <c r="R12" s="20" t="inlineStr">
        <is>
          <t>Sim</t>
        </is>
      </c>
      <c r="S12" s="20" t="inlineStr">
        <is>
          <t>Conciliado</t>
        </is>
      </c>
      <c r="T12" s="26">
        <f>IF(COUNTA(B12:M12,Q12:S12,U12)=0,"",IF(B12="","Sem data, ","")&amp;IF(D12="","Sem fornecedor, ","")&amp;IF(E12="","Sem NIF, ","")&amp;IF(F12="","Sem documento, ","")&amp;IF(I12="","Sem total, ","")&amp;IF(L12="","Sem afetação, ","")&amp;IF(Q12="","Sem classificação e-Fatura, ","")&amp;IF(Q12="Por confirmar","Classificação e-Fatura por confirmar, ","")&amp;IF(R12&lt;&gt;"Sim","Sem suporte, ","")&amp;IF(OR(S12="",S12="Pendente"),"Conciliação pendente, ","")&amp;IF(AND(L12="Parcial atividade",OR(M12="",M12&lt;=0,M12&gt;1)),"% parcial em falta ou inválida, ","")&amp;IF(OR(J12&gt;I12,K12&gt;J12),"IVA a rever, ","")&amp;IF(AND(E12&lt;&gt;"",F12&lt;&gt;"",COUNTIFS($E$7:$E$106,E12,$F$7:$F$106,F12)&gt;1),"Possível duplicado, ","")&amp;IF(OR(AND(L12="Pessoal",Q12="Atividade"),AND(OR(L12="Total atividade",L12="Parcial atividade"),Q12="Pessoal")),"Afetação a confirmar, ","")&amp;IF(AND(B12&lt;&gt;"",D12&lt;&gt;"",E12&lt;&gt;"",F12&lt;&gt;"",I12&lt;&gt;"",L12&lt;&gt;"",Q12&lt;&gt;"",Q12&lt;&gt;"Por confirmar",R12="Sim",OR(S12="Conciliado",S12="Não aplicável"),NOT(AND(L12="Parcial atividade",OR(M12="",M12&lt;=0,M12&gt;1))),NOT(OR(J12&gt;I12,K12&gt;J12)),NOT(AND(E12&lt;&gt;"",F12&lt;&gt;"",COUNTIFS($E$7:$E$106,E12,$F$7:$F$106,F12)&gt;1)),NOT(OR(AND(L12="Pessoal",Q12="Atividade"),AND(OR(L12="Total atividade",L12="Parcial atividade"),Q12="Pessoal")))),"OK",""))</f>
        <v/>
      </c>
      <c r="U12" s="20" t="inlineStr">
        <is>
          <t>Comprovativo guardado</t>
        </is>
      </c>
    </row>
    <row r="13">
      <c r="A13" s="18">
        <f>IF(COUNTA(B13:M13,Q13:S13,U13)=0,"","D-"&amp;TEXT(ROW()-6,"000"))</f>
        <v/>
      </c>
      <c r="B13" s="36" t="n">
        <v>46231</v>
      </c>
      <c r="C13" s="36" t="n">
        <v>46232</v>
      </c>
      <c r="D13" s="20" t="inlineStr">
        <is>
          <t>Formação Prática, Lda.</t>
        </is>
      </c>
      <c r="E13" s="21" t="inlineStr">
        <is>
          <t>512345676</t>
        </is>
      </c>
      <c r="F13" s="21" t="inlineStr">
        <is>
          <t>FA EX/2026/007</t>
        </is>
      </c>
      <c r="G13" s="20" t="inlineStr">
        <is>
          <t>Formação</t>
        </is>
      </c>
      <c r="H13" s="20" t="inlineStr">
        <is>
          <t>Ação de formação</t>
        </is>
      </c>
      <c r="I13" s="22" t="n">
        <v>86.09999999999999</v>
      </c>
      <c r="J13" s="22" t="n">
        <v>0</v>
      </c>
      <c r="K13" s="22" t="n">
        <v>0</v>
      </c>
      <c r="L13" s="20" t="inlineStr">
        <is>
          <t>Total atividade</t>
        </is>
      </c>
      <c r="M13" s="23" t="n"/>
      <c r="N13" s="24">
        <f>IF(COUNTA(B13:M13,Q13:S13,U13)=0,"",IF(L13="Total atividade",100%,IF(L13="Pessoal",0%,IF(L13="Parcial atividade",IFERROR(M13,0),""))))</f>
        <v/>
      </c>
      <c r="O13" s="25">
        <f>IF(COUNTA(B13:M13,Q13:S13,U13)=0,"",IFERROR(I13-IFERROR(K13,0),0))</f>
        <v/>
      </c>
      <c r="P13" s="25">
        <f>IF(COUNTA(B13:M13,Q13:S13,U13)=0,"",IFERROR(O13*N13,0))</f>
        <v/>
      </c>
      <c r="Q13" s="20" t="inlineStr">
        <is>
          <t>Atividade</t>
        </is>
      </c>
      <c r="R13" s="20" t="inlineStr">
        <is>
          <t>Sim</t>
        </is>
      </c>
      <c r="S13" s="20" t="inlineStr">
        <is>
          <t>Conciliado</t>
        </is>
      </c>
      <c r="T13" s="26">
        <f>IF(COUNTA(B13:M13,Q13:S13,U13)=0,"",IF(B13="","Sem data, ","")&amp;IF(D13="","Sem fornecedor, ","")&amp;IF(E13="","Sem NIF, ","")&amp;IF(F13="","Sem documento, ","")&amp;IF(I13="","Sem total, ","")&amp;IF(L13="","Sem afetação, ","")&amp;IF(Q13="","Sem classificação e-Fatura, ","")&amp;IF(Q13="Por confirmar","Classificação e-Fatura por confirmar, ","")&amp;IF(R13&lt;&gt;"Sim","Sem suporte, ","")&amp;IF(OR(S13="",S13="Pendente"),"Conciliação pendente, ","")&amp;IF(AND(L13="Parcial atividade",OR(M13="",M13&lt;=0,M13&gt;1)),"% parcial em falta ou inválida, ","")&amp;IF(OR(J13&gt;I13,K13&gt;J13),"IVA a rever, ","")&amp;IF(AND(E13&lt;&gt;"",F13&lt;&gt;"",COUNTIFS($E$7:$E$106,E13,$F$7:$F$106,F13)&gt;1),"Possível duplicado, ","")&amp;IF(OR(AND(L13="Pessoal",Q13="Atividade"),AND(OR(L13="Total atividade",L13="Parcial atividade"),Q13="Pessoal")),"Afetação a confirmar, ","")&amp;IF(AND(B13&lt;&gt;"",D13&lt;&gt;"",E13&lt;&gt;"",F13&lt;&gt;"",I13&lt;&gt;"",L13&lt;&gt;"",Q13&lt;&gt;"",Q13&lt;&gt;"Por confirmar",R13="Sim",OR(S13="Conciliado",S13="Não aplicável"),NOT(AND(L13="Parcial atividade",OR(M13="",M13&lt;=0,M13&gt;1))),NOT(OR(J13&gt;I13,K13&gt;J13)),NOT(AND(E13&lt;&gt;"",F13&lt;&gt;"",COUNTIFS($E$7:$E$106,E13,$F$7:$F$106,F13)&gt;1)),NOT(OR(AND(L13="Pessoal",Q13="Atividade"),AND(OR(L13="Total atividade",L13="Parcial atividade"),Q13="Pessoal")))),"OK",""))</f>
        <v/>
      </c>
      <c r="U13" s="20" t="inlineStr">
        <is>
          <t>Participação registada</t>
        </is>
      </c>
    </row>
    <row r="14">
      <c r="A14" s="18">
        <f>IF(COUNTA(B14:M14,Q14:S14,U14)=0,"","D-"&amp;TEXT(ROW()-6,"000"))</f>
        <v/>
      </c>
      <c r="B14" s="36" t="n">
        <v>46237</v>
      </c>
      <c r="C14" s="36" t="n">
        <v>46237</v>
      </c>
      <c r="D14" s="20" t="inlineStr">
        <is>
          <t>Software Lusitano, Lda.</t>
        </is>
      </c>
      <c r="E14" s="21" t="inlineStr">
        <is>
          <t>512345677</t>
        </is>
      </c>
      <c r="F14" s="21" t="inlineStr">
        <is>
          <t>FT EX/2026/030</t>
        </is>
      </c>
      <c r="G14" s="20" t="inlineStr">
        <is>
          <t>Serviços</t>
        </is>
      </c>
      <c r="H14" s="20" t="inlineStr">
        <is>
          <t>Subscrição de aplicação informática</t>
        </is>
      </c>
      <c r="I14" s="22" t="n">
        <v>36.9</v>
      </c>
      <c r="J14" s="22" t="n">
        <v>6</v>
      </c>
      <c r="K14" s="22" t="n">
        <v>6</v>
      </c>
      <c r="L14" s="20" t="inlineStr">
        <is>
          <t>Total atividade</t>
        </is>
      </c>
      <c r="M14" s="23" t="n"/>
      <c r="N14" s="24">
        <f>IF(COUNTA(B14:M14,Q14:S14,U14)=0,"",IF(L14="Total atividade",100%,IF(L14="Pessoal",0%,IF(L14="Parcial atividade",IFERROR(M14,0),""))))</f>
        <v/>
      </c>
      <c r="O14" s="25">
        <f>IF(COUNTA(B14:M14,Q14:S14,U14)=0,"",IFERROR(I14-IFERROR(K14,0),0))</f>
        <v/>
      </c>
      <c r="P14" s="25">
        <f>IF(COUNTA(B14:M14,Q14:S14,U14)=0,"",IFERROR(O14*N14,0))</f>
        <v/>
      </c>
      <c r="Q14" s="20" t="inlineStr">
        <is>
          <t>Atividade</t>
        </is>
      </c>
      <c r="R14" s="20" t="inlineStr">
        <is>
          <t>Sim</t>
        </is>
      </c>
      <c r="S14" s="20" t="inlineStr">
        <is>
          <t>Conciliado</t>
        </is>
      </c>
      <c r="T14" s="26">
        <f>IF(COUNTA(B14:M14,Q14:S14,U14)=0,"",IF(B14="","Sem data, ","")&amp;IF(D14="","Sem fornecedor, ","")&amp;IF(E14="","Sem NIF, ","")&amp;IF(F14="","Sem documento, ","")&amp;IF(I14="","Sem total, ","")&amp;IF(L14="","Sem afetação, ","")&amp;IF(Q14="","Sem classificação e-Fatura, ","")&amp;IF(Q14="Por confirmar","Classificação e-Fatura por confirmar, ","")&amp;IF(R14&lt;&gt;"Sim","Sem suporte, ","")&amp;IF(OR(S14="",S14="Pendente"),"Conciliação pendente, ","")&amp;IF(AND(L14="Parcial atividade",OR(M14="",M14&lt;=0,M14&gt;1)),"% parcial em falta ou inválida, ","")&amp;IF(OR(J14&gt;I14,K14&gt;J14),"IVA a rever, ","")&amp;IF(AND(E14&lt;&gt;"",F14&lt;&gt;"",COUNTIFS($E$7:$E$106,E14,$F$7:$F$106,F14)&gt;1),"Possível duplicado, ","")&amp;IF(OR(AND(L14="Pessoal",Q14="Atividade"),AND(OR(L14="Total atividade",L14="Parcial atividade"),Q14="Pessoal")),"Afetação a confirmar, ","")&amp;IF(AND(B14&lt;&gt;"",D14&lt;&gt;"",E14&lt;&gt;"",F14&lt;&gt;"",I14&lt;&gt;"",L14&lt;&gt;"",Q14&lt;&gt;"",Q14&lt;&gt;"Por confirmar",R14="Sim",OR(S14="Conciliado",S14="Não aplicável"),NOT(AND(L14="Parcial atividade",OR(M14="",M14&lt;=0,M14&gt;1))),NOT(OR(J14&gt;I14,K14&gt;J14)),NOT(AND(E14&lt;&gt;"",F14&lt;&gt;"",COUNTIFS($E$7:$E$106,E14,$F$7:$F$106,F14)&gt;1)),NOT(OR(AND(L14="Pessoal",Q14="Atividade"),AND(OR(L14="Total atividade",L14="Parcial atividade"),Q14="Pessoal")))),"OK",""))</f>
        <v/>
      </c>
      <c r="U14" s="20" t="inlineStr">
        <is>
          <t>Subscrição mensal</t>
        </is>
      </c>
    </row>
    <row r="15">
      <c r="A15" s="18">
        <f>IF(COUNTA(B15:M15,Q15:S15,U15)=0,"","D-"&amp;TEXT(ROW()-6,"000"))</f>
        <v/>
      </c>
      <c r="B15" s="36" t="n">
        <v>46241</v>
      </c>
      <c r="C15" s="36" t="n">
        <v>46241</v>
      </c>
      <c r="D15" s="20" t="inlineStr">
        <is>
          <t>Oficina da Baixa, Lda.</t>
        </is>
      </c>
      <c r="E15" s="21" t="inlineStr">
        <is>
          <t>512345678</t>
        </is>
      </c>
      <c r="F15" s="21" t="inlineStr">
        <is>
          <t>FA EX/2026/064</t>
        </is>
      </c>
      <c r="G15" s="20" t="inlineStr">
        <is>
          <t>Outros</t>
        </is>
      </c>
      <c r="H15" s="20" t="inlineStr">
        <is>
          <t>Despesa de natureza pessoal</t>
        </is>
      </c>
      <c r="I15" s="22" t="n">
        <v>98.40000000000001</v>
      </c>
      <c r="J15" s="22" t="n">
        <v>0</v>
      </c>
      <c r="K15" s="22" t="n">
        <v>0</v>
      </c>
      <c r="L15" s="20" t="inlineStr">
        <is>
          <t>Pessoal</t>
        </is>
      </c>
      <c r="M15" s="23" t="n"/>
      <c r="N15" s="24">
        <f>IF(COUNTA(B15:M15,Q15:S15,U15)=0,"",IF(L15="Total atividade",100%,IF(L15="Pessoal",0%,IF(L15="Parcial atividade",IFERROR(M15,0),""))))</f>
        <v/>
      </c>
      <c r="O15" s="25">
        <f>IF(COUNTA(B15:M15,Q15:S15,U15)=0,"",IFERROR(I15-IFERROR(K15,0),0))</f>
        <v/>
      </c>
      <c r="P15" s="25">
        <f>IF(COUNTA(B15:M15,Q15:S15,U15)=0,"",IFERROR(O15*N15,0))</f>
        <v/>
      </c>
      <c r="Q15" s="20" t="inlineStr">
        <is>
          <t>Pessoal</t>
        </is>
      </c>
      <c r="R15" s="20" t="inlineStr">
        <is>
          <t>Sim</t>
        </is>
      </c>
      <c r="S15" s="20" t="inlineStr">
        <is>
          <t>Conciliado</t>
        </is>
      </c>
      <c r="T15" s="26">
        <f>IF(COUNTA(B15:M15,Q15:S15,U15)=0,"",IF(B15="","Sem data, ","")&amp;IF(D15="","Sem fornecedor, ","")&amp;IF(E15="","Sem NIF, ","")&amp;IF(F15="","Sem documento, ","")&amp;IF(I15="","Sem total, ","")&amp;IF(L15="","Sem afetação, ","")&amp;IF(Q15="","Sem classificação e-Fatura, ","")&amp;IF(Q15="Por confirmar","Classificação e-Fatura por confirmar, ","")&amp;IF(R15&lt;&gt;"Sim","Sem suporte, ","")&amp;IF(OR(S15="",S15="Pendente"),"Conciliação pendente, ","")&amp;IF(AND(L15="Parcial atividade",OR(M15="",M15&lt;=0,M15&gt;1)),"% parcial em falta ou inválida, ","")&amp;IF(OR(J15&gt;I15,K15&gt;J15),"IVA a rever, ","")&amp;IF(AND(E15&lt;&gt;"",F15&lt;&gt;"",COUNTIFS($E$7:$E$106,E15,$F$7:$F$106,F15)&gt;1),"Possível duplicado, ","")&amp;IF(OR(AND(L15="Pessoal",Q15="Atividade"),AND(OR(L15="Total atividade",L15="Parcial atividade"),Q15="Pessoal")),"Afetação a confirmar, ","")&amp;IF(AND(B15&lt;&gt;"",D15&lt;&gt;"",E15&lt;&gt;"",F15&lt;&gt;"",I15&lt;&gt;"",L15&lt;&gt;"",Q15&lt;&gt;"",Q15&lt;&gt;"Por confirmar",R15="Sim",OR(S15="Conciliado",S15="Não aplicável"),NOT(AND(L15="Parcial atividade",OR(M15="",M15&lt;=0,M15&gt;1))),NOT(OR(J15&gt;I15,K15&gt;J15)),NOT(AND(E15&lt;&gt;"",F15&lt;&gt;"",COUNTIFS($E$7:$E$106,E15,$F$7:$F$106,F15)&gt;1)),NOT(OR(AND(L15="Pessoal",Q15="Atividade"),AND(OR(L15="Total atividade",L15="Parcial atividade"),Q15="Pessoal")))),"OK",""))</f>
        <v/>
      </c>
      <c r="U15" s="20" t="inlineStr">
        <is>
          <t>Não afeta à atividade</t>
        </is>
      </c>
    </row>
    <row r="16">
      <c r="A16" s="18">
        <f>IF(COUNTA(B16:M16,Q16:S16,U16)=0,"","D-"&amp;TEXT(ROW()-6,"000"))</f>
        <v/>
      </c>
      <c r="B16" s="36" t="n">
        <v>46246</v>
      </c>
      <c r="C16" s="36" t="n">
        <v>46246</v>
      </c>
      <c r="D16" s="20" t="inlineStr">
        <is>
          <t>Consumíveis do Norte</t>
        </is>
      </c>
      <c r="E16" s="21" t="inlineStr"/>
      <c r="F16" s="21" t="inlineStr">
        <is>
          <t>DOC EX/2026/008</t>
        </is>
      </c>
      <c r="G16" s="20" t="inlineStr">
        <is>
          <t>Outros</t>
        </is>
      </c>
      <c r="H16" s="20" t="inlineStr">
        <is>
          <t>Aquisição de consumíveis sem dados completos</t>
        </is>
      </c>
      <c r="I16" s="22" t="n">
        <v>45</v>
      </c>
      <c r="J16" s="22" t="n">
        <v>0</v>
      </c>
      <c r="K16" s="22" t="n">
        <v>0</v>
      </c>
      <c r="L16" s="20" t="inlineStr">
        <is>
          <t>Parcial atividade</t>
        </is>
      </c>
      <c r="M16" s="23" t="n"/>
      <c r="N16" s="24">
        <f>IF(COUNTA(B16:M16,Q16:S16,U16)=0,"",IF(L16="Total atividade",100%,IF(L16="Pessoal",0%,IF(L16="Parcial atividade",IFERROR(M16,0),""))))</f>
        <v/>
      </c>
      <c r="O16" s="25">
        <f>IF(COUNTA(B16:M16,Q16:S16,U16)=0,"",IFERROR(I16-IFERROR(K16,0),0))</f>
        <v/>
      </c>
      <c r="P16" s="25">
        <f>IF(COUNTA(B16:M16,Q16:S16,U16)=0,"",IFERROR(O16*N16,0))</f>
        <v/>
      </c>
      <c r="Q16" s="20" t="inlineStr">
        <is>
          <t>Por confirmar</t>
        </is>
      </c>
      <c r="R16" s="20" t="inlineStr">
        <is>
          <t>Não</t>
        </is>
      </c>
      <c r="S16" s="20" t="inlineStr">
        <is>
          <t>Pendente</t>
        </is>
      </c>
      <c r="T16" s="26">
        <f>IF(COUNTA(B16:M16,Q16:S16,U16)=0,"",IF(B16="","Sem data, ","")&amp;IF(D16="","Sem fornecedor, ","")&amp;IF(E16="","Sem NIF, ","")&amp;IF(F16="","Sem documento, ","")&amp;IF(I16="","Sem total, ","")&amp;IF(L16="","Sem afetação, ","")&amp;IF(Q16="","Sem classificação e-Fatura, ","")&amp;IF(Q16="Por confirmar","Classificação e-Fatura por confirmar, ","")&amp;IF(R16&lt;&gt;"Sim","Sem suporte, ","")&amp;IF(OR(S16="",S16="Pendente"),"Conciliação pendente, ","")&amp;IF(AND(L16="Parcial atividade",OR(M16="",M16&lt;=0,M16&gt;1)),"% parcial em falta ou inválida, ","")&amp;IF(OR(J16&gt;I16,K16&gt;J16),"IVA a rever, ","")&amp;IF(AND(E16&lt;&gt;"",F16&lt;&gt;"",COUNTIFS($E$7:$E$106,E16,$F$7:$F$106,F16)&gt;1),"Possível duplicado, ","")&amp;IF(OR(AND(L16="Pessoal",Q16="Atividade"),AND(OR(L16="Total atividade",L16="Parcial atividade"),Q16="Pessoal")),"Afetação a confirmar, ","")&amp;IF(AND(B16&lt;&gt;"",D16&lt;&gt;"",E16&lt;&gt;"",F16&lt;&gt;"",I16&lt;&gt;"",L16&lt;&gt;"",Q16&lt;&gt;"",Q16&lt;&gt;"Por confirmar",R16="Sim",OR(S16="Conciliado",S16="Não aplicável"),NOT(AND(L16="Parcial atividade",OR(M16="",M16&lt;=0,M16&gt;1))),NOT(OR(J16&gt;I16,K16&gt;J16)),NOT(AND(E16&lt;&gt;"",F16&lt;&gt;"",COUNTIFS($E$7:$E$106,E16,$F$7:$F$106,F16)&gt;1)),NOT(OR(AND(L16="Pessoal",Q16="Atividade"),AND(OR(L16="Total atividade",L16="Parcial atividade"),Q16="Pessoal")))),"OK",""))</f>
        <v/>
      </c>
      <c r="U16" s="20" t="inlineStr">
        <is>
          <t>Completar NIF, percentagem e suporte</t>
        </is>
      </c>
    </row>
    <row r="17">
      <c r="A17" s="18">
        <f>IF(COUNTA(B17:M17,Q17:S17,U17)=0,"","D-"&amp;TEXT(ROW()-6,"000"))</f>
        <v/>
      </c>
      <c r="B17" s="36" t="n"/>
      <c r="C17" s="36" t="n"/>
      <c r="D17" s="20" t="n"/>
      <c r="E17" s="21" t="n"/>
      <c r="F17" s="21" t="n"/>
      <c r="G17" s="20" t="n"/>
      <c r="H17" s="20" t="n"/>
      <c r="I17" s="22" t="n"/>
      <c r="J17" s="22" t="n"/>
      <c r="K17" s="22" t="n"/>
      <c r="L17" s="20" t="n"/>
      <c r="M17" s="23" t="n"/>
      <c r="N17" s="24">
        <f>IF(COUNTA(B17:M17,Q17:S17,U17)=0,"",IF(L17="Total atividade",100%,IF(L17="Pessoal",0%,IF(L17="Parcial atividade",IFERROR(M17,0),""))))</f>
        <v/>
      </c>
      <c r="O17" s="25">
        <f>IF(COUNTA(B17:M17,Q17:S17,U17)=0,"",IFERROR(I17-IFERROR(K17,0),0))</f>
        <v/>
      </c>
      <c r="P17" s="25">
        <f>IF(COUNTA(B17:M17,Q17:S17,U17)=0,"",IFERROR(O17*N17,0))</f>
        <v/>
      </c>
      <c r="Q17" s="20" t="n"/>
      <c r="R17" s="20" t="n"/>
      <c r="S17" s="20" t="n"/>
      <c r="T17" s="26">
        <f>IF(COUNTA(B17:M17,Q17:S17,U17)=0,"",IF(B17="","Sem data, ","")&amp;IF(D17="","Sem fornecedor, ","")&amp;IF(E17="","Sem NIF, ","")&amp;IF(F17="","Sem documento, ","")&amp;IF(I17="","Sem total, ","")&amp;IF(L17="","Sem afetação, ","")&amp;IF(Q17="","Sem classificação e-Fatura, ","")&amp;IF(Q17="Por confirmar","Classificação e-Fatura por confirmar, ","")&amp;IF(R17&lt;&gt;"Sim","Sem suporte, ","")&amp;IF(OR(S17="",S17="Pendente"),"Conciliação pendente, ","")&amp;IF(AND(L17="Parcial atividade",OR(M17="",M17&lt;=0,M17&gt;1)),"% parcial em falta ou inválida, ","")&amp;IF(OR(J17&gt;I17,K17&gt;J17),"IVA a rever, ","")&amp;IF(AND(E17&lt;&gt;"",F17&lt;&gt;"",COUNTIFS($E$7:$E$106,E17,$F$7:$F$106,F17)&gt;1),"Possível duplicado, ","")&amp;IF(OR(AND(L17="Pessoal",Q17="Atividade"),AND(OR(L17="Total atividade",L17="Parcial atividade"),Q17="Pessoal")),"Afetação a confirmar, ","")&amp;IF(AND(B17&lt;&gt;"",D17&lt;&gt;"",E17&lt;&gt;"",F17&lt;&gt;"",I17&lt;&gt;"",L17&lt;&gt;"",Q17&lt;&gt;"",Q17&lt;&gt;"Por confirmar",R17="Sim",OR(S17="Conciliado",S17="Não aplicável"),NOT(AND(L17="Parcial atividade",OR(M17="",M17&lt;=0,M17&gt;1))),NOT(OR(J17&gt;I17,K17&gt;J17)),NOT(AND(E17&lt;&gt;"",F17&lt;&gt;"",COUNTIFS($E$7:$E$106,E17,$F$7:$F$106,F17)&gt;1)),NOT(OR(AND(L17="Pessoal",Q17="Atividade"),AND(OR(L17="Total atividade",L17="Parcial atividade"),Q17="Pessoal")))),"OK",""))</f>
        <v/>
      </c>
      <c r="U17" s="20" t="n"/>
    </row>
    <row r="18">
      <c r="A18" s="18">
        <f>IF(COUNTA(B18:M18,Q18:S18,U18)=0,"","D-"&amp;TEXT(ROW()-6,"000"))</f>
        <v/>
      </c>
      <c r="B18" s="36" t="n"/>
      <c r="C18" s="36" t="n"/>
      <c r="D18" s="20" t="n"/>
      <c r="E18" s="21" t="n"/>
      <c r="F18" s="21" t="n"/>
      <c r="G18" s="20" t="n"/>
      <c r="H18" s="20" t="n"/>
      <c r="I18" s="22" t="n"/>
      <c r="J18" s="22" t="n"/>
      <c r="K18" s="22" t="n"/>
      <c r="L18" s="20" t="n"/>
      <c r="M18" s="23" t="n"/>
      <c r="N18" s="24">
        <f>IF(COUNTA(B18:M18,Q18:S18,U18)=0,"",IF(L18="Total atividade",100%,IF(L18="Pessoal",0%,IF(L18="Parcial atividade",IFERROR(M18,0),""))))</f>
        <v/>
      </c>
      <c r="O18" s="25">
        <f>IF(COUNTA(B18:M18,Q18:S18,U18)=0,"",IFERROR(I18-IFERROR(K18,0),0))</f>
        <v/>
      </c>
      <c r="P18" s="25">
        <f>IF(COUNTA(B18:M18,Q18:S18,U18)=0,"",IFERROR(O18*N18,0))</f>
        <v/>
      </c>
      <c r="Q18" s="20" t="n"/>
      <c r="R18" s="20" t="n"/>
      <c r="S18" s="20" t="n"/>
      <c r="T18" s="26">
        <f>IF(COUNTA(B18:M18,Q18:S18,U18)=0,"",IF(B18="","Sem data, ","")&amp;IF(D18="","Sem fornecedor, ","")&amp;IF(E18="","Sem NIF, ","")&amp;IF(F18="","Sem documento, ","")&amp;IF(I18="","Sem total, ","")&amp;IF(L18="","Sem afetação, ","")&amp;IF(Q18="","Sem classificação e-Fatura, ","")&amp;IF(Q18="Por confirmar","Classificação e-Fatura por confirmar, ","")&amp;IF(R18&lt;&gt;"Sim","Sem suporte, ","")&amp;IF(OR(S18="",S18="Pendente"),"Conciliação pendente, ","")&amp;IF(AND(L18="Parcial atividade",OR(M18="",M18&lt;=0,M18&gt;1)),"% parcial em falta ou inválida, ","")&amp;IF(OR(J18&gt;I18,K18&gt;J18),"IVA a rever, ","")&amp;IF(AND(E18&lt;&gt;"",F18&lt;&gt;"",COUNTIFS($E$7:$E$106,E18,$F$7:$F$106,F18)&gt;1),"Possível duplicado, ","")&amp;IF(OR(AND(L18="Pessoal",Q18="Atividade"),AND(OR(L18="Total atividade",L18="Parcial atividade"),Q18="Pessoal")),"Afetação a confirmar, ","")&amp;IF(AND(B18&lt;&gt;"",D18&lt;&gt;"",E18&lt;&gt;"",F18&lt;&gt;"",I18&lt;&gt;"",L18&lt;&gt;"",Q18&lt;&gt;"",Q18&lt;&gt;"Por confirmar",R18="Sim",OR(S18="Conciliado",S18="Não aplicável"),NOT(AND(L18="Parcial atividade",OR(M18="",M18&lt;=0,M18&gt;1))),NOT(OR(J18&gt;I18,K18&gt;J18)),NOT(AND(E18&lt;&gt;"",F18&lt;&gt;"",COUNTIFS($E$7:$E$106,E18,$F$7:$F$106,F18)&gt;1)),NOT(OR(AND(L18="Pessoal",Q18="Atividade"),AND(OR(L18="Total atividade",L18="Parcial atividade"),Q18="Pessoal")))),"OK",""))</f>
        <v/>
      </c>
      <c r="U18" s="20" t="n"/>
    </row>
    <row r="19">
      <c r="A19" s="18">
        <f>IF(COUNTA(B19:M19,Q19:S19,U19)=0,"","D-"&amp;TEXT(ROW()-6,"000"))</f>
        <v/>
      </c>
      <c r="B19" s="36" t="n"/>
      <c r="C19" s="36" t="n"/>
      <c r="D19" s="20" t="n"/>
      <c r="E19" s="21" t="n"/>
      <c r="F19" s="21" t="n"/>
      <c r="G19" s="20" t="n"/>
      <c r="H19" s="20" t="n"/>
      <c r="I19" s="22" t="n"/>
      <c r="J19" s="22" t="n"/>
      <c r="K19" s="22" t="n"/>
      <c r="L19" s="20" t="n"/>
      <c r="M19" s="23" t="n"/>
      <c r="N19" s="24">
        <f>IF(COUNTA(B19:M19,Q19:S19,U19)=0,"",IF(L19="Total atividade",100%,IF(L19="Pessoal",0%,IF(L19="Parcial atividade",IFERROR(M19,0),""))))</f>
        <v/>
      </c>
      <c r="O19" s="25">
        <f>IF(COUNTA(B19:M19,Q19:S19,U19)=0,"",IFERROR(I19-IFERROR(K19,0),0))</f>
        <v/>
      </c>
      <c r="P19" s="25">
        <f>IF(COUNTA(B19:M19,Q19:S19,U19)=0,"",IFERROR(O19*N19,0))</f>
        <v/>
      </c>
      <c r="Q19" s="20" t="n"/>
      <c r="R19" s="20" t="n"/>
      <c r="S19" s="20" t="n"/>
      <c r="T19" s="26">
        <f>IF(COUNTA(B19:M19,Q19:S19,U19)=0,"",IF(B19="","Sem data, ","")&amp;IF(D19="","Sem fornecedor, ","")&amp;IF(E19="","Sem NIF, ","")&amp;IF(F19="","Sem documento, ","")&amp;IF(I19="","Sem total, ","")&amp;IF(L19="","Sem afetação, ","")&amp;IF(Q19="","Sem classificação e-Fatura, ","")&amp;IF(Q19="Por confirmar","Classificação e-Fatura por confirmar, ","")&amp;IF(R19&lt;&gt;"Sim","Sem suporte, ","")&amp;IF(OR(S19="",S19="Pendente"),"Conciliação pendente, ","")&amp;IF(AND(L19="Parcial atividade",OR(M19="",M19&lt;=0,M19&gt;1)),"% parcial em falta ou inválida, ","")&amp;IF(OR(J19&gt;I19,K19&gt;J19),"IVA a rever, ","")&amp;IF(AND(E19&lt;&gt;"",F19&lt;&gt;"",COUNTIFS($E$7:$E$106,E19,$F$7:$F$106,F19)&gt;1),"Possível duplicado, ","")&amp;IF(OR(AND(L19="Pessoal",Q19="Atividade"),AND(OR(L19="Total atividade",L19="Parcial atividade"),Q19="Pessoal")),"Afetação a confirmar, ","")&amp;IF(AND(B19&lt;&gt;"",D19&lt;&gt;"",E19&lt;&gt;"",F19&lt;&gt;"",I19&lt;&gt;"",L19&lt;&gt;"",Q19&lt;&gt;"",Q19&lt;&gt;"Por confirmar",R19="Sim",OR(S19="Conciliado",S19="Não aplicável"),NOT(AND(L19="Parcial atividade",OR(M19="",M19&lt;=0,M19&gt;1))),NOT(OR(J19&gt;I19,K19&gt;J19)),NOT(AND(E19&lt;&gt;"",F19&lt;&gt;"",COUNTIFS($E$7:$E$106,E19,$F$7:$F$106,F19)&gt;1)),NOT(OR(AND(L19="Pessoal",Q19="Atividade"),AND(OR(L19="Total atividade",L19="Parcial atividade"),Q19="Pessoal")))),"OK",""))</f>
        <v/>
      </c>
      <c r="U19" s="20" t="n"/>
    </row>
    <row r="20">
      <c r="A20" s="18">
        <f>IF(COUNTA(B20:M20,Q20:S20,U20)=0,"","D-"&amp;TEXT(ROW()-6,"000"))</f>
        <v/>
      </c>
      <c r="B20" s="36" t="n"/>
      <c r="C20" s="36" t="n"/>
      <c r="D20" s="20" t="n"/>
      <c r="E20" s="21" t="n"/>
      <c r="F20" s="21" t="n"/>
      <c r="G20" s="20" t="n"/>
      <c r="H20" s="20" t="n"/>
      <c r="I20" s="22" t="n"/>
      <c r="J20" s="22" t="n"/>
      <c r="K20" s="22" t="n"/>
      <c r="L20" s="20" t="n"/>
      <c r="M20" s="23" t="n"/>
      <c r="N20" s="24">
        <f>IF(COUNTA(B20:M20,Q20:S20,U20)=0,"",IF(L20="Total atividade",100%,IF(L20="Pessoal",0%,IF(L20="Parcial atividade",IFERROR(M20,0),""))))</f>
        <v/>
      </c>
      <c r="O20" s="25">
        <f>IF(COUNTA(B20:M20,Q20:S20,U20)=0,"",IFERROR(I20-IFERROR(K20,0),0))</f>
        <v/>
      </c>
      <c r="P20" s="25">
        <f>IF(COUNTA(B20:M20,Q20:S20,U20)=0,"",IFERROR(O20*N20,0))</f>
        <v/>
      </c>
      <c r="Q20" s="20" t="n"/>
      <c r="R20" s="20" t="n"/>
      <c r="S20" s="20" t="n"/>
      <c r="T20" s="26">
        <f>IF(COUNTA(B20:M20,Q20:S20,U20)=0,"",IF(B20="","Sem data, ","")&amp;IF(D20="","Sem fornecedor, ","")&amp;IF(E20="","Sem NIF, ","")&amp;IF(F20="","Sem documento, ","")&amp;IF(I20="","Sem total, ","")&amp;IF(L20="","Sem afetação, ","")&amp;IF(Q20="","Sem classificação e-Fatura, ","")&amp;IF(Q20="Por confirmar","Classificação e-Fatura por confirmar, ","")&amp;IF(R20&lt;&gt;"Sim","Sem suporte, ","")&amp;IF(OR(S20="",S20="Pendente"),"Conciliação pendente, ","")&amp;IF(AND(L20="Parcial atividade",OR(M20="",M20&lt;=0,M20&gt;1)),"% parcial em falta ou inválida, ","")&amp;IF(OR(J20&gt;I20,K20&gt;J20),"IVA a rever, ","")&amp;IF(AND(E20&lt;&gt;"",F20&lt;&gt;"",COUNTIFS($E$7:$E$106,E20,$F$7:$F$106,F20)&gt;1),"Possível duplicado, ","")&amp;IF(OR(AND(L20="Pessoal",Q20="Atividade"),AND(OR(L20="Total atividade",L20="Parcial atividade"),Q20="Pessoal")),"Afetação a confirmar, ","")&amp;IF(AND(B20&lt;&gt;"",D20&lt;&gt;"",E20&lt;&gt;"",F20&lt;&gt;"",I20&lt;&gt;"",L20&lt;&gt;"",Q20&lt;&gt;"",Q20&lt;&gt;"Por confirmar",R20="Sim",OR(S20="Conciliado",S20="Não aplicável"),NOT(AND(L20="Parcial atividade",OR(M20="",M20&lt;=0,M20&gt;1))),NOT(OR(J20&gt;I20,K20&gt;J20)),NOT(AND(E20&lt;&gt;"",F20&lt;&gt;"",COUNTIFS($E$7:$E$106,E20,$F$7:$F$106,F20)&gt;1)),NOT(OR(AND(L20="Pessoal",Q20="Atividade"),AND(OR(L20="Total atividade",L20="Parcial atividade"),Q20="Pessoal")))),"OK",""))</f>
        <v/>
      </c>
      <c r="U20" s="20" t="n"/>
    </row>
    <row r="21">
      <c r="A21" s="18">
        <f>IF(COUNTA(B21:M21,Q21:S21,U21)=0,"","D-"&amp;TEXT(ROW()-6,"000"))</f>
        <v/>
      </c>
      <c r="B21" s="36" t="n"/>
      <c r="C21" s="36" t="n"/>
      <c r="D21" s="20" t="n"/>
      <c r="E21" s="21" t="n"/>
      <c r="F21" s="21" t="n"/>
      <c r="G21" s="20" t="n"/>
      <c r="H21" s="20" t="n"/>
      <c r="I21" s="22" t="n"/>
      <c r="J21" s="22" t="n"/>
      <c r="K21" s="22" t="n"/>
      <c r="L21" s="20" t="n"/>
      <c r="M21" s="23" t="n"/>
      <c r="N21" s="24">
        <f>IF(COUNTA(B21:M21,Q21:S21,U21)=0,"",IF(L21="Total atividade",100%,IF(L21="Pessoal",0%,IF(L21="Parcial atividade",IFERROR(M21,0),""))))</f>
        <v/>
      </c>
      <c r="O21" s="25">
        <f>IF(COUNTA(B21:M21,Q21:S21,U21)=0,"",IFERROR(I21-IFERROR(K21,0),0))</f>
        <v/>
      </c>
      <c r="P21" s="25">
        <f>IF(COUNTA(B21:M21,Q21:S21,U21)=0,"",IFERROR(O21*N21,0))</f>
        <v/>
      </c>
      <c r="Q21" s="20" t="n"/>
      <c r="R21" s="20" t="n"/>
      <c r="S21" s="20" t="n"/>
      <c r="T21" s="26">
        <f>IF(COUNTA(B21:M21,Q21:S21,U21)=0,"",IF(B21="","Sem data, ","")&amp;IF(D21="","Sem fornecedor, ","")&amp;IF(E21="","Sem NIF, ","")&amp;IF(F21="","Sem documento, ","")&amp;IF(I21="","Sem total, ","")&amp;IF(L21="","Sem afetação, ","")&amp;IF(Q21="","Sem classificação e-Fatura, ","")&amp;IF(Q21="Por confirmar","Classificação e-Fatura por confirmar, ","")&amp;IF(R21&lt;&gt;"Sim","Sem suporte, ","")&amp;IF(OR(S21="",S21="Pendente"),"Conciliação pendente, ","")&amp;IF(AND(L21="Parcial atividade",OR(M21="",M21&lt;=0,M21&gt;1)),"% parcial em falta ou inválida, ","")&amp;IF(OR(J21&gt;I21,K21&gt;J21),"IVA a rever, ","")&amp;IF(AND(E21&lt;&gt;"",F21&lt;&gt;"",COUNTIFS($E$7:$E$106,E21,$F$7:$F$106,F21)&gt;1),"Possível duplicado, ","")&amp;IF(OR(AND(L21="Pessoal",Q21="Atividade"),AND(OR(L21="Total atividade",L21="Parcial atividade"),Q21="Pessoal")),"Afetação a confirmar, ","")&amp;IF(AND(B21&lt;&gt;"",D21&lt;&gt;"",E21&lt;&gt;"",F21&lt;&gt;"",I21&lt;&gt;"",L21&lt;&gt;"",Q21&lt;&gt;"",Q21&lt;&gt;"Por confirmar",R21="Sim",OR(S21="Conciliado",S21="Não aplicável"),NOT(AND(L21="Parcial atividade",OR(M21="",M21&lt;=0,M21&gt;1))),NOT(OR(J21&gt;I21,K21&gt;J21)),NOT(AND(E21&lt;&gt;"",F21&lt;&gt;"",COUNTIFS($E$7:$E$106,E21,$F$7:$F$106,F21)&gt;1)),NOT(OR(AND(L21="Pessoal",Q21="Atividade"),AND(OR(L21="Total atividade",L21="Parcial atividade"),Q21="Pessoal")))),"OK",""))</f>
        <v/>
      </c>
      <c r="U21" s="20" t="n"/>
    </row>
    <row r="22">
      <c r="A22" s="18">
        <f>IF(COUNTA(B22:M22,Q22:S22,U22)=0,"","D-"&amp;TEXT(ROW()-6,"000"))</f>
        <v/>
      </c>
      <c r="B22" s="36" t="n"/>
      <c r="C22" s="36" t="n"/>
      <c r="D22" s="20" t="n"/>
      <c r="E22" s="21" t="n"/>
      <c r="F22" s="21" t="n"/>
      <c r="G22" s="20" t="n"/>
      <c r="H22" s="20" t="n"/>
      <c r="I22" s="22" t="n"/>
      <c r="J22" s="22" t="n"/>
      <c r="K22" s="22" t="n"/>
      <c r="L22" s="20" t="n"/>
      <c r="M22" s="23" t="n"/>
      <c r="N22" s="24">
        <f>IF(COUNTA(B22:M22,Q22:S22,U22)=0,"",IF(L22="Total atividade",100%,IF(L22="Pessoal",0%,IF(L22="Parcial atividade",IFERROR(M22,0),""))))</f>
        <v/>
      </c>
      <c r="O22" s="25">
        <f>IF(COUNTA(B22:M22,Q22:S22,U22)=0,"",IFERROR(I22-IFERROR(K22,0),0))</f>
        <v/>
      </c>
      <c r="P22" s="25">
        <f>IF(COUNTA(B22:M22,Q22:S22,U22)=0,"",IFERROR(O22*N22,0))</f>
        <v/>
      </c>
      <c r="Q22" s="20" t="n"/>
      <c r="R22" s="20" t="n"/>
      <c r="S22" s="20" t="n"/>
      <c r="T22" s="26">
        <f>IF(COUNTA(B22:M22,Q22:S22,U22)=0,"",IF(B22="","Sem data, ","")&amp;IF(D22="","Sem fornecedor, ","")&amp;IF(E22="","Sem NIF, ","")&amp;IF(F22="","Sem documento, ","")&amp;IF(I22="","Sem total, ","")&amp;IF(L22="","Sem afetação, ","")&amp;IF(Q22="","Sem classificação e-Fatura, ","")&amp;IF(Q22="Por confirmar","Classificação e-Fatura por confirmar, ","")&amp;IF(R22&lt;&gt;"Sim","Sem suporte, ","")&amp;IF(OR(S22="",S22="Pendente"),"Conciliação pendente, ","")&amp;IF(AND(L22="Parcial atividade",OR(M22="",M22&lt;=0,M22&gt;1)),"% parcial em falta ou inválida, ","")&amp;IF(OR(J22&gt;I22,K22&gt;J22),"IVA a rever, ","")&amp;IF(AND(E22&lt;&gt;"",F22&lt;&gt;"",COUNTIFS($E$7:$E$106,E22,$F$7:$F$106,F22)&gt;1),"Possível duplicado, ","")&amp;IF(OR(AND(L22="Pessoal",Q22="Atividade"),AND(OR(L22="Total atividade",L22="Parcial atividade"),Q22="Pessoal")),"Afetação a confirmar, ","")&amp;IF(AND(B22&lt;&gt;"",D22&lt;&gt;"",E22&lt;&gt;"",F22&lt;&gt;"",I22&lt;&gt;"",L22&lt;&gt;"",Q22&lt;&gt;"",Q22&lt;&gt;"Por confirmar",R22="Sim",OR(S22="Conciliado",S22="Não aplicável"),NOT(AND(L22="Parcial atividade",OR(M22="",M22&lt;=0,M22&gt;1))),NOT(OR(J22&gt;I22,K22&gt;J22)),NOT(AND(E22&lt;&gt;"",F22&lt;&gt;"",COUNTIFS($E$7:$E$106,E22,$F$7:$F$106,F22)&gt;1)),NOT(OR(AND(L22="Pessoal",Q22="Atividade"),AND(OR(L22="Total atividade",L22="Parcial atividade"),Q22="Pessoal")))),"OK",""))</f>
        <v/>
      </c>
      <c r="U22" s="20" t="n"/>
    </row>
    <row r="23">
      <c r="A23" s="18">
        <f>IF(COUNTA(B23:M23,Q23:S23,U23)=0,"","D-"&amp;TEXT(ROW()-6,"000"))</f>
        <v/>
      </c>
      <c r="B23" s="36" t="n"/>
      <c r="C23" s="36" t="n"/>
      <c r="D23" s="20" t="n"/>
      <c r="E23" s="21" t="n"/>
      <c r="F23" s="21" t="n"/>
      <c r="G23" s="20" t="n"/>
      <c r="H23" s="20" t="n"/>
      <c r="I23" s="22" t="n"/>
      <c r="J23" s="22" t="n"/>
      <c r="K23" s="22" t="n"/>
      <c r="L23" s="20" t="n"/>
      <c r="M23" s="23" t="n"/>
      <c r="N23" s="24">
        <f>IF(COUNTA(B23:M23,Q23:S23,U23)=0,"",IF(L23="Total atividade",100%,IF(L23="Pessoal",0%,IF(L23="Parcial atividade",IFERROR(M23,0),""))))</f>
        <v/>
      </c>
      <c r="O23" s="25">
        <f>IF(COUNTA(B23:M23,Q23:S23,U23)=0,"",IFERROR(I23-IFERROR(K23,0),0))</f>
        <v/>
      </c>
      <c r="P23" s="25">
        <f>IF(COUNTA(B23:M23,Q23:S23,U23)=0,"",IFERROR(O23*N23,0))</f>
        <v/>
      </c>
      <c r="Q23" s="20" t="n"/>
      <c r="R23" s="20" t="n"/>
      <c r="S23" s="20" t="n"/>
      <c r="T23" s="26">
        <f>IF(COUNTA(B23:M23,Q23:S23,U23)=0,"",IF(B23="","Sem data, ","")&amp;IF(D23="","Sem fornecedor, ","")&amp;IF(E23="","Sem NIF, ","")&amp;IF(F23="","Sem documento, ","")&amp;IF(I23="","Sem total, ","")&amp;IF(L23="","Sem afetação, ","")&amp;IF(Q23="","Sem classificação e-Fatura, ","")&amp;IF(Q23="Por confirmar","Classificação e-Fatura por confirmar, ","")&amp;IF(R23&lt;&gt;"Sim","Sem suporte, ","")&amp;IF(OR(S23="",S23="Pendente"),"Conciliação pendente, ","")&amp;IF(AND(L23="Parcial atividade",OR(M23="",M23&lt;=0,M23&gt;1)),"% parcial em falta ou inválida, ","")&amp;IF(OR(J23&gt;I23,K23&gt;J23),"IVA a rever, ","")&amp;IF(AND(E23&lt;&gt;"",F23&lt;&gt;"",COUNTIFS($E$7:$E$106,E23,$F$7:$F$106,F23)&gt;1),"Possível duplicado, ","")&amp;IF(OR(AND(L23="Pessoal",Q23="Atividade"),AND(OR(L23="Total atividade",L23="Parcial atividade"),Q23="Pessoal")),"Afetação a confirmar, ","")&amp;IF(AND(B23&lt;&gt;"",D23&lt;&gt;"",E23&lt;&gt;"",F23&lt;&gt;"",I23&lt;&gt;"",L23&lt;&gt;"",Q23&lt;&gt;"",Q23&lt;&gt;"Por confirmar",R23="Sim",OR(S23="Conciliado",S23="Não aplicável"),NOT(AND(L23="Parcial atividade",OR(M23="",M23&lt;=0,M23&gt;1))),NOT(OR(J23&gt;I23,K23&gt;J23)),NOT(AND(E23&lt;&gt;"",F23&lt;&gt;"",COUNTIFS($E$7:$E$106,E23,$F$7:$F$106,F23)&gt;1)),NOT(OR(AND(L23="Pessoal",Q23="Atividade"),AND(OR(L23="Total atividade",L23="Parcial atividade"),Q23="Pessoal")))),"OK",""))</f>
        <v/>
      </c>
      <c r="U23" s="20" t="n"/>
    </row>
    <row r="24">
      <c r="A24" s="18">
        <f>IF(COUNTA(B24:M24,Q24:S24,U24)=0,"","D-"&amp;TEXT(ROW()-6,"000"))</f>
        <v/>
      </c>
      <c r="B24" s="36" t="n"/>
      <c r="C24" s="36" t="n"/>
      <c r="D24" s="20" t="n"/>
      <c r="E24" s="21" t="n"/>
      <c r="F24" s="21" t="n"/>
      <c r="G24" s="20" t="n"/>
      <c r="H24" s="20" t="n"/>
      <c r="I24" s="22" t="n"/>
      <c r="J24" s="22" t="n"/>
      <c r="K24" s="22" t="n"/>
      <c r="L24" s="20" t="n"/>
      <c r="M24" s="23" t="n"/>
      <c r="N24" s="24">
        <f>IF(COUNTA(B24:M24,Q24:S24,U24)=0,"",IF(L24="Total atividade",100%,IF(L24="Pessoal",0%,IF(L24="Parcial atividade",IFERROR(M24,0),""))))</f>
        <v/>
      </c>
      <c r="O24" s="25">
        <f>IF(COUNTA(B24:M24,Q24:S24,U24)=0,"",IFERROR(I24-IFERROR(K24,0),0))</f>
        <v/>
      </c>
      <c r="P24" s="25">
        <f>IF(COUNTA(B24:M24,Q24:S24,U24)=0,"",IFERROR(O24*N24,0))</f>
        <v/>
      </c>
      <c r="Q24" s="20" t="n"/>
      <c r="R24" s="20" t="n"/>
      <c r="S24" s="20" t="n"/>
      <c r="T24" s="26">
        <f>IF(COUNTA(B24:M24,Q24:S24,U24)=0,"",IF(B24="","Sem data, ","")&amp;IF(D24="","Sem fornecedor, ","")&amp;IF(E24="","Sem NIF, ","")&amp;IF(F24="","Sem documento, ","")&amp;IF(I24="","Sem total, ","")&amp;IF(L24="","Sem afetação, ","")&amp;IF(Q24="","Sem classificação e-Fatura, ","")&amp;IF(Q24="Por confirmar","Classificação e-Fatura por confirmar, ","")&amp;IF(R24&lt;&gt;"Sim","Sem suporte, ","")&amp;IF(OR(S24="",S24="Pendente"),"Conciliação pendente, ","")&amp;IF(AND(L24="Parcial atividade",OR(M24="",M24&lt;=0,M24&gt;1)),"% parcial em falta ou inválida, ","")&amp;IF(OR(J24&gt;I24,K24&gt;J24),"IVA a rever, ","")&amp;IF(AND(E24&lt;&gt;"",F24&lt;&gt;"",COUNTIFS($E$7:$E$106,E24,$F$7:$F$106,F24)&gt;1),"Possível duplicado, ","")&amp;IF(OR(AND(L24="Pessoal",Q24="Atividade"),AND(OR(L24="Total atividade",L24="Parcial atividade"),Q24="Pessoal")),"Afetação a confirmar, ","")&amp;IF(AND(B24&lt;&gt;"",D24&lt;&gt;"",E24&lt;&gt;"",F24&lt;&gt;"",I24&lt;&gt;"",L24&lt;&gt;"",Q24&lt;&gt;"",Q24&lt;&gt;"Por confirmar",R24="Sim",OR(S24="Conciliado",S24="Não aplicável"),NOT(AND(L24="Parcial atividade",OR(M24="",M24&lt;=0,M24&gt;1))),NOT(OR(J24&gt;I24,K24&gt;J24)),NOT(AND(E24&lt;&gt;"",F24&lt;&gt;"",COUNTIFS($E$7:$E$106,E24,$F$7:$F$106,F24)&gt;1)),NOT(OR(AND(L24="Pessoal",Q24="Atividade"),AND(OR(L24="Total atividade",L24="Parcial atividade"),Q24="Pessoal")))),"OK",""))</f>
        <v/>
      </c>
      <c r="U24" s="20" t="n"/>
    </row>
    <row r="25">
      <c r="A25" s="18">
        <f>IF(COUNTA(B25:M25,Q25:S25,U25)=0,"","D-"&amp;TEXT(ROW()-6,"000"))</f>
        <v/>
      </c>
      <c r="B25" s="36" t="n"/>
      <c r="C25" s="36" t="n"/>
      <c r="D25" s="20" t="n"/>
      <c r="E25" s="21" t="n"/>
      <c r="F25" s="21" t="n"/>
      <c r="G25" s="20" t="n"/>
      <c r="H25" s="20" t="n"/>
      <c r="I25" s="22" t="n"/>
      <c r="J25" s="22" t="n"/>
      <c r="K25" s="22" t="n"/>
      <c r="L25" s="20" t="n"/>
      <c r="M25" s="23" t="n"/>
      <c r="N25" s="24">
        <f>IF(COUNTA(B25:M25,Q25:S25,U25)=0,"",IF(L25="Total atividade",100%,IF(L25="Pessoal",0%,IF(L25="Parcial atividade",IFERROR(M25,0),""))))</f>
        <v/>
      </c>
      <c r="O25" s="25">
        <f>IF(COUNTA(B25:M25,Q25:S25,U25)=0,"",IFERROR(I25-IFERROR(K25,0),0))</f>
        <v/>
      </c>
      <c r="P25" s="25">
        <f>IF(COUNTA(B25:M25,Q25:S25,U25)=0,"",IFERROR(O25*N25,0))</f>
        <v/>
      </c>
      <c r="Q25" s="20" t="n"/>
      <c r="R25" s="20" t="n"/>
      <c r="S25" s="20" t="n"/>
      <c r="T25" s="26">
        <f>IF(COUNTA(B25:M25,Q25:S25,U25)=0,"",IF(B25="","Sem data, ","")&amp;IF(D25="","Sem fornecedor, ","")&amp;IF(E25="","Sem NIF, ","")&amp;IF(F25="","Sem documento, ","")&amp;IF(I25="","Sem total, ","")&amp;IF(L25="","Sem afetação, ","")&amp;IF(Q25="","Sem classificação e-Fatura, ","")&amp;IF(Q25="Por confirmar","Classificação e-Fatura por confirmar, ","")&amp;IF(R25&lt;&gt;"Sim","Sem suporte, ","")&amp;IF(OR(S25="",S25="Pendente"),"Conciliação pendente, ","")&amp;IF(AND(L25="Parcial atividade",OR(M25="",M25&lt;=0,M25&gt;1)),"% parcial em falta ou inválida, ","")&amp;IF(OR(J25&gt;I25,K25&gt;J25),"IVA a rever, ","")&amp;IF(AND(E25&lt;&gt;"",F25&lt;&gt;"",COUNTIFS($E$7:$E$106,E25,$F$7:$F$106,F25)&gt;1),"Possível duplicado, ","")&amp;IF(OR(AND(L25="Pessoal",Q25="Atividade"),AND(OR(L25="Total atividade",L25="Parcial atividade"),Q25="Pessoal")),"Afetação a confirmar, ","")&amp;IF(AND(B25&lt;&gt;"",D25&lt;&gt;"",E25&lt;&gt;"",F25&lt;&gt;"",I25&lt;&gt;"",L25&lt;&gt;"",Q25&lt;&gt;"",Q25&lt;&gt;"Por confirmar",R25="Sim",OR(S25="Conciliado",S25="Não aplicável"),NOT(AND(L25="Parcial atividade",OR(M25="",M25&lt;=0,M25&gt;1))),NOT(OR(J25&gt;I25,K25&gt;J25)),NOT(AND(E25&lt;&gt;"",F25&lt;&gt;"",COUNTIFS($E$7:$E$106,E25,$F$7:$F$106,F25)&gt;1)),NOT(OR(AND(L25="Pessoal",Q25="Atividade"),AND(OR(L25="Total atividade",L25="Parcial atividade"),Q25="Pessoal")))),"OK",""))</f>
        <v/>
      </c>
      <c r="U25" s="20" t="n"/>
    </row>
    <row r="26">
      <c r="A26" s="18">
        <f>IF(COUNTA(B26:M26,Q26:S26,U26)=0,"","D-"&amp;TEXT(ROW()-6,"000"))</f>
        <v/>
      </c>
      <c r="B26" s="36" t="n"/>
      <c r="C26" s="36" t="n"/>
      <c r="D26" s="20" t="n"/>
      <c r="E26" s="21" t="n"/>
      <c r="F26" s="21" t="n"/>
      <c r="G26" s="20" t="n"/>
      <c r="H26" s="20" t="n"/>
      <c r="I26" s="22" t="n"/>
      <c r="J26" s="22" t="n"/>
      <c r="K26" s="22" t="n"/>
      <c r="L26" s="20" t="n"/>
      <c r="M26" s="23" t="n"/>
      <c r="N26" s="24">
        <f>IF(COUNTA(B26:M26,Q26:S26,U26)=0,"",IF(L26="Total atividade",100%,IF(L26="Pessoal",0%,IF(L26="Parcial atividade",IFERROR(M26,0),""))))</f>
        <v/>
      </c>
      <c r="O26" s="25">
        <f>IF(COUNTA(B26:M26,Q26:S26,U26)=0,"",IFERROR(I26-IFERROR(K26,0),0))</f>
        <v/>
      </c>
      <c r="P26" s="25">
        <f>IF(COUNTA(B26:M26,Q26:S26,U26)=0,"",IFERROR(O26*N26,0))</f>
        <v/>
      </c>
      <c r="Q26" s="20" t="n"/>
      <c r="R26" s="20" t="n"/>
      <c r="S26" s="20" t="n"/>
      <c r="T26" s="26">
        <f>IF(COUNTA(B26:M26,Q26:S26,U26)=0,"",IF(B26="","Sem data, ","")&amp;IF(D26="","Sem fornecedor, ","")&amp;IF(E26="","Sem NIF, ","")&amp;IF(F26="","Sem documento, ","")&amp;IF(I26="","Sem total, ","")&amp;IF(L26="","Sem afetação, ","")&amp;IF(Q26="","Sem classificação e-Fatura, ","")&amp;IF(Q26="Por confirmar","Classificação e-Fatura por confirmar, ","")&amp;IF(R26&lt;&gt;"Sim","Sem suporte, ","")&amp;IF(OR(S26="",S26="Pendente"),"Conciliação pendente, ","")&amp;IF(AND(L26="Parcial atividade",OR(M26="",M26&lt;=0,M26&gt;1)),"% parcial em falta ou inválida, ","")&amp;IF(OR(J26&gt;I26,K26&gt;J26),"IVA a rever, ","")&amp;IF(AND(E26&lt;&gt;"",F26&lt;&gt;"",COUNTIFS($E$7:$E$106,E26,$F$7:$F$106,F26)&gt;1),"Possível duplicado, ","")&amp;IF(OR(AND(L26="Pessoal",Q26="Atividade"),AND(OR(L26="Total atividade",L26="Parcial atividade"),Q26="Pessoal")),"Afetação a confirmar, ","")&amp;IF(AND(B26&lt;&gt;"",D26&lt;&gt;"",E26&lt;&gt;"",F26&lt;&gt;"",I26&lt;&gt;"",L26&lt;&gt;"",Q26&lt;&gt;"",Q26&lt;&gt;"Por confirmar",R26="Sim",OR(S26="Conciliado",S26="Não aplicável"),NOT(AND(L26="Parcial atividade",OR(M26="",M26&lt;=0,M26&gt;1))),NOT(OR(J26&gt;I26,K26&gt;J26)),NOT(AND(E26&lt;&gt;"",F26&lt;&gt;"",COUNTIFS($E$7:$E$106,E26,$F$7:$F$106,F26)&gt;1)),NOT(OR(AND(L26="Pessoal",Q26="Atividade"),AND(OR(L26="Total atividade",L26="Parcial atividade"),Q26="Pessoal")))),"OK",""))</f>
        <v/>
      </c>
      <c r="U26" s="20" t="n"/>
    </row>
    <row r="27">
      <c r="A27" s="18">
        <f>IF(COUNTA(B27:M27,Q27:S27,U27)=0,"","D-"&amp;TEXT(ROW()-6,"000"))</f>
        <v/>
      </c>
      <c r="B27" s="36" t="n"/>
      <c r="C27" s="36" t="n"/>
      <c r="D27" s="20" t="n"/>
      <c r="E27" s="21" t="n"/>
      <c r="F27" s="21" t="n"/>
      <c r="G27" s="20" t="n"/>
      <c r="H27" s="20" t="n"/>
      <c r="I27" s="22" t="n"/>
      <c r="J27" s="22" t="n"/>
      <c r="K27" s="22" t="n"/>
      <c r="L27" s="20" t="n"/>
      <c r="M27" s="23" t="n"/>
      <c r="N27" s="24">
        <f>IF(COUNTA(B27:M27,Q27:S27,U27)=0,"",IF(L27="Total atividade",100%,IF(L27="Pessoal",0%,IF(L27="Parcial atividade",IFERROR(M27,0),""))))</f>
        <v/>
      </c>
      <c r="O27" s="25">
        <f>IF(COUNTA(B27:M27,Q27:S27,U27)=0,"",IFERROR(I27-IFERROR(K27,0),0))</f>
        <v/>
      </c>
      <c r="P27" s="25">
        <f>IF(COUNTA(B27:M27,Q27:S27,U27)=0,"",IFERROR(O27*N27,0))</f>
        <v/>
      </c>
      <c r="Q27" s="20" t="n"/>
      <c r="R27" s="20" t="n"/>
      <c r="S27" s="20" t="n"/>
      <c r="T27" s="26">
        <f>IF(COUNTA(B27:M27,Q27:S27,U27)=0,"",IF(B27="","Sem data, ","")&amp;IF(D27="","Sem fornecedor, ","")&amp;IF(E27="","Sem NIF, ","")&amp;IF(F27="","Sem documento, ","")&amp;IF(I27="","Sem total, ","")&amp;IF(L27="","Sem afetação, ","")&amp;IF(Q27="","Sem classificação e-Fatura, ","")&amp;IF(Q27="Por confirmar","Classificação e-Fatura por confirmar, ","")&amp;IF(R27&lt;&gt;"Sim","Sem suporte, ","")&amp;IF(OR(S27="",S27="Pendente"),"Conciliação pendente, ","")&amp;IF(AND(L27="Parcial atividade",OR(M27="",M27&lt;=0,M27&gt;1)),"% parcial em falta ou inválida, ","")&amp;IF(OR(J27&gt;I27,K27&gt;J27),"IVA a rever, ","")&amp;IF(AND(E27&lt;&gt;"",F27&lt;&gt;"",COUNTIFS($E$7:$E$106,E27,$F$7:$F$106,F27)&gt;1),"Possível duplicado, ","")&amp;IF(OR(AND(L27="Pessoal",Q27="Atividade"),AND(OR(L27="Total atividade",L27="Parcial atividade"),Q27="Pessoal")),"Afetação a confirmar, ","")&amp;IF(AND(B27&lt;&gt;"",D27&lt;&gt;"",E27&lt;&gt;"",F27&lt;&gt;"",I27&lt;&gt;"",L27&lt;&gt;"",Q27&lt;&gt;"",Q27&lt;&gt;"Por confirmar",R27="Sim",OR(S27="Conciliado",S27="Não aplicável"),NOT(AND(L27="Parcial atividade",OR(M27="",M27&lt;=0,M27&gt;1))),NOT(OR(J27&gt;I27,K27&gt;J27)),NOT(AND(E27&lt;&gt;"",F27&lt;&gt;"",COUNTIFS($E$7:$E$106,E27,$F$7:$F$106,F27)&gt;1)),NOT(OR(AND(L27="Pessoal",Q27="Atividade"),AND(OR(L27="Total atividade",L27="Parcial atividade"),Q27="Pessoal")))),"OK",""))</f>
        <v/>
      </c>
      <c r="U27" s="20" t="n"/>
    </row>
    <row r="28">
      <c r="A28" s="18">
        <f>IF(COUNTA(B28:M28,Q28:S28,U28)=0,"","D-"&amp;TEXT(ROW()-6,"000"))</f>
        <v/>
      </c>
      <c r="B28" s="36" t="n"/>
      <c r="C28" s="36" t="n"/>
      <c r="D28" s="20" t="n"/>
      <c r="E28" s="21" t="n"/>
      <c r="F28" s="21" t="n"/>
      <c r="G28" s="20" t="n"/>
      <c r="H28" s="20" t="n"/>
      <c r="I28" s="22" t="n"/>
      <c r="J28" s="22" t="n"/>
      <c r="K28" s="22" t="n"/>
      <c r="L28" s="20" t="n"/>
      <c r="M28" s="23" t="n"/>
      <c r="N28" s="24">
        <f>IF(COUNTA(B28:M28,Q28:S28,U28)=0,"",IF(L28="Total atividade",100%,IF(L28="Pessoal",0%,IF(L28="Parcial atividade",IFERROR(M28,0),""))))</f>
        <v/>
      </c>
      <c r="O28" s="25">
        <f>IF(COUNTA(B28:M28,Q28:S28,U28)=0,"",IFERROR(I28-IFERROR(K28,0),0))</f>
        <v/>
      </c>
      <c r="P28" s="25">
        <f>IF(COUNTA(B28:M28,Q28:S28,U28)=0,"",IFERROR(O28*N28,0))</f>
        <v/>
      </c>
      <c r="Q28" s="20" t="n"/>
      <c r="R28" s="20" t="n"/>
      <c r="S28" s="20" t="n"/>
      <c r="T28" s="26">
        <f>IF(COUNTA(B28:M28,Q28:S28,U28)=0,"",IF(B28="","Sem data, ","")&amp;IF(D28="","Sem fornecedor, ","")&amp;IF(E28="","Sem NIF, ","")&amp;IF(F28="","Sem documento, ","")&amp;IF(I28="","Sem total, ","")&amp;IF(L28="","Sem afetação, ","")&amp;IF(Q28="","Sem classificação e-Fatura, ","")&amp;IF(Q28="Por confirmar","Classificação e-Fatura por confirmar, ","")&amp;IF(R28&lt;&gt;"Sim","Sem suporte, ","")&amp;IF(OR(S28="",S28="Pendente"),"Conciliação pendente, ","")&amp;IF(AND(L28="Parcial atividade",OR(M28="",M28&lt;=0,M28&gt;1)),"% parcial em falta ou inválida, ","")&amp;IF(OR(J28&gt;I28,K28&gt;J28),"IVA a rever, ","")&amp;IF(AND(E28&lt;&gt;"",F28&lt;&gt;"",COUNTIFS($E$7:$E$106,E28,$F$7:$F$106,F28)&gt;1),"Possível duplicado, ","")&amp;IF(OR(AND(L28="Pessoal",Q28="Atividade"),AND(OR(L28="Total atividade",L28="Parcial atividade"),Q28="Pessoal")),"Afetação a confirmar, ","")&amp;IF(AND(B28&lt;&gt;"",D28&lt;&gt;"",E28&lt;&gt;"",F28&lt;&gt;"",I28&lt;&gt;"",L28&lt;&gt;"",Q28&lt;&gt;"",Q28&lt;&gt;"Por confirmar",R28="Sim",OR(S28="Conciliado",S28="Não aplicável"),NOT(AND(L28="Parcial atividade",OR(M28="",M28&lt;=0,M28&gt;1))),NOT(OR(J28&gt;I28,K28&gt;J28)),NOT(AND(E28&lt;&gt;"",F28&lt;&gt;"",COUNTIFS($E$7:$E$106,E28,$F$7:$F$106,F28)&gt;1)),NOT(OR(AND(L28="Pessoal",Q28="Atividade"),AND(OR(L28="Total atividade",L28="Parcial atividade"),Q28="Pessoal")))),"OK",""))</f>
        <v/>
      </c>
      <c r="U28" s="20" t="n"/>
    </row>
    <row r="29">
      <c r="A29" s="18">
        <f>IF(COUNTA(B29:M29,Q29:S29,U29)=0,"","D-"&amp;TEXT(ROW()-6,"000"))</f>
        <v/>
      </c>
      <c r="B29" s="36" t="n"/>
      <c r="C29" s="36" t="n"/>
      <c r="D29" s="20" t="n"/>
      <c r="E29" s="21" t="n"/>
      <c r="F29" s="21" t="n"/>
      <c r="G29" s="20" t="n"/>
      <c r="H29" s="20" t="n"/>
      <c r="I29" s="22" t="n"/>
      <c r="J29" s="22" t="n"/>
      <c r="K29" s="22" t="n"/>
      <c r="L29" s="20" t="n"/>
      <c r="M29" s="23" t="n"/>
      <c r="N29" s="24">
        <f>IF(COUNTA(B29:M29,Q29:S29,U29)=0,"",IF(L29="Total atividade",100%,IF(L29="Pessoal",0%,IF(L29="Parcial atividade",IFERROR(M29,0),""))))</f>
        <v/>
      </c>
      <c r="O29" s="25">
        <f>IF(COUNTA(B29:M29,Q29:S29,U29)=0,"",IFERROR(I29-IFERROR(K29,0),0))</f>
        <v/>
      </c>
      <c r="P29" s="25">
        <f>IF(COUNTA(B29:M29,Q29:S29,U29)=0,"",IFERROR(O29*N29,0))</f>
        <v/>
      </c>
      <c r="Q29" s="20" t="n"/>
      <c r="R29" s="20" t="n"/>
      <c r="S29" s="20" t="n"/>
      <c r="T29" s="26">
        <f>IF(COUNTA(B29:M29,Q29:S29,U29)=0,"",IF(B29="","Sem data, ","")&amp;IF(D29="","Sem fornecedor, ","")&amp;IF(E29="","Sem NIF, ","")&amp;IF(F29="","Sem documento, ","")&amp;IF(I29="","Sem total, ","")&amp;IF(L29="","Sem afetação, ","")&amp;IF(Q29="","Sem classificação e-Fatura, ","")&amp;IF(Q29="Por confirmar","Classificação e-Fatura por confirmar, ","")&amp;IF(R29&lt;&gt;"Sim","Sem suporte, ","")&amp;IF(OR(S29="",S29="Pendente"),"Conciliação pendente, ","")&amp;IF(AND(L29="Parcial atividade",OR(M29="",M29&lt;=0,M29&gt;1)),"% parcial em falta ou inválida, ","")&amp;IF(OR(J29&gt;I29,K29&gt;J29),"IVA a rever, ","")&amp;IF(AND(E29&lt;&gt;"",F29&lt;&gt;"",COUNTIFS($E$7:$E$106,E29,$F$7:$F$106,F29)&gt;1),"Possível duplicado, ","")&amp;IF(OR(AND(L29="Pessoal",Q29="Atividade"),AND(OR(L29="Total atividade",L29="Parcial atividade"),Q29="Pessoal")),"Afetação a confirmar, ","")&amp;IF(AND(B29&lt;&gt;"",D29&lt;&gt;"",E29&lt;&gt;"",F29&lt;&gt;"",I29&lt;&gt;"",L29&lt;&gt;"",Q29&lt;&gt;"",Q29&lt;&gt;"Por confirmar",R29="Sim",OR(S29="Conciliado",S29="Não aplicável"),NOT(AND(L29="Parcial atividade",OR(M29="",M29&lt;=0,M29&gt;1))),NOT(OR(J29&gt;I29,K29&gt;J29)),NOT(AND(E29&lt;&gt;"",F29&lt;&gt;"",COUNTIFS($E$7:$E$106,E29,$F$7:$F$106,F29)&gt;1)),NOT(OR(AND(L29="Pessoal",Q29="Atividade"),AND(OR(L29="Total atividade",L29="Parcial atividade"),Q29="Pessoal")))),"OK",""))</f>
        <v/>
      </c>
      <c r="U29" s="20" t="n"/>
    </row>
    <row r="30">
      <c r="A30" s="18">
        <f>IF(COUNTA(B30:M30,Q30:S30,U30)=0,"","D-"&amp;TEXT(ROW()-6,"000"))</f>
        <v/>
      </c>
      <c r="B30" s="36" t="n"/>
      <c r="C30" s="36" t="n"/>
      <c r="D30" s="20" t="n"/>
      <c r="E30" s="21" t="n"/>
      <c r="F30" s="21" t="n"/>
      <c r="G30" s="20" t="n"/>
      <c r="H30" s="20" t="n"/>
      <c r="I30" s="22" t="n"/>
      <c r="J30" s="22" t="n"/>
      <c r="K30" s="22" t="n"/>
      <c r="L30" s="20" t="n"/>
      <c r="M30" s="23" t="n"/>
      <c r="N30" s="24">
        <f>IF(COUNTA(B30:M30,Q30:S30,U30)=0,"",IF(L30="Total atividade",100%,IF(L30="Pessoal",0%,IF(L30="Parcial atividade",IFERROR(M30,0),""))))</f>
        <v/>
      </c>
      <c r="O30" s="25">
        <f>IF(COUNTA(B30:M30,Q30:S30,U30)=0,"",IFERROR(I30-IFERROR(K30,0),0))</f>
        <v/>
      </c>
      <c r="P30" s="25">
        <f>IF(COUNTA(B30:M30,Q30:S30,U30)=0,"",IFERROR(O30*N30,0))</f>
        <v/>
      </c>
      <c r="Q30" s="20" t="n"/>
      <c r="R30" s="20" t="n"/>
      <c r="S30" s="20" t="n"/>
      <c r="T30" s="26">
        <f>IF(COUNTA(B30:M30,Q30:S30,U30)=0,"",IF(B30="","Sem data, ","")&amp;IF(D30="","Sem fornecedor, ","")&amp;IF(E30="","Sem NIF, ","")&amp;IF(F30="","Sem documento, ","")&amp;IF(I30="","Sem total, ","")&amp;IF(L30="","Sem afetação, ","")&amp;IF(Q30="","Sem classificação e-Fatura, ","")&amp;IF(Q30="Por confirmar","Classificação e-Fatura por confirmar, ","")&amp;IF(R30&lt;&gt;"Sim","Sem suporte, ","")&amp;IF(OR(S30="",S30="Pendente"),"Conciliação pendente, ","")&amp;IF(AND(L30="Parcial atividade",OR(M30="",M30&lt;=0,M30&gt;1)),"% parcial em falta ou inválida, ","")&amp;IF(OR(J30&gt;I30,K30&gt;J30),"IVA a rever, ","")&amp;IF(AND(E30&lt;&gt;"",F30&lt;&gt;"",COUNTIFS($E$7:$E$106,E30,$F$7:$F$106,F30)&gt;1),"Possível duplicado, ","")&amp;IF(OR(AND(L30="Pessoal",Q30="Atividade"),AND(OR(L30="Total atividade",L30="Parcial atividade"),Q30="Pessoal")),"Afetação a confirmar, ","")&amp;IF(AND(B30&lt;&gt;"",D30&lt;&gt;"",E30&lt;&gt;"",F30&lt;&gt;"",I30&lt;&gt;"",L30&lt;&gt;"",Q30&lt;&gt;"",Q30&lt;&gt;"Por confirmar",R30="Sim",OR(S30="Conciliado",S30="Não aplicável"),NOT(AND(L30="Parcial atividade",OR(M30="",M30&lt;=0,M30&gt;1))),NOT(OR(J30&gt;I30,K30&gt;J30)),NOT(AND(E30&lt;&gt;"",F30&lt;&gt;"",COUNTIFS($E$7:$E$106,E30,$F$7:$F$106,F30)&gt;1)),NOT(OR(AND(L30="Pessoal",Q30="Atividade"),AND(OR(L30="Total atividade",L30="Parcial atividade"),Q30="Pessoal")))),"OK",""))</f>
        <v/>
      </c>
      <c r="U30" s="20" t="n"/>
    </row>
    <row r="31">
      <c r="A31" s="18">
        <f>IF(COUNTA(B31:M31,Q31:S31,U31)=0,"","D-"&amp;TEXT(ROW()-6,"000"))</f>
        <v/>
      </c>
      <c r="B31" s="36" t="n"/>
      <c r="C31" s="36" t="n"/>
      <c r="D31" s="20" t="n"/>
      <c r="E31" s="21" t="n"/>
      <c r="F31" s="21" t="n"/>
      <c r="G31" s="20" t="n"/>
      <c r="H31" s="20" t="n"/>
      <c r="I31" s="22" t="n"/>
      <c r="J31" s="22" t="n"/>
      <c r="K31" s="22" t="n"/>
      <c r="L31" s="20" t="n"/>
      <c r="M31" s="23" t="n"/>
      <c r="N31" s="24">
        <f>IF(COUNTA(B31:M31,Q31:S31,U31)=0,"",IF(L31="Total atividade",100%,IF(L31="Pessoal",0%,IF(L31="Parcial atividade",IFERROR(M31,0),""))))</f>
        <v/>
      </c>
      <c r="O31" s="25">
        <f>IF(COUNTA(B31:M31,Q31:S31,U31)=0,"",IFERROR(I31-IFERROR(K31,0),0))</f>
        <v/>
      </c>
      <c r="P31" s="25">
        <f>IF(COUNTA(B31:M31,Q31:S31,U31)=0,"",IFERROR(O31*N31,0))</f>
        <v/>
      </c>
      <c r="Q31" s="20" t="n"/>
      <c r="R31" s="20" t="n"/>
      <c r="S31" s="20" t="n"/>
      <c r="T31" s="26">
        <f>IF(COUNTA(B31:M31,Q31:S31,U31)=0,"",IF(B31="","Sem data, ","")&amp;IF(D31="","Sem fornecedor, ","")&amp;IF(E31="","Sem NIF, ","")&amp;IF(F31="","Sem documento, ","")&amp;IF(I31="","Sem total, ","")&amp;IF(L31="","Sem afetação, ","")&amp;IF(Q31="","Sem classificação e-Fatura, ","")&amp;IF(Q31="Por confirmar","Classificação e-Fatura por confirmar, ","")&amp;IF(R31&lt;&gt;"Sim","Sem suporte, ","")&amp;IF(OR(S31="",S31="Pendente"),"Conciliação pendente, ","")&amp;IF(AND(L31="Parcial atividade",OR(M31="",M31&lt;=0,M31&gt;1)),"% parcial em falta ou inválida, ","")&amp;IF(OR(J31&gt;I31,K31&gt;J31),"IVA a rever, ","")&amp;IF(AND(E31&lt;&gt;"",F31&lt;&gt;"",COUNTIFS($E$7:$E$106,E31,$F$7:$F$106,F31)&gt;1),"Possível duplicado, ","")&amp;IF(OR(AND(L31="Pessoal",Q31="Atividade"),AND(OR(L31="Total atividade",L31="Parcial atividade"),Q31="Pessoal")),"Afetação a confirmar, ","")&amp;IF(AND(B31&lt;&gt;"",D31&lt;&gt;"",E31&lt;&gt;"",F31&lt;&gt;"",I31&lt;&gt;"",L31&lt;&gt;"",Q31&lt;&gt;"",Q31&lt;&gt;"Por confirmar",R31="Sim",OR(S31="Conciliado",S31="Não aplicável"),NOT(AND(L31="Parcial atividade",OR(M31="",M31&lt;=0,M31&gt;1))),NOT(OR(J31&gt;I31,K31&gt;J31)),NOT(AND(E31&lt;&gt;"",F31&lt;&gt;"",COUNTIFS($E$7:$E$106,E31,$F$7:$F$106,F31)&gt;1)),NOT(OR(AND(L31="Pessoal",Q31="Atividade"),AND(OR(L31="Total atividade",L31="Parcial atividade"),Q31="Pessoal")))),"OK",""))</f>
        <v/>
      </c>
      <c r="U31" s="20" t="n"/>
    </row>
    <row r="32">
      <c r="A32" s="18">
        <f>IF(COUNTA(B32:M32,Q32:S32,U32)=0,"","D-"&amp;TEXT(ROW()-6,"000"))</f>
        <v/>
      </c>
      <c r="B32" s="36" t="n"/>
      <c r="C32" s="36" t="n"/>
      <c r="D32" s="20" t="n"/>
      <c r="E32" s="21" t="n"/>
      <c r="F32" s="21" t="n"/>
      <c r="G32" s="20" t="n"/>
      <c r="H32" s="20" t="n"/>
      <c r="I32" s="22" t="n"/>
      <c r="J32" s="22" t="n"/>
      <c r="K32" s="22" t="n"/>
      <c r="L32" s="20" t="n"/>
      <c r="M32" s="23" t="n"/>
      <c r="N32" s="24">
        <f>IF(COUNTA(B32:M32,Q32:S32,U32)=0,"",IF(L32="Total atividade",100%,IF(L32="Pessoal",0%,IF(L32="Parcial atividade",IFERROR(M32,0),""))))</f>
        <v/>
      </c>
      <c r="O32" s="25">
        <f>IF(COUNTA(B32:M32,Q32:S32,U32)=0,"",IFERROR(I32-IFERROR(K32,0),0))</f>
        <v/>
      </c>
      <c r="P32" s="25">
        <f>IF(COUNTA(B32:M32,Q32:S32,U32)=0,"",IFERROR(O32*N32,0))</f>
        <v/>
      </c>
      <c r="Q32" s="20" t="n"/>
      <c r="R32" s="20" t="n"/>
      <c r="S32" s="20" t="n"/>
      <c r="T32" s="26">
        <f>IF(COUNTA(B32:M32,Q32:S32,U32)=0,"",IF(B32="","Sem data, ","")&amp;IF(D32="","Sem fornecedor, ","")&amp;IF(E32="","Sem NIF, ","")&amp;IF(F32="","Sem documento, ","")&amp;IF(I32="","Sem total, ","")&amp;IF(L32="","Sem afetação, ","")&amp;IF(Q32="","Sem classificação e-Fatura, ","")&amp;IF(Q32="Por confirmar","Classificação e-Fatura por confirmar, ","")&amp;IF(R32&lt;&gt;"Sim","Sem suporte, ","")&amp;IF(OR(S32="",S32="Pendente"),"Conciliação pendente, ","")&amp;IF(AND(L32="Parcial atividade",OR(M32="",M32&lt;=0,M32&gt;1)),"% parcial em falta ou inválida, ","")&amp;IF(OR(J32&gt;I32,K32&gt;J32),"IVA a rever, ","")&amp;IF(AND(E32&lt;&gt;"",F32&lt;&gt;"",COUNTIFS($E$7:$E$106,E32,$F$7:$F$106,F32)&gt;1),"Possível duplicado, ","")&amp;IF(OR(AND(L32="Pessoal",Q32="Atividade"),AND(OR(L32="Total atividade",L32="Parcial atividade"),Q32="Pessoal")),"Afetação a confirmar, ","")&amp;IF(AND(B32&lt;&gt;"",D32&lt;&gt;"",E32&lt;&gt;"",F32&lt;&gt;"",I32&lt;&gt;"",L32&lt;&gt;"",Q32&lt;&gt;"",Q32&lt;&gt;"Por confirmar",R32="Sim",OR(S32="Conciliado",S32="Não aplicável"),NOT(AND(L32="Parcial atividade",OR(M32="",M32&lt;=0,M32&gt;1))),NOT(OR(J32&gt;I32,K32&gt;J32)),NOT(AND(E32&lt;&gt;"",F32&lt;&gt;"",COUNTIFS($E$7:$E$106,E32,$F$7:$F$106,F32)&gt;1)),NOT(OR(AND(L32="Pessoal",Q32="Atividade"),AND(OR(L32="Total atividade",L32="Parcial atividade"),Q32="Pessoal")))),"OK",""))</f>
        <v/>
      </c>
      <c r="U32" s="20" t="n"/>
    </row>
    <row r="33">
      <c r="A33" s="18">
        <f>IF(COUNTA(B33:M33,Q33:S33,U33)=0,"","D-"&amp;TEXT(ROW()-6,"000"))</f>
        <v/>
      </c>
      <c r="B33" s="36" t="n"/>
      <c r="C33" s="36" t="n"/>
      <c r="D33" s="20" t="n"/>
      <c r="E33" s="21" t="n"/>
      <c r="F33" s="21" t="n"/>
      <c r="G33" s="20" t="n"/>
      <c r="H33" s="20" t="n"/>
      <c r="I33" s="22" t="n"/>
      <c r="J33" s="22" t="n"/>
      <c r="K33" s="22" t="n"/>
      <c r="L33" s="20" t="n"/>
      <c r="M33" s="23" t="n"/>
      <c r="N33" s="24">
        <f>IF(COUNTA(B33:M33,Q33:S33,U33)=0,"",IF(L33="Total atividade",100%,IF(L33="Pessoal",0%,IF(L33="Parcial atividade",IFERROR(M33,0),""))))</f>
        <v/>
      </c>
      <c r="O33" s="25">
        <f>IF(COUNTA(B33:M33,Q33:S33,U33)=0,"",IFERROR(I33-IFERROR(K33,0),0))</f>
        <v/>
      </c>
      <c r="P33" s="25">
        <f>IF(COUNTA(B33:M33,Q33:S33,U33)=0,"",IFERROR(O33*N33,0))</f>
        <v/>
      </c>
      <c r="Q33" s="20" t="n"/>
      <c r="R33" s="20" t="n"/>
      <c r="S33" s="20" t="n"/>
      <c r="T33" s="26">
        <f>IF(COUNTA(B33:M33,Q33:S33,U33)=0,"",IF(B33="","Sem data, ","")&amp;IF(D33="","Sem fornecedor, ","")&amp;IF(E33="","Sem NIF, ","")&amp;IF(F33="","Sem documento, ","")&amp;IF(I33="","Sem total, ","")&amp;IF(L33="","Sem afetação, ","")&amp;IF(Q33="","Sem classificação e-Fatura, ","")&amp;IF(Q33="Por confirmar","Classificação e-Fatura por confirmar, ","")&amp;IF(R33&lt;&gt;"Sim","Sem suporte, ","")&amp;IF(OR(S33="",S33="Pendente"),"Conciliação pendente, ","")&amp;IF(AND(L33="Parcial atividade",OR(M33="",M33&lt;=0,M33&gt;1)),"% parcial em falta ou inválida, ","")&amp;IF(OR(J33&gt;I33,K33&gt;J33),"IVA a rever, ","")&amp;IF(AND(E33&lt;&gt;"",F33&lt;&gt;"",COUNTIFS($E$7:$E$106,E33,$F$7:$F$106,F33)&gt;1),"Possível duplicado, ","")&amp;IF(OR(AND(L33="Pessoal",Q33="Atividade"),AND(OR(L33="Total atividade",L33="Parcial atividade"),Q33="Pessoal")),"Afetação a confirmar, ","")&amp;IF(AND(B33&lt;&gt;"",D33&lt;&gt;"",E33&lt;&gt;"",F33&lt;&gt;"",I33&lt;&gt;"",L33&lt;&gt;"",Q33&lt;&gt;"",Q33&lt;&gt;"Por confirmar",R33="Sim",OR(S33="Conciliado",S33="Não aplicável"),NOT(AND(L33="Parcial atividade",OR(M33="",M33&lt;=0,M33&gt;1))),NOT(OR(J33&gt;I33,K33&gt;J33)),NOT(AND(E33&lt;&gt;"",F33&lt;&gt;"",COUNTIFS($E$7:$E$106,E33,$F$7:$F$106,F33)&gt;1)),NOT(OR(AND(L33="Pessoal",Q33="Atividade"),AND(OR(L33="Total atividade",L33="Parcial atividade"),Q33="Pessoal")))),"OK",""))</f>
        <v/>
      </c>
      <c r="U33" s="20" t="n"/>
    </row>
    <row r="34">
      <c r="A34" s="18">
        <f>IF(COUNTA(B34:M34,Q34:S34,U34)=0,"","D-"&amp;TEXT(ROW()-6,"000"))</f>
        <v/>
      </c>
      <c r="B34" s="36" t="n"/>
      <c r="C34" s="36" t="n"/>
      <c r="D34" s="20" t="n"/>
      <c r="E34" s="21" t="n"/>
      <c r="F34" s="21" t="n"/>
      <c r="G34" s="20" t="n"/>
      <c r="H34" s="20" t="n"/>
      <c r="I34" s="22" t="n"/>
      <c r="J34" s="22" t="n"/>
      <c r="K34" s="22" t="n"/>
      <c r="L34" s="20" t="n"/>
      <c r="M34" s="23" t="n"/>
      <c r="N34" s="24">
        <f>IF(COUNTA(B34:M34,Q34:S34,U34)=0,"",IF(L34="Total atividade",100%,IF(L34="Pessoal",0%,IF(L34="Parcial atividade",IFERROR(M34,0),""))))</f>
        <v/>
      </c>
      <c r="O34" s="25">
        <f>IF(COUNTA(B34:M34,Q34:S34,U34)=0,"",IFERROR(I34-IFERROR(K34,0),0))</f>
        <v/>
      </c>
      <c r="P34" s="25">
        <f>IF(COUNTA(B34:M34,Q34:S34,U34)=0,"",IFERROR(O34*N34,0))</f>
        <v/>
      </c>
      <c r="Q34" s="20" t="n"/>
      <c r="R34" s="20" t="n"/>
      <c r="S34" s="20" t="n"/>
      <c r="T34" s="26">
        <f>IF(COUNTA(B34:M34,Q34:S34,U34)=0,"",IF(B34="","Sem data, ","")&amp;IF(D34="","Sem fornecedor, ","")&amp;IF(E34="","Sem NIF, ","")&amp;IF(F34="","Sem documento, ","")&amp;IF(I34="","Sem total, ","")&amp;IF(L34="","Sem afetação, ","")&amp;IF(Q34="","Sem classificação e-Fatura, ","")&amp;IF(Q34="Por confirmar","Classificação e-Fatura por confirmar, ","")&amp;IF(R34&lt;&gt;"Sim","Sem suporte, ","")&amp;IF(OR(S34="",S34="Pendente"),"Conciliação pendente, ","")&amp;IF(AND(L34="Parcial atividade",OR(M34="",M34&lt;=0,M34&gt;1)),"% parcial em falta ou inválida, ","")&amp;IF(OR(J34&gt;I34,K34&gt;J34),"IVA a rever, ","")&amp;IF(AND(E34&lt;&gt;"",F34&lt;&gt;"",COUNTIFS($E$7:$E$106,E34,$F$7:$F$106,F34)&gt;1),"Possível duplicado, ","")&amp;IF(OR(AND(L34="Pessoal",Q34="Atividade"),AND(OR(L34="Total atividade",L34="Parcial atividade"),Q34="Pessoal")),"Afetação a confirmar, ","")&amp;IF(AND(B34&lt;&gt;"",D34&lt;&gt;"",E34&lt;&gt;"",F34&lt;&gt;"",I34&lt;&gt;"",L34&lt;&gt;"",Q34&lt;&gt;"",Q34&lt;&gt;"Por confirmar",R34="Sim",OR(S34="Conciliado",S34="Não aplicável"),NOT(AND(L34="Parcial atividade",OR(M34="",M34&lt;=0,M34&gt;1))),NOT(OR(J34&gt;I34,K34&gt;J34)),NOT(AND(E34&lt;&gt;"",F34&lt;&gt;"",COUNTIFS($E$7:$E$106,E34,$F$7:$F$106,F34)&gt;1)),NOT(OR(AND(L34="Pessoal",Q34="Atividade"),AND(OR(L34="Total atividade",L34="Parcial atividade"),Q34="Pessoal")))),"OK",""))</f>
        <v/>
      </c>
      <c r="U34" s="20" t="n"/>
    </row>
    <row r="35">
      <c r="A35" s="18">
        <f>IF(COUNTA(B35:M35,Q35:S35,U35)=0,"","D-"&amp;TEXT(ROW()-6,"000"))</f>
        <v/>
      </c>
      <c r="B35" s="36" t="n"/>
      <c r="C35" s="36" t="n"/>
      <c r="D35" s="20" t="n"/>
      <c r="E35" s="21" t="n"/>
      <c r="F35" s="21" t="n"/>
      <c r="G35" s="20" t="n"/>
      <c r="H35" s="20" t="n"/>
      <c r="I35" s="22" t="n"/>
      <c r="J35" s="22" t="n"/>
      <c r="K35" s="22" t="n"/>
      <c r="L35" s="20" t="n"/>
      <c r="M35" s="23" t="n"/>
      <c r="N35" s="24">
        <f>IF(COUNTA(B35:M35,Q35:S35,U35)=0,"",IF(L35="Total atividade",100%,IF(L35="Pessoal",0%,IF(L35="Parcial atividade",IFERROR(M35,0),""))))</f>
        <v/>
      </c>
      <c r="O35" s="25">
        <f>IF(COUNTA(B35:M35,Q35:S35,U35)=0,"",IFERROR(I35-IFERROR(K35,0),0))</f>
        <v/>
      </c>
      <c r="P35" s="25">
        <f>IF(COUNTA(B35:M35,Q35:S35,U35)=0,"",IFERROR(O35*N35,0))</f>
        <v/>
      </c>
      <c r="Q35" s="20" t="n"/>
      <c r="R35" s="20" t="n"/>
      <c r="S35" s="20" t="n"/>
      <c r="T35" s="26">
        <f>IF(COUNTA(B35:M35,Q35:S35,U35)=0,"",IF(B35="","Sem data, ","")&amp;IF(D35="","Sem fornecedor, ","")&amp;IF(E35="","Sem NIF, ","")&amp;IF(F35="","Sem documento, ","")&amp;IF(I35="","Sem total, ","")&amp;IF(L35="","Sem afetação, ","")&amp;IF(Q35="","Sem classificação e-Fatura, ","")&amp;IF(Q35="Por confirmar","Classificação e-Fatura por confirmar, ","")&amp;IF(R35&lt;&gt;"Sim","Sem suporte, ","")&amp;IF(OR(S35="",S35="Pendente"),"Conciliação pendente, ","")&amp;IF(AND(L35="Parcial atividade",OR(M35="",M35&lt;=0,M35&gt;1)),"% parcial em falta ou inválida, ","")&amp;IF(OR(J35&gt;I35,K35&gt;J35),"IVA a rever, ","")&amp;IF(AND(E35&lt;&gt;"",F35&lt;&gt;"",COUNTIFS($E$7:$E$106,E35,$F$7:$F$106,F35)&gt;1),"Possível duplicado, ","")&amp;IF(OR(AND(L35="Pessoal",Q35="Atividade"),AND(OR(L35="Total atividade",L35="Parcial atividade"),Q35="Pessoal")),"Afetação a confirmar, ","")&amp;IF(AND(B35&lt;&gt;"",D35&lt;&gt;"",E35&lt;&gt;"",F35&lt;&gt;"",I35&lt;&gt;"",L35&lt;&gt;"",Q35&lt;&gt;"",Q35&lt;&gt;"Por confirmar",R35="Sim",OR(S35="Conciliado",S35="Não aplicável"),NOT(AND(L35="Parcial atividade",OR(M35="",M35&lt;=0,M35&gt;1))),NOT(OR(J35&gt;I35,K35&gt;J35)),NOT(AND(E35&lt;&gt;"",F35&lt;&gt;"",COUNTIFS($E$7:$E$106,E35,$F$7:$F$106,F35)&gt;1)),NOT(OR(AND(L35="Pessoal",Q35="Atividade"),AND(OR(L35="Total atividade",L35="Parcial atividade"),Q35="Pessoal")))),"OK",""))</f>
        <v/>
      </c>
      <c r="U35" s="20" t="n"/>
    </row>
    <row r="36">
      <c r="A36" s="18">
        <f>IF(COUNTA(B36:M36,Q36:S36,U36)=0,"","D-"&amp;TEXT(ROW()-6,"000"))</f>
        <v/>
      </c>
      <c r="B36" s="36" t="n"/>
      <c r="C36" s="36" t="n"/>
      <c r="D36" s="20" t="n"/>
      <c r="E36" s="21" t="n"/>
      <c r="F36" s="21" t="n"/>
      <c r="G36" s="20" t="n"/>
      <c r="H36" s="20" t="n"/>
      <c r="I36" s="22" t="n"/>
      <c r="J36" s="22" t="n"/>
      <c r="K36" s="22" t="n"/>
      <c r="L36" s="20" t="n"/>
      <c r="M36" s="23" t="n"/>
      <c r="N36" s="24">
        <f>IF(COUNTA(B36:M36,Q36:S36,U36)=0,"",IF(L36="Total atividade",100%,IF(L36="Pessoal",0%,IF(L36="Parcial atividade",IFERROR(M36,0),""))))</f>
        <v/>
      </c>
      <c r="O36" s="25">
        <f>IF(COUNTA(B36:M36,Q36:S36,U36)=0,"",IFERROR(I36-IFERROR(K36,0),0))</f>
        <v/>
      </c>
      <c r="P36" s="25">
        <f>IF(COUNTA(B36:M36,Q36:S36,U36)=0,"",IFERROR(O36*N36,0))</f>
        <v/>
      </c>
      <c r="Q36" s="20" t="n"/>
      <c r="R36" s="20" t="n"/>
      <c r="S36" s="20" t="n"/>
      <c r="T36" s="26">
        <f>IF(COUNTA(B36:M36,Q36:S36,U36)=0,"",IF(B36="","Sem data, ","")&amp;IF(D36="","Sem fornecedor, ","")&amp;IF(E36="","Sem NIF, ","")&amp;IF(F36="","Sem documento, ","")&amp;IF(I36="","Sem total, ","")&amp;IF(L36="","Sem afetação, ","")&amp;IF(Q36="","Sem classificação e-Fatura, ","")&amp;IF(Q36="Por confirmar","Classificação e-Fatura por confirmar, ","")&amp;IF(R36&lt;&gt;"Sim","Sem suporte, ","")&amp;IF(OR(S36="",S36="Pendente"),"Conciliação pendente, ","")&amp;IF(AND(L36="Parcial atividade",OR(M36="",M36&lt;=0,M36&gt;1)),"% parcial em falta ou inválida, ","")&amp;IF(OR(J36&gt;I36,K36&gt;J36),"IVA a rever, ","")&amp;IF(AND(E36&lt;&gt;"",F36&lt;&gt;"",COUNTIFS($E$7:$E$106,E36,$F$7:$F$106,F36)&gt;1),"Possível duplicado, ","")&amp;IF(OR(AND(L36="Pessoal",Q36="Atividade"),AND(OR(L36="Total atividade",L36="Parcial atividade"),Q36="Pessoal")),"Afetação a confirmar, ","")&amp;IF(AND(B36&lt;&gt;"",D36&lt;&gt;"",E36&lt;&gt;"",F36&lt;&gt;"",I36&lt;&gt;"",L36&lt;&gt;"",Q36&lt;&gt;"",Q36&lt;&gt;"Por confirmar",R36="Sim",OR(S36="Conciliado",S36="Não aplicável"),NOT(AND(L36="Parcial atividade",OR(M36="",M36&lt;=0,M36&gt;1))),NOT(OR(J36&gt;I36,K36&gt;J36)),NOT(AND(E36&lt;&gt;"",F36&lt;&gt;"",COUNTIFS($E$7:$E$106,E36,$F$7:$F$106,F36)&gt;1)),NOT(OR(AND(L36="Pessoal",Q36="Atividade"),AND(OR(L36="Total atividade",L36="Parcial atividade"),Q36="Pessoal")))),"OK",""))</f>
        <v/>
      </c>
      <c r="U36" s="20" t="n"/>
    </row>
    <row r="37">
      <c r="A37" s="18">
        <f>IF(COUNTA(B37:M37,Q37:S37,U37)=0,"","D-"&amp;TEXT(ROW()-6,"000"))</f>
        <v/>
      </c>
      <c r="B37" s="36" t="n"/>
      <c r="C37" s="36" t="n"/>
      <c r="D37" s="20" t="n"/>
      <c r="E37" s="21" t="n"/>
      <c r="F37" s="21" t="n"/>
      <c r="G37" s="20" t="n"/>
      <c r="H37" s="20" t="n"/>
      <c r="I37" s="22" t="n"/>
      <c r="J37" s="22" t="n"/>
      <c r="K37" s="22" t="n"/>
      <c r="L37" s="20" t="n"/>
      <c r="M37" s="23" t="n"/>
      <c r="N37" s="24">
        <f>IF(COUNTA(B37:M37,Q37:S37,U37)=0,"",IF(L37="Total atividade",100%,IF(L37="Pessoal",0%,IF(L37="Parcial atividade",IFERROR(M37,0),""))))</f>
        <v/>
      </c>
      <c r="O37" s="25">
        <f>IF(COUNTA(B37:M37,Q37:S37,U37)=0,"",IFERROR(I37-IFERROR(K37,0),0))</f>
        <v/>
      </c>
      <c r="P37" s="25">
        <f>IF(COUNTA(B37:M37,Q37:S37,U37)=0,"",IFERROR(O37*N37,0))</f>
        <v/>
      </c>
      <c r="Q37" s="20" t="n"/>
      <c r="R37" s="20" t="n"/>
      <c r="S37" s="20" t="n"/>
      <c r="T37" s="26">
        <f>IF(COUNTA(B37:M37,Q37:S37,U37)=0,"",IF(B37="","Sem data, ","")&amp;IF(D37="","Sem fornecedor, ","")&amp;IF(E37="","Sem NIF, ","")&amp;IF(F37="","Sem documento, ","")&amp;IF(I37="","Sem total, ","")&amp;IF(L37="","Sem afetação, ","")&amp;IF(Q37="","Sem classificação e-Fatura, ","")&amp;IF(Q37="Por confirmar","Classificação e-Fatura por confirmar, ","")&amp;IF(R37&lt;&gt;"Sim","Sem suporte, ","")&amp;IF(OR(S37="",S37="Pendente"),"Conciliação pendente, ","")&amp;IF(AND(L37="Parcial atividade",OR(M37="",M37&lt;=0,M37&gt;1)),"% parcial em falta ou inválida, ","")&amp;IF(OR(J37&gt;I37,K37&gt;J37),"IVA a rever, ","")&amp;IF(AND(E37&lt;&gt;"",F37&lt;&gt;"",COUNTIFS($E$7:$E$106,E37,$F$7:$F$106,F37)&gt;1),"Possível duplicado, ","")&amp;IF(OR(AND(L37="Pessoal",Q37="Atividade"),AND(OR(L37="Total atividade",L37="Parcial atividade"),Q37="Pessoal")),"Afetação a confirmar, ","")&amp;IF(AND(B37&lt;&gt;"",D37&lt;&gt;"",E37&lt;&gt;"",F37&lt;&gt;"",I37&lt;&gt;"",L37&lt;&gt;"",Q37&lt;&gt;"",Q37&lt;&gt;"Por confirmar",R37="Sim",OR(S37="Conciliado",S37="Não aplicável"),NOT(AND(L37="Parcial atividade",OR(M37="",M37&lt;=0,M37&gt;1))),NOT(OR(J37&gt;I37,K37&gt;J37)),NOT(AND(E37&lt;&gt;"",F37&lt;&gt;"",COUNTIFS($E$7:$E$106,E37,$F$7:$F$106,F37)&gt;1)),NOT(OR(AND(L37="Pessoal",Q37="Atividade"),AND(OR(L37="Total atividade",L37="Parcial atividade"),Q37="Pessoal")))),"OK",""))</f>
        <v/>
      </c>
      <c r="U37" s="20" t="n"/>
    </row>
    <row r="38">
      <c r="A38" s="18">
        <f>IF(COUNTA(B38:M38,Q38:S38,U38)=0,"","D-"&amp;TEXT(ROW()-6,"000"))</f>
        <v/>
      </c>
      <c r="B38" s="36" t="n"/>
      <c r="C38" s="36" t="n"/>
      <c r="D38" s="20" t="n"/>
      <c r="E38" s="21" t="n"/>
      <c r="F38" s="21" t="n"/>
      <c r="G38" s="20" t="n"/>
      <c r="H38" s="20" t="n"/>
      <c r="I38" s="22" t="n"/>
      <c r="J38" s="22" t="n"/>
      <c r="K38" s="22" t="n"/>
      <c r="L38" s="20" t="n"/>
      <c r="M38" s="23" t="n"/>
      <c r="N38" s="24">
        <f>IF(COUNTA(B38:M38,Q38:S38,U38)=0,"",IF(L38="Total atividade",100%,IF(L38="Pessoal",0%,IF(L38="Parcial atividade",IFERROR(M38,0),""))))</f>
        <v/>
      </c>
      <c r="O38" s="25">
        <f>IF(COUNTA(B38:M38,Q38:S38,U38)=0,"",IFERROR(I38-IFERROR(K38,0),0))</f>
        <v/>
      </c>
      <c r="P38" s="25">
        <f>IF(COUNTA(B38:M38,Q38:S38,U38)=0,"",IFERROR(O38*N38,0))</f>
        <v/>
      </c>
      <c r="Q38" s="20" t="n"/>
      <c r="R38" s="20" t="n"/>
      <c r="S38" s="20" t="n"/>
      <c r="T38" s="26">
        <f>IF(COUNTA(B38:M38,Q38:S38,U38)=0,"",IF(B38="","Sem data, ","")&amp;IF(D38="","Sem fornecedor, ","")&amp;IF(E38="","Sem NIF, ","")&amp;IF(F38="","Sem documento, ","")&amp;IF(I38="","Sem total, ","")&amp;IF(L38="","Sem afetação, ","")&amp;IF(Q38="","Sem classificação e-Fatura, ","")&amp;IF(Q38="Por confirmar","Classificação e-Fatura por confirmar, ","")&amp;IF(R38&lt;&gt;"Sim","Sem suporte, ","")&amp;IF(OR(S38="",S38="Pendente"),"Conciliação pendente, ","")&amp;IF(AND(L38="Parcial atividade",OR(M38="",M38&lt;=0,M38&gt;1)),"% parcial em falta ou inválida, ","")&amp;IF(OR(J38&gt;I38,K38&gt;J38),"IVA a rever, ","")&amp;IF(AND(E38&lt;&gt;"",F38&lt;&gt;"",COUNTIFS($E$7:$E$106,E38,$F$7:$F$106,F38)&gt;1),"Possível duplicado, ","")&amp;IF(OR(AND(L38="Pessoal",Q38="Atividade"),AND(OR(L38="Total atividade",L38="Parcial atividade"),Q38="Pessoal")),"Afetação a confirmar, ","")&amp;IF(AND(B38&lt;&gt;"",D38&lt;&gt;"",E38&lt;&gt;"",F38&lt;&gt;"",I38&lt;&gt;"",L38&lt;&gt;"",Q38&lt;&gt;"",Q38&lt;&gt;"Por confirmar",R38="Sim",OR(S38="Conciliado",S38="Não aplicável"),NOT(AND(L38="Parcial atividade",OR(M38="",M38&lt;=0,M38&gt;1))),NOT(OR(J38&gt;I38,K38&gt;J38)),NOT(AND(E38&lt;&gt;"",F38&lt;&gt;"",COUNTIFS($E$7:$E$106,E38,$F$7:$F$106,F38)&gt;1)),NOT(OR(AND(L38="Pessoal",Q38="Atividade"),AND(OR(L38="Total atividade",L38="Parcial atividade"),Q38="Pessoal")))),"OK",""))</f>
        <v/>
      </c>
      <c r="U38" s="20" t="n"/>
    </row>
    <row r="39">
      <c r="A39" s="18">
        <f>IF(COUNTA(B39:M39,Q39:S39,U39)=0,"","D-"&amp;TEXT(ROW()-6,"000"))</f>
        <v/>
      </c>
      <c r="B39" s="36" t="n"/>
      <c r="C39" s="36" t="n"/>
      <c r="D39" s="20" t="n"/>
      <c r="E39" s="21" t="n"/>
      <c r="F39" s="21" t="n"/>
      <c r="G39" s="20" t="n"/>
      <c r="H39" s="20" t="n"/>
      <c r="I39" s="22" t="n"/>
      <c r="J39" s="22" t="n"/>
      <c r="K39" s="22" t="n"/>
      <c r="L39" s="20" t="n"/>
      <c r="M39" s="23" t="n"/>
      <c r="N39" s="24">
        <f>IF(COUNTA(B39:M39,Q39:S39,U39)=0,"",IF(L39="Total atividade",100%,IF(L39="Pessoal",0%,IF(L39="Parcial atividade",IFERROR(M39,0),""))))</f>
        <v/>
      </c>
      <c r="O39" s="25">
        <f>IF(COUNTA(B39:M39,Q39:S39,U39)=0,"",IFERROR(I39-IFERROR(K39,0),0))</f>
        <v/>
      </c>
      <c r="P39" s="25">
        <f>IF(COUNTA(B39:M39,Q39:S39,U39)=0,"",IFERROR(O39*N39,0))</f>
        <v/>
      </c>
      <c r="Q39" s="20" t="n"/>
      <c r="R39" s="20" t="n"/>
      <c r="S39" s="20" t="n"/>
      <c r="T39" s="26">
        <f>IF(COUNTA(B39:M39,Q39:S39,U39)=0,"",IF(B39="","Sem data, ","")&amp;IF(D39="","Sem fornecedor, ","")&amp;IF(E39="","Sem NIF, ","")&amp;IF(F39="","Sem documento, ","")&amp;IF(I39="","Sem total, ","")&amp;IF(L39="","Sem afetação, ","")&amp;IF(Q39="","Sem classificação e-Fatura, ","")&amp;IF(Q39="Por confirmar","Classificação e-Fatura por confirmar, ","")&amp;IF(R39&lt;&gt;"Sim","Sem suporte, ","")&amp;IF(OR(S39="",S39="Pendente"),"Conciliação pendente, ","")&amp;IF(AND(L39="Parcial atividade",OR(M39="",M39&lt;=0,M39&gt;1)),"% parcial em falta ou inválida, ","")&amp;IF(OR(J39&gt;I39,K39&gt;J39),"IVA a rever, ","")&amp;IF(AND(E39&lt;&gt;"",F39&lt;&gt;"",COUNTIFS($E$7:$E$106,E39,$F$7:$F$106,F39)&gt;1),"Possível duplicado, ","")&amp;IF(OR(AND(L39="Pessoal",Q39="Atividade"),AND(OR(L39="Total atividade",L39="Parcial atividade"),Q39="Pessoal")),"Afetação a confirmar, ","")&amp;IF(AND(B39&lt;&gt;"",D39&lt;&gt;"",E39&lt;&gt;"",F39&lt;&gt;"",I39&lt;&gt;"",L39&lt;&gt;"",Q39&lt;&gt;"",Q39&lt;&gt;"Por confirmar",R39="Sim",OR(S39="Conciliado",S39="Não aplicável"),NOT(AND(L39="Parcial atividade",OR(M39="",M39&lt;=0,M39&gt;1))),NOT(OR(J39&gt;I39,K39&gt;J39)),NOT(AND(E39&lt;&gt;"",F39&lt;&gt;"",COUNTIFS($E$7:$E$106,E39,$F$7:$F$106,F39)&gt;1)),NOT(OR(AND(L39="Pessoal",Q39="Atividade"),AND(OR(L39="Total atividade",L39="Parcial atividade"),Q39="Pessoal")))),"OK",""))</f>
        <v/>
      </c>
      <c r="U39" s="20" t="n"/>
    </row>
    <row r="40">
      <c r="A40" s="18">
        <f>IF(COUNTA(B40:M40,Q40:S40,U40)=0,"","D-"&amp;TEXT(ROW()-6,"000"))</f>
        <v/>
      </c>
      <c r="B40" s="36" t="n"/>
      <c r="C40" s="36" t="n"/>
      <c r="D40" s="20" t="n"/>
      <c r="E40" s="21" t="n"/>
      <c r="F40" s="21" t="n"/>
      <c r="G40" s="20" t="n"/>
      <c r="H40" s="20" t="n"/>
      <c r="I40" s="22" t="n"/>
      <c r="J40" s="22" t="n"/>
      <c r="K40" s="22" t="n"/>
      <c r="L40" s="20" t="n"/>
      <c r="M40" s="23" t="n"/>
      <c r="N40" s="24">
        <f>IF(COUNTA(B40:M40,Q40:S40,U40)=0,"",IF(L40="Total atividade",100%,IF(L40="Pessoal",0%,IF(L40="Parcial atividade",IFERROR(M40,0),""))))</f>
        <v/>
      </c>
      <c r="O40" s="25">
        <f>IF(COUNTA(B40:M40,Q40:S40,U40)=0,"",IFERROR(I40-IFERROR(K40,0),0))</f>
        <v/>
      </c>
      <c r="P40" s="25">
        <f>IF(COUNTA(B40:M40,Q40:S40,U40)=0,"",IFERROR(O40*N40,0))</f>
        <v/>
      </c>
      <c r="Q40" s="20" t="n"/>
      <c r="R40" s="20" t="n"/>
      <c r="S40" s="20" t="n"/>
      <c r="T40" s="26">
        <f>IF(COUNTA(B40:M40,Q40:S40,U40)=0,"",IF(B40="","Sem data, ","")&amp;IF(D40="","Sem fornecedor, ","")&amp;IF(E40="","Sem NIF, ","")&amp;IF(F40="","Sem documento, ","")&amp;IF(I40="","Sem total, ","")&amp;IF(L40="","Sem afetação, ","")&amp;IF(Q40="","Sem classificação e-Fatura, ","")&amp;IF(Q40="Por confirmar","Classificação e-Fatura por confirmar, ","")&amp;IF(R40&lt;&gt;"Sim","Sem suporte, ","")&amp;IF(OR(S40="",S40="Pendente"),"Conciliação pendente, ","")&amp;IF(AND(L40="Parcial atividade",OR(M40="",M40&lt;=0,M40&gt;1)),"% parcial em falta ou inválida, ","")&amp;IF(OR(J40&gt;I40,K40&gt;J40),"IVA a rever, ","")&amp;IF(AND(E40&lt;&gt;"",F40&lt;&gt;"",COUNTIFS($E$7:$E$106,E40,$F$7:$F$106,F40)&gt;1),"Possível duplicado, ","")&amp;IF(OR(AND(L40="Pessoal",Q40="Atividade"),AND(OR(L40="Total atividade",L40="Parcial atividade"),Q40="Pessoal")),"Afetação a confirmar, ","")&amp;IF(AND(B40&lt;&gt;"",D40&lt;&gt;"",E40&lt;&gt;"",F40&lt;&gt;"",I40&lt;&gt;"",L40&lt;&gt;"",Q40&lt;&gt;"",Q40&lt;&gt;"Por confirmar",R40="Sim",OR(S40="Conciliado",S40="Não aplicável"),NOT(AND(L40="Parcial atividade",OR(M40="",M40&lt;=0,M40&gt;1))),NOT(OR(J40&gt;I40,K40&gt;J40)),NOT(AND(E40&lt;&gt;"",F40&lt;&gt;"",COUNTIFS($E$7:$E$106,E40,$F$7:$F$106,F40)&gt;1)),NOT(OR(AND(L40="Pessoal",Q40="Atividade"),AND(OR(L40="Total atividade",L40="Parcial atividade"),Q40="Pessoal")))),"OK",""))</f>
        <v/>
      </c>
      <c r="U40" s="20" t="n"/>
    </row>
    <row r="41">
      <c r="A41" s="18">
        <f>IF(COUNTA(B41:M41,Q41:S41,U41)=0,"","D-"&amp;TEXT(ROW()-6,"000"))</f>
        <v/>
      </c>
      <c r="B41" s="36" t="n"/>
      <c r="C41" s="36" t="n"/>
      <c r="D41" s="20" t="n"/>
      <c r="E41" s="21" t="n"/>
      <c r="F41" s="21" t="n"/>
      <c r="G41" s="20" t="n"/>
      <c r="H41" s="20" t="n"/>
      <c r="I41" s="22" t="n"/>
      <c r="J41" s="22" t="n"/>
      <c r="K41" s="22" t="n"/>
      <c r="L41" s="20" t="n"/>
      <c r="M41" s="23" t="n"/>
      <c r="N41" s="24">
        <f>IF(COUNTA(B41:M41,Q41:S41,U41)=0,"",IF(L41="Total atividade",100%,IF(L41="Pessoal",0%,IF(L41="Parcial atividade",IFERROR(M41,0),""))))</f>
        <v/>
      </c>
      <c r="O41" s="25">
        <f>IF(COUNTA(B41:M41,Q41:S41,U41)=0,"",IFERROR(I41-IFERROR(K41,0),0))</f>
        <v/>
      </c>
      <c r="P41" s="25">
        <f>IF(COUNTA(B41:M41,Q41:S41,U41)=0,"",IFERROR(O41*N41,0))</f>
        <v/>
      </c>
      <c r="Q41" s="20" t="n"/>
      <c r="R41" s="20" t="n"/>
      <c r="S41" s="20" t="n"/>
      <c r="T41" s="26">
        <f>IF(COUNTA(B41:M41,Q41:S41,U41)=0,"",IF(B41="","Sem data, ","")&amp;IF(D41="","Sem fornecedor, ","")&amp;IF(E41="","Sem NIF, ","")&amp;IF(F41="","Sem documento, ","")&amp;IF(I41="","Sem total, ","")&amp;IF(L41="","Sem afetação, ","")&amp;IF(Q41="","Sem classificação e-Fatura, ","")&amp;IF(Q41="Por confirmar","Classificação e-Fatura por confirmar, ","")&amp;IF(R41&lt;&gt;"Sim","Sem suporte, ","")&amp;IF(OR(S41="",S41="Pendente"),"Conciliação pendente, ","")&amp;IF(AND(L41="Parcial atividade",OR(M41="",M41&lt;=0,M41&gt;1)),"% parcial em falta ou inválida, ","")&amp;IF(OR(J41&gt;I41,K41&gt;J41),"IVA a rever, ","")&amp;IF(AND(E41&lt;&gt;"",F41&lt;&gt;"",COUNTIFS($E$7:$E$106,E41,$F$7:$F$106,F41)&gt;1),"Possível duplicado, ","")&amp;IF(OR(AND(L41="Pessoal",Q41="Atividade"),AND(OR(L41="Total atividade",L41="Parcial atividade"),Q41="Pessoal")),"Afetação a confirmar, ","")&amp;IF(AND(B41&lt;&gt;"",D41&lt;&gt;"",E41&lt;&gt;"",F41&lt;&gt;"",I41&lt;&gt;"",L41&lt;&gt;"",Q41&lt;&gt;"",Q41&lt;&gt;"Por confirmar",R41="Sim",OR(S41="Conciliado",S41="Não aplicável"),NOT(AND(L41="Parcial atividade",OR(M41="",M41&lt;=0,M41&gt;1))),NOT(OR(J41&gt;I41,K41&gt;J41)),NOT(AND(E41&lt;&gt;"",F41&lt;&gt;"",COUNTIFS($E$7:$E$106,E41,$F$7:$F$106,F41)&gt;1)),NOT(OR(AND(L41="Pessoal",Q41="Atividade"),AND(OR(L41="Total atividade",L41="Parcial atividade"),Q41="Pessoal")))),"OK",""))</f>
        <v/>
      </c>
      <c r="U41" s="20" t="n"/>
    </row>
    <row r="42">
      <c r="A42" s="18">
        <f>IF(COUNTA(B42:M42,Q42:S42,U42)=0,"","D-"&amp;TEXT(ROW()-6,"000"))</f>
        <v/>
      </c>
      <c r="B42" s="36" t="n"/>
      <c r="C42" s="36" t="n"/>
      <c r="D42" s="20" t="n"/>
      <c r="E42" s="21" t="n"/>
      <c r="F42" s="21" t="n"/>
      <c r="G42" s="20" t="n"/>
      <c r="H42" s="20" t="n"/>
      <c r="I42" s="22" t="n"/>
      <c r="J42" s="22" t="n"/>
      <c r="K42" s="22" t="n"/>
      <c r="L42" s="20" t="n"/>
      <c r="M42" s="23" t="n"/>
      <c r="N42" s="24">
        <f>IF(COUNTA(B42:M42,Q42:S42,U42)=0,"",IF(L42="Total atividade",100%,IF(L42="Pessoal",0%,IF(L42="Parcial atividade",IFERROR(M42,0),""))))</f>
        <v/>
      </c>
      <c r="O42" s="25">
        <f>IF(COUNTA(B42:M42,Q42:S42,U42)=0,"",IFERROR(I42-IFERROR(K42,0),0))</f>
        <v/>
      </c>
      <c r="P42" s="25">
        <f>IF(COUNTA(B42:M42,Q42:S42,U42)=0,"",IFERROR(O42*N42,0))</f>
        <v/>
      </c>
      <c r="Q42" s="20" t="n"/>
      <c r="R42" s="20" t="n"/>
      <c r="S42" s="20" t="n"/>
      <c r="T42" s="26">
        <f>IF(COUNTA(B42:M42,Q42:S42,U42)=0,"",IF(B42="","Sem data, ","")&amp;IF(D42="","Sem fornecedor, ","")&amp;IF(E42="","Sem NIF, ","")&amp;IF(F42="","Sem documento, ","")&amp;IF(I42="","Sem total, ","")&amp;IF(L42="","Sem afetação, ","")&amp;IF(Q42="","Sem classificação e-Fatura, ","")&amp;IF(Q42="Por confirmar","Classificação e-Fatura por confirmar, ","")&amp;IF(R42&lt;&gt;"Sim","Sem suporte, ","")&amp;IF(OR(S42="",S42="Pendente"),"Conciliação pendente, ","")&amp;IF(AND(L42="Parcial atividade",OR(M42="",M42&lt;=0,M42&gt;1)),"% parcial em falta ou inválida, ","")&amp;IF(OR(J42&gt;I42,K42&gt;J42),"IVA a rever, ","")&amp;IF(AND(E42&lt;&gt;"",F42&lt;&gt;"",COUNTIFS($E$7:$E$106,E42,$F$7:$F$106,F42)&gt;1),"Possível duplicado, ","")&amp;IF(OR(AND(L42="Pessoal",Q42="Atividade"),AND(OR(L42="Total atividade",L42="Parcial atividade"),Q42="Pessoal")),"Afetação a confirmar, ","")&amp;IF(AND(B42&lt;&gt;"",D42&lt;&gt;"",E42&lt;&gt;"",F42&lt;&gt;"",I42&lt;&gt;"",L42&lt;&gt;"",Q42&lt;&gt;"",Q42&lt;&gt;"Por confirmar",R42="Sim",OR(S42="Conciliado",S42="Não aplicável"),NOT(AND(L42="Parcial atividade",OR(M42="",M42&lt;=0,M42&gt;1))),NOT(OR(J42&gt;I42,K42&gt;J42)),NOT(AND(E42&lt;&gt;"",F42&lt;&gt;"",COUNTIFS($E$7:$E$106,E42,$F$7:$F$106,F42)&gt;1)),NOT(OR(AND(L42="Pessoal",Q42="Atividade"),AND(OR(L42="Total atividade",L42="Parcial atividade"),Q42="Pessoal")))),"OK",""))</f>
        <v/>
      </c>
      <c r="U42" s="20" t="n"/>
    </row>
    <row r="43">
      <c r="A43" s="18">
        <f>IF(COUNTA(B43:M43,Q43:S43,U43)=0,"","D-"&amp;TEXT(ROW()-6,"000"))</f>
        <v/>
      </c>
      <c r="B43" s="36" t="n"/>
      <c r="C43" s="36" t="n"/>
      <c r="D43" s="20" t="n"/>
      <c r="E43" s="21" t="n"/>
      <c r="F43" s="21" t="n"/>
      <c r="G43" s="20" t="n"/>
      <c r="H43" s="20" t="n"/>
      <c r="I43" s="22" t="n"/>
      <c r="J43" s="22" t="n"/>
      <c r="K43" s="22" t="n"/>
      <c r="L43" s="20" t="n"/>
      <c r="M43" s="23" t="n"/>
      <c r="N43" s="24">
        <f>IF(COUNTA(B43:M43,Q43:S43,U43)=0,"",IF(L43="Total atividade",100%,IF(L43="Pessoal",0%,IF(L43="Parcial atividade",IFERROR(M43,0),""))))</f>
        <v/>
      </c>
      <c r="O43" s="25">
        <f>IF(COUNTA(B43:M43,Q43:S43,U43)=0,"",IFERROR(I43-IFERROR(K43,0),0))</f>
        <v/>
      </c>
      <c r="P43" s="25">
        <f>IF(COUNTA(B43:M43,Q43:S43,U43)=0,"",IFERROR(O43*N43,0))</f>
        <v/>
      </c>
      <c r="Q43" s="20" t="n"/>
      <c r="R43" s="20" t="n"/>
      <c r="S43" s="20" t="n"/>
      <c r="T43" s="26">
        <f>IF(COUNTA(B43:M43,Q43:S43,U43)=0,"",IF(B43="","Sem data, ","")&amp;IF(D43="","Sem fornecedor, ","")&amp;IF(E43="","Sem NIF, ","")&amp;IF(F43="","Sem documento, ","")&amp;IF(I43="","Sem total, ","")&amp;IF(L43="","Sem afetação, ","")&amp;IF(Q43="","Sem classificação e-Fatura, ","")&amp;IF(Q43="Por confirmar","Classificação e-Fatura por confirmar, ","")&amp;IF(R43&lt;&gt;"Sim","Sem suporte, ","")&amp;IF(OR(S43="",S43="Pendente"),"Conciliação pendente, ","")&amp;IF(AND(L43="Parcial atividade",OR(M43="",M43&lt;=0,M43&gt;1)),"% parcial em falta ou inválida, ","")&amp;IF(OR(J43&gt;I43,K43&gt;J43),"IVA a rever, ","")&amp;IF(AND(E43&lt;&gt;"",F43&lt;&gt;"",COUNTIFS($E$7:$E$106,E43,$F$7:$F$106,F43)&gt;1),"Possível duplicado, ","")&amp;IF(OR(AND(L43="Pessoal",Q43="Atividade"),AND(OR(L43="Total atividade",L43="Parcial atividade"),Q43="Pessoal")),"Afetação a confirmar, ","")&amp;IF(AND(B43&lt;&gt;"",D43&lt;&gt;"",E43&lt;&gt;"",F43&lt;&gt;"",I43&lt;&gt;"",L43&lt;&gt;"",Q43&lt;&gt;"",Q43&lt;&gt;"Por confirmar",R43="Sim",OR(S43="Conciliado",S43="Não aplicável"),NOT(AND(L43="Parcial atividade",OR(M43="",M43&lt;=0,M43&gt;1))),NOT(OR(J43&gt;I43,K43&gt;J43)),NOT(AND(E43&lt;&gt;"",F43&lt;&gt;"",COUNTIFS($E$7:$E$106,E43,$F$7:$F$106,F43)&gt;1)),NOT(OR(AND(L43="Pessoal",Q43="Atividade"),AND(OR(L43="Total atividade",L43="Parcial atividade"),Q43="Pessoal")))),"OK",""))</f>
        <v/>
      </c>
      <c r="U43" s="20" t="n"/>
    </row>
    <row r="44">
      <c r="A44" s="18">
        <f>IF(COUNTA(B44:M44,Q44:S44,U44)=0,"","D-"&amp;TEXT(ROW()-6,"000"))</f>
        <v/>
      </c>
      <c r="B44" s="36" t="n"/>
      <c r="C44" s="36" t="n"/>
      <c r="D44" s="20" t="n"/>
      <c r="E44" s="21" t="n"/>
      <c r="F44" s="21" t="n"/>
      <c r="G44" s="20" t="n"/>
      <c r="H44" s="20" t="n"/>
      <c r="I44" s="22" t="n"/>
      <c r="J44" s="22" t="n"/>
      <c r="K44" s="22" t="n"/>
      <c r="L44" s="20" t="n"/>
      <c r="M44" s="23" t="n"/>
      <c r="N44" s="24">
        <f>IF(COUNTA(B44:M44,Q44:S44,U44)=0,"",IF(L44="Total atividade",100%,IF(L44="Pessoal",0%,IF(L44="Parcial atividade",IFERROR(M44,0),""))))</f>
        <v/>
      </c>
      <c r="O44" s="25">
        <f>IF(COUNTA(B44:M44,Q44:S44,U44)=0,"",IFERROR(I44-IFERROR(K44,0),0))</f>
        <v/>
      </c>
      <c r="P44" s="25">
        <f>IF(COUNTA(B44:M44,Q44:S44,U44)=0,"",IFERROR(O44*N44,0))</f>
        <v/>
      </c>
      <c r="Q44" s="20" t="n"/>
      <c r="R44" s="20" t="n"/>
      <c r="S44" s="20" t="n"/>
      <c r="T44" s="26">
        <f>IF(COUNTA(B44:M44,Q44:S44,U44)=0,"",IF(B44="","Sem data, ","")&amp;IF(D44="","Sem fornecedor, ","")&amp;IF(E44="","Sem NIF, ","")&amp;IF(F44="","Sem documento, ","")&amp;IF(I44="","Sem total, ","")&amp;IF(L44="","Sem afetação, ","")&amp;IF(Q44="","Sem classificação e-Fatura, ","")&amp;IF(Q44="Por confirmar","Classificação e-Fatura por confirmar, ","")&amp;IF(R44&lt;&gt;"Sim","Sem suporte, ","")&amp;IF(OR(S44="",S44="Pendente"),"Conciliação pendente, ","")&amp;IF(AND(L44="Parcial atividade",OR(M44="",M44&lt;=0,M44&gt;1)),"% parcial em falta ou inválida, ","")&amp;IF(OR(J44&gt;I44,K44&gt;J44),"IVA a rever, ","")&amp;IF(AND(E44&lt;&gt;"",F44&lt;&gt;"",COUNTIFS($E$7:$E$106,E44,$F$7:$F$106,F44)&gt;1),"Possível duplicado, ","")&amp;IF(OR(AND(L44="Pessoal",Q44="Atividade"),AND(OR(L44="Total atividade",L44="Parcial atividade"),Q44="Pessoal")),"Afetação a confirmar, ","")&amp;IF(AND(B44&lt;&gt;"",D44&lt;&gt;"",E44&lt;&gt;"",F44&lt;&gt;"",I44&lt;&gt;"",L44&lt;&gt;"",Q44&lt;&gt;"",Q44&lt;&gt;"Por confirmar",R44="Sim",OR(S44="Conciliado",S44="Não aplicável"),NOT(AND(L44="Parcial atividade",OR(M44="",M44&lt;=0,M44&gt;1))),NOT(OR(J44&gt;I44,K44&gt;J44)),NOT(AND(E44&lt;&gt;"",F44&lt;&gt;"",COUNTIFS($E$7:$E$106,E44,$F$7:$F$106,F44)&gt;1)),NOT(OR(AND(L44="Pessoal",Q44="Atividade"),AND(OR(L44="Total atividade",L44="Parcial atividade"),Q44="Pessoal")))),"OK",""))</f>
        <v/>
      </c>
      <c r="U44" s="20" t="n"/>
    </row>
    <row r="45">
      <c r="A45" s="18">
        <f>IF(COUNTA(B45:M45,Q45:S45,U45)=0,"","D-"&amp;TEXT(ROW()-6,"000"))</f>
        <v/>
      </c>
      <c r="B45" s="36" t="n"/>
      <c r="C45" s="36" t="n"/>
      <c r="D45" s="20" t="n"/>
      <c r="E45" s="21" t="n"/>
      <c r="F45" s="21" t="n"/>
      <c r="G45" s="20" t="n"/>
      <c r="H45" s="20" t="n"/>
      <c r="I45" s="22" t="n"/>
      <c r="J45" s="22" t="n"/>
      <c r="K45" s="22" t="n"/>
      <c r="L45" s="20" t="n"/>
      <c r="M45" s="23" t="n"/>
      <c r="N45" s="24">
        <f>IF(COUNTA(B45:M45,Q45:S45,U45)=0,"",IF(L45="Total atividade",100%,IF(L45="Pessoal",0%,IF(L45="Parcial atividade",IFERROR(M45,0),""))))</f>
        <v/>
      </c>
      <c r="O45" s="25">
        <f>IF(COUNTA(B45:M45,Q45:S45,U45)=0,"",IFERROR(I45-IFERROR(K45,0),0))</f>
        <v/>
      </c>
      <c r="P45" s="25">
        <f>IF(COUNTA(B45:M45,Q45:S45,U45)=0,"",IFERROR(O45*N45,0))</f>
        <v/>
      </c>
      <c r="Q45" s="20" t="n"/>
      <c r="R45" s="20" t="n"/>
      <c r="S45" s="20" t="n"/>
      <c r="T45" s="26">
        <f>IF(COUNTA(B45:M45,Q45:S45,U45)=0,"",IF(B45="","Sem data, ","")&amp;IF(D45="","Sem fornecedor, ","")&amp;IF(E45="","Sem NIF, ","")&amp;IF(F45="","Sem documento, ","")&amp;IF(I45="","Sem total, ","")&amp;IF(L45="","Sem afetação, ","")&amp;IF(Q45="","Sem classificação e-Fatura, ","")&amp;IF(Q45="Por confirmar","Classificação e-Fatura por confirmar, ","")&amp;IF(R45&lt;&gt;"Sim","Sem suporte, ","")&amp;IF(OR(S45="",S45="Pendente"),"Conciliação pendente, ","")&amp;IF(AND(L45="Parcial atividade",OR(M45="",M45&lt;=0,M45&gt;1)),"% parcial em falta ou inválida, ","")&amp;IF(OR(J45&gt;I45,K45&gt;J45),"IVA a rever, ","")&amp;IF(AND(E45&lt;&gt;"",F45&lt;&gt;"",COUNTIFS($E$7:$E$106,E45,$F$7:$F$106,F45)&gt;1),"Possível duplicado, ","")&amp;IF(OR(AND(L45="Pessoal",Q45="Atividade"),AND(OR(L45="Total atividade",L45="Parcial atividade"),Q45="Pessoal")),"Afetação a confirmar, ","")&amp;IF(AND(B45&lt;&gt;"",D45&lt;&gt;"",E45&lt;&gt;"",F45&lt;&gt;"",I45&lt;&gt;"",L45&lt;&gt;"",Q45&lt;&gt;"",Q45&lt;&gt;"Por confirmar",R45="Sim",OR(S45="Conciliado",S45="Não aplicável"),NOT(AND(L45="Parcial atividade",OR(M45="",M45&lt;=0,M45&gt;1))),NOT(OR(J45&gt;I45,K45&gt;J45)),NOT(AND(E45&lt;&gt;"",F45&lt;&gt;"",COUNTIFS($E$7:$E$106,E45,$F$7:$F$106,F45)&gt;1)),NOT(OR(AND(L45="Pessoal",Q45="Atividade"),AND(OR(L45="Total atividade",L45="Parcial atividade"),Q45="Pessoal")))),"OK",""))</f>
        <v/>
      </c>
      <c r="U45" s="20" t="n"/>
    </row>
    <row r="46">
      <c r="A46" s="18">
        <f>IF(COUNTA(B46:M46,Q46:S46,U46)=0,"","D-"&amp;TEXT(ROW()-6,"000"))</f>
        <v/>
      </c>
      <c r="B46" s="36" t="n"/>
      <c r="C46" s="36" t="n"/>
      <c r="D46" s="20" t="n"/>
      <c r="E46" s="21" t="n"/>
      <c r="F46" s="21" t="n"/>
      <c r="G46" s="20" t="n"/>
      <c r="H46" s="20" t="n"/>
      <c r="I46" s="22" t="n"/>
      <c r="J46" s="22" t="n"/>
      <c r="K46" s="22" t="n"/>
      <c r="L46" s="20" t="n"/>
      <c r="M46" s="23" t="n"/>
      <c r="N46" s="24">
        <f>IF(COUNTA(B46:M46,Q46:S46,U46)=0,"",IF(L46="Total atividade",100%,IF(L46="Pessoal",0%,IF(L46="Parcial atividade",IFERROR(M46,0),""))))</f>
        <v/>
      </c>
      <c r="O46" s="25">
        <f>IF(COUNTA(B46:M46,Q46:S46,U46)=0,"",IFERROR(I46-IFERROR(K46,0),0))</f>
        <v/>
      </c>
      <c r="P46" s="25">
        <f>IF(COUNTA(B46:M46,Q46:S46,U46)=0,"",IFERROR(O46*N46,0))</f>
        <v/>
      </c>
      <c r="Q46" s="20" t="n"/>
      <c r="R46" s="20" t="n"/>
      <c r="S46" s="20" t="n"/>
      <c r="T46" s="26">
        <f>IF(COUNTA(B46:M46,Q46:S46,U46)=0,"",IF(B46="","Sem data, ","")&amp;IF(D46="","Sem fornecedor, ","")&amp;IF(E46="","Sem NIF, ","")&amp;IF(F46="","Sem documento, ","")&amp;IF(I46="","Sem total, ","")&amp;IF(L46="","Sem afetação, ","")&amp;IF(Q46="","Sem classificação e-Fatura, ","")&amp;IF(Q46="Por confirmar","Classificação e-Fatura por confirmar, ","")&amp;IF(R46&lt;&gt;"Sim","Sem suporte, ","")&amp;IF(OR(S46="",S46="Pendente"),"Conciliação pendente, ","")&amp;IF(AND(L46="Parcial atividade",OR(M46="",M46&lt;=0,M46&gt;1)),"% parcial em falta ou inválida, ","")&amp;IF(OR(J46&gt;I46,K46&gt;J46),"IVA a rever, ","")&amp;IF(AND(E46&lt;&gt;"",F46&lt;&gt;"",COUNTIFS($E$7:$E$106,E46,$F$7:$F$106,F46)&gt;1),"Possível duplicado, ","")&amp;IF(OR(AND(L46="Pessoal",Q46="Atividade"),AND(OR(L46="Total atividade",L46="Parcial atividade"),Q46="Pessoal")),"Afetação a confirmar, ","")&amp;IF(AND(B46&lt;&gt;"",D46&lt;&gt;"",E46&lt;&gt;"",F46&lt;&gt;"",I46&lt;&gt;"",L46&lt;&gt;"",Q46&lt;&gt;"",Q46&lt;&gt;"Por confirmar",R46="Sim",OR(S46="Conciliado",S46="Não aplicável"),NOT(AND(L46="Parcial atividade",OR(M46="",M46&lt;=0,M46&gt;1))),NOT(OR(J46&gt;I46,K46&gt;J46)),NOT(AND(E46&lt;&gt;"",F46&lt;&gt;"",COUNTIFS($E$7:$E$106,E46,$F$7:$F$106,F46)&gt;1)),NOT(OR(AND(L46="Pessoal",Q46="Atividade"),AND(OR(L46="Total atividade",L46="Parcial atividade"),Q46="Pessoal")))),"OK",""))</f>
        <v/>
      </c>
      <c r="U46" s="20" t="n"/>
    </row>
    <row r="47">
      <c r="A47" s="18">
        <f>IF(COUNTA(B47:M47,Q47:S47,U47)=0,"","D-"&amp;TEXT(ROW()-6,"000"))</f>
        <v/>
      </c>
      <c r="B47" s="36" t="n"/>
      <c r="C47" s="36" t="n"/>
      <c r="D47" s="20" t="n"/>
      <c r="E47" s="21" t="n"/>
      <c r="F47" s="21" t="n"/>
      <c r="G47" s="20" t="n"/>
      <c r="H47" s="20" t="n"/>
      <c r="I47" s="22" t="n"/>
      <c r="J47" s="22" t="n"/>
      <c r="K47" s="22" t="n"/>
      <c r="L47" s="20" t="n"/>
      <c r="M47" s="23" t="n"/>
      <c r="N47" s="24">
        <f>IF(COUNTA(B47:M47,Q47:S47,U47)=0,"",IF(L47="Total atividade",100%,IF(L47="Pessoal",0%,IF(L47="Parcial atividade",IFERROR(M47,0),""))))</f>
        <v/>
      </c>
      <c r="O47" s="25">
        <f>IF(COUNTA(B47:M47,Q47:S47,U47)=0,"",IFERROR(I47-IFERROR(K47,0),0))</f>
        <v/>
      </c>
      <c r="P47" s="25">
        <f>IF(COUNTA(B47:M47,Q47:S47,U47)=0,"",IFERROR(O47*N47,0))</f>
        <v/>
      </c>
      <c r="Q47" s="20" t="n"/>
      <c r="R47" s="20" t="n"/>
      <c r="S47" s="20" t="n"/>
      <c r="T47" s="26">
        <f>IF(COUNTA(B47:M47,Q47:S47,U47)=0,"",IF(B47="","Sem data, ","")&amp;IF(D47="","Sem fornecedor, ","")&amp;IF(E47="","Sem NIF, ","")&amp;IF(F47="","Sem documento, ","")&amp;IF(I47="","Sem total, ","")&amp;IF(L47="","Sem afetação, ","")&amp;IF(Q47="","Sem classificação e-Fatura, ","")&amp;IF(Q47="Por confirmar","Classificação e-Fatura por confirmar, ","")&amp;IF(R47&lt;&gt;"Sim","Sem suporte, ","")&amp;IF(OR(S47="",S47="Pendente"),"Conciliação pendente, ","")&amp;IF(AND(L47="Parcial atividade",OR(M47="",M47&lt;=0,M47&gt;1)),"% parcial em falta ou inválida, ","")&amp;IF(OR(J47&gt;I47,K47&gt;J47),"IVA a rever, ","")&amp;IF(AND(E47&lt;&gt;"",F47&lt;&gt;"",COUNTIFS($E$7:$E$106,E47,$F$7:$F$106,F47)&gt;1),"Possível duplicado, ","")&amp;IF(OR(AND(L47="Pessoal",Q47="Atividade"),AND(OR(L47="Total atividade",L47="Parcial atividade"),Q47="Pessoal")),"Afetação a confirmar, ","")&amp;IF(AND(B47&lt;&gt;"",D47&lt;&gt;"",E47&lt;&gt;"",F47&lt;&gt;"",I47&lt;&gt;"",L47&lt;&gt;"",Q47&lt;&gt;"",Q47&lt;&gt;"Por confirmar",R47="Sim",OR(S47="Conciliado",S47="Não aplicável"),NOT(AND(L47="Parcial atividade",OR(M47="",M47&lt;=0,M47&gt;1))),NOT(OR(J47&gt;I47,K47&gt;J47)),NOT(AND(E47&lt;&gt;"",F47&lt;&gt;"",COUNTIFS($E$7:$E$106,E47,$F$7:$F$106,F47)&gt;1)),NOT(OR(AND(L47="Pessoal",Q47="Atividade"),AND(OR(L47="Total atividade",L47="Parcial atividade"),Q47="Pessoal")))),"OK",""))</f>
        <v/>
      </c>
      <c r="U47" s="20" t="n"/>
    </row>
    <row r="48">
      <c r="A48" s="18">
        <f>IF(COUNTA(B48:M48,Q48:S48,U48)=0,"","D-"&amp;TEXT(ROW()-6,"000"))</f>
        <v/>
      </c>
      <c r="B48" s="36" t="n"/>
      <c r="C48" s="36" t="n"/>
      <c r="D48" s="20" t="n"/>
      <c r="E48" s="21" t="n"/>
      <c r="F48" s="21" t="n"/>
      <c r="G48" s="20" t="n"/>
      <c r="H48" s="20" t="n"/>
      <c r="I48" s="22" t="n"/>
      <c r="J48" s="22" t="n"/>
      <c r="K48" s="22" t="n"/>
      <c r="L48" s="20" t="n"/>
      <c r="M48" s="23" t="n"/>
      <c r="N48" s="24">
        <f>IF(COUNTA(B48:M48,Q48:S48,U48)=0,"",IF(L48="Total atividade",100%,IF(L48="Pessoal",0%,IF(L48="Parcial atividade",IFERROR(M48,0),""))))</f>
        <v/>
      </c>
      <c r="O48" s="25">
        <f>IF(COUNTA(B48:M48,Q48:S48,U48)=0,"",IFERROR(I48-IFERROR(K48,0),0))</f>
        <v/>
      </c>
      <c r="P48" s="25">
        <f>IF(COUNTA(B48:M48,Q48:S48,U48)=0,"",IFERROR(O48*N48,0))</f>
        <v/>
      </c>
      <c r="Q48" s="20" t="n"/>
      <c r="R48" s="20" t="n"/>
      <c r="S48" s="20" t="n"/>
      <c r="T48" s="26">
        <f>IF(COUNTA(B48:M48,Q48:S48,U48)=0,"",IF(B48="","Sem data, ","")&amp;IF(D48="","Sem fornecedor, ","")&amp;IF(E48="","Sem NIF, ","")&amp;IF(F48="","Sem documento, ","")&amp;IF(I48="","Sem total, ","")&amp;IF(L48="","Sem afetação, ","")&amp;IF(Q48="","Sem classificação e-Fatura, ","")&amp;IF(Q48="Por confirmar","Classificação e-Fatura por confirmar, ","")&amp;IF(R48&lt;&gt;"Sim","Sem suporte, ","")&amp;IF(OR(S48="",S48="Pendente"),"Conciliação pendente, ","")&amp;IF(AND(L48="Parcial atividade",OR(M48="",M48&lt;=0,M48&gt;1)),"% parcial em falta ou inválida, ","")&amp;IF(OR(J48&gt;I48,K48&gt;J48),"IVA a rever, ","")&amp;IF(AND(E48&lt;&gt;"",F48&lt;&gt;"",COUNTIFS($E$7:$E$106,E48,$F$7:$F$106,F48)&gt;1),"Possível duplicado, ","")&amp;IF(OR(AND(L48="Pessoal",Q48="Atividade"),AND(OR(L48="Total atividade",L48="Parcial atividade"),Q48="Pessoal")),"Afetação a confirmar, ","")&amp;IF(AND(B48&lt;&gt;"",D48&lt;&gt;"",E48&lt;&gt;"",F48&lt;&gt;"",I48&lt;&gt;"",L48&lt;&gt;"",Q48&lt;&gt;"",Q48&lt;&gt;"Por confirmar",R48="Sim",OR(S48="Conciliado",S48="Não aplicável"),NOT(AND(L48="Parcial atividade",OR(M48="",M48&lt;=0,M48&gt;1))),NOT(OR(J48&gt;I48,K48&gt;J48)),NOT(AND(E48&lt;&gt;"",F48&lt;&gt;"",COUNTIFS($E$7:$E$106,E48,$F$7:$F$106,F48)&gt;1)),NOT(OR(AND(L48="Pessoal",Q48="Atividade"),AND(OR(L48="Total atividade",L48="Parcial atividade"),Q48="Pessoal")))),"OK",""))</f>
        <v/>
      </c>
      <c r="U48" s="20" t="n"/>
    </row>
    <row r="49">
      <c r="A49" s="18">
        <f>IF(COUNTA(B49:M49,Q49:S49,U49)=0,"","D-"&amp;TEXT(ROW()-6,"000"))</f>
        <v/>
      </c>
      <c r="B49" s="36" t="n"/>
      <c r="C49" s="36" t="n"/>
      <c r="D49" s="20" t="n"/>
      <c r="E49" s="21" t="n"/>
      <c r="F49" s="21" t="n"/>
      <c r="G49" s="20" t="n"/>
      <c r="H49" s="20" t="n"/>
      <c r="I49" s="22" t="n"/>
      <c r="J49" s="22" t="n"/>
      <c r="K49" s="22" t="n"/>
      <c r="L49" s="20" t="n"/>
      <c r="M49" s="23" t="n"/>
      <c r="N49" s="24">
        <f>IF(COUNTA(B49:M49,Q49:S49,U49)=0,"",IF(L49="Total atividade",100%,IF(L49="Pessoal",0%,IF(L49="Parcial atividade",IFERROR(M49,0),""))))</f>
        <v/>
      </c>
      <c r="O49" s="25">
        <f>IF(COUNTA(B49:M49,Q49:S49,U49)=0,"",IFERROR(I49-IFERROR(K49,0),0))</f>
        <v/>
      </c>
      <c r="P49" s="25">
        <f>IF(COUNTA(B49:M49,Q49:S49,U49)=0,"",IFERROR(O49*N49,0))</f>
        <v/>
      </c>
      <c r="Q49" s="20" t="n"/>
      <c r="R49" s="20" t="n"/>
      <c r="S49" s="20" t="n"/>
      <c r="T49" s="26">
        <f>IF(COUNTA(B49:M49,Q49:S49,U49)=0,"",IF(B49="","Sem data, ","")&amp;IF(D49="","Sem fornecedor, ","")&amp;IF(E49="","Sem NIF, ","")&amp;IF(F49="","Sem documento, ","")&amp;IF(I49="","Sem total, ","")&amp;IF(L49="","Sem afetação, ","")&amp;IF(Q49="","Sem classificação e-Fatura, ","")&amp;IF(Q49="Por confirmar","Classificação e-Fatura por confirmar, ","")&amp;IF(R49&lt;&gt;"Sim","Sem suporte, ","")&amp;IF(OR(S49="",S49="Pendente"),"Conciliação pendente, ","")&amp;IF(AND(L49="Parcial atividade",OR(M49="",M49&lt;=0,M49&gt;1)),"% parcial em falta ou inválida, ","")&amp;IF(OR(J49&gt;I49,K49&gt;J49),"IVA a rever, ","")&amp;IF(AND(E49&lt;&gt;"",F49&lt;&gt;"",COUNTIFS($E$7:$E$106,E49,$F$7:$F$106,F49)&gt;1),"Possível duplicado, ","")&amp;IF(OR(AND(L49="Pessoal",Q49="Atividade"),AND(OR(L49="Total atividade",L49="Parcial atividade"),Q49="Pessoal")),"Afetação a confirmar, ","")&amp;IF(AND(B49&lt;&gt;"",D49&lt;&gt;"",E49&lt;&gt;"",F49&lt;&gt;"",I49&lt;&gt;"",L49&lt;&gt;"",Q49&lt;&gt;"",Q49&lt;&gt;"Por confirmar",R49="Sim",OR(S49="Conciliado",S49="Não aplicável"),NOT(AND(L49="Parcial atividade",OR(M49="",M49&lt;=0,M49&gt;1))),NOT(OR(J49&gt;I49,K49&gt;J49)),NOT(AND(E49&lt;&gt;"",F49&lt;&gt;"",COUNTIFS($E$7:$E$106,E49,$F$7:$F$106,F49)&gt;1)),NOT(OR(AND(L49="Pessoal",Q49="Atividade"),AND(OR(L49="Total atividade",L49="Parcial atividade"),Q49="Pessoal")))),"OK",""))</f>
        <v/>
      </c>
      <c r="U49" s="20" t="n"/>
    </row>
    <row r="50">
      <c r="A50" s="18">
        <f>IF(COUNTA(B50:M50,Q50:S50,U50)=0,"","D-"&amp;TEXT(ROW()-6,"000"))</f>
        <v/>
      </c>
      <c r="B50" s="36" t="n"/>
      <c r="C50" s="36" t="n"/>
      <c r="D50" s="20" t="n"/>
      <c r="E50" s="21" t="n"/>
      <c r="F50" s="21" t="n"/>
      <c r="G50" s="20" t="n"/>
      <c r="H50" s="20" t="n"/>
      <c r="I50" s="22" t="n"/>
      <c r="J50" s="22" t="n"/>
      <c r="K50" s="22" t="n"/>
      <c r="L50" s="20" t="n"/>
      <c r="M50" s="23" t="n"/>
      <c r="N50" s="24">
        <f>IF(COUNTA(B50:M50,Q50:S50,U50)=0,"",IF(L50="Total atividade",100%,IF(L50="Pessoal",0%,IF(L50="Parcial atividade",IFERROR(M50,0),""))))</f>
        <v/>
      </c>
      <c r="O50" s="25">
        <f>IF(COUNTA(B50:M50,Q50:S50,U50)=0,"",IFERROR(I50-IFERROR(K50,0),0))</f>
        <v/>
      </c>
      <c r="P50" s="25">
        <f>IF(COUNTA(B50:M50,Q50:S50,U50)=0,"",IFERROR(O50*N50,0))</f>
        <v/>
      </c>
      <c r="Q50" s="20" t="n"/>
      <c r="R50" s="20" t="n"/>
      <c r="S50" s="20" t="n"/>
      <c r="T50" s="26">
        <f>IF(COUNTA(B50:M50,Q50:S50,U50)=0,"",IF(B50="","Sem data, ","")&amp;IF(D50="","Sem fornecedor, ","")&amp;IF(E50="","Sem NIF, ","")&amp;IF(F50="","Sem documento, ","")&amp;IF(I50="","Sem total, ","")&amp;IF(L50="","Sem afetação, ","")&amp;IF(Q50="","Sem classificação e-Fatura, ","")&amp;IF(Q50="Por confirmar","Classificação e-Fatura por confirmar, ","")&amp;IF(R50&lt;&gt;"Sim","Sem suporte, ","")&amp;IF(OR(S50="",S50="Pendente"),"Conciliação pendente, ","")&amp;IF(AND(L50="Parcial atividade",OR(M50="",M50&lt;=0,M50&gt;1)),"% parcial em falta ou inválida, ","")&amp;IF(OR(J50&gt;I50,K50&gt;J50),"IVA a rever, ","")&amp;IF(AND(E50&lt;&gt;"",F50&lt;&gt;"",COUNTIFS($E$7:$E$106,E50,$F$7:$F$106,F50)&gt;1),"Possível duplicado, ","")&amp;IF(OR(AND(L50="Pessoal",Q50="Atividade"),AND(OR(L50="Total atividade",L50="Parcial atividade"),Q50="Pessoal")),"Afetação a confirmar, ","")&amp;IF(AND(B50&lt;&gt;"",D50&lt;&gt;"",E50&lt;&gt;"",F50&lt;&gt;"",I50&lt;&gt;"",L50&lt;&gt;"",Q50&lt;&gt;"",Q50&lt;&gt;"Por confirmar",R50="Sim",OR(S50="Conciliado",S50="Não aplicável"),NOT(AND(L50="Parcial atividade",OR(M50="",M50&lt;=0,M50&gt;1))),NOT(OR(J50&gt;I50,K50&gt;J50)),NOT(AND(E50&lt;&gt;"",F50&lt;&gt;"",COUNTIFS($E$7:$E$106,E50,$F$7:$F$106,F50)&gt;1)),NOT(OR(AND(L50="Pessoal",Q50="Atividade"),AND(OR(L50="Total atividade",L50="Parcial atividade"),Q50="Pessoal")))),"OK",""))</f>
        <v/>
      </c>
      <c r="U50" s="20" t="n"/>
    </row>
    <row r="51">
      <c r="A51" s="18">
        <f>IF(COUNTA(B51:M51,Q51:S51,U51)=0,"","D-"&amp;TEXT(ROW()-6,"000"))</f>
        <v/>
      </c>
      <c r="B51" s="36" t="n"/>
      <c r="C51" s="36" t="n"/>
      <c r="D51" s="20" t="n"/>
      <c r="E51" s="21" t="n"/>
      <c r="F51" s="21" t="n"/>
      <c r="G51" s="20" t="n"/>
      <c r="H51" s="20" t="n"/>
      <c r="I51" s="22" t="n"/>
      <c r="J51" s="22" t="n"/>
      <c r="K51" s="22" t="n"/>
      <c r="L51" s="20" t="n"/>
      <c r="M51" s="23" t="n"/>
      <c r="N51" s="24">
        <f>IF(COUNTA(B51:M51,Q51:S51,U51)=0,"",IF(L51="Total atividade",100%,IF(L51="Pessoal",0%,IF(L51="Parcial atividade",IFERROR(M51,0),""))))</f>
        <v/>
      </c>
      <c r="O51" s="25">
        <f>IF(COUNTA(B51:M51,Q51:S51,U51)=0,"",IFERROR(I51-IFERROR(K51,0),0))</f>
        <v/>
      </c>
      <c r="P51" s="25">
        <f>IF(COUNTA(B51:M51,Q51:S51,U51)=0,"",IFERROR(O51*N51,0))</f>
        <v/>
      </c>
      <c r="Q51" s="20" t="n"/>
      <c r="R51" s="20" t="n"/>
      <c r="S51" s="20" t="n"/>
      <c r="T51" s="26">
        <f>IF(COUNTA(B51:M51,Q51:S51,U51)=0,"",IF(B51="","Sem data, ","")&amp;IF(D51="","Sem fornecedor, ","")&amp;IF(E51="","Sem NIF, ","")&amp;IF(F51="","Sem documento, ","")&amp;IF(I51="","Sem total, ","")&amp;IF(L51="","Sem afetação, ","")&amp;IF(Q51="","Sem classificação e-Fatura, ","")&amp;IF(Q51="Por confirmar","Classificação e-Fatura por confirmar, ","")&amp;IF(R51&lt;&gt;"Sim","Sem suporte, ","")&amp;IF(OR(S51="",S51="Pendente"),"Conciliação pendente, ","")&amp;IF(AND(L51="Parcial atividade",OR(M51="",M51&lt;=0,M51&gt;1)),"% parcial em falta ou inválida, ","")&amp;IF(OR(J51&gt;I51,K51&gt;J51),"IVA a rever, ","")&amp;IF(AND(E51&lt;&gt;"",F51&lt;&gt;"",COUNTIFS($E$7:$E$106,E51,$F$7:$F$106,F51)&gt;1),"Possível duplicado, ","")&amp;IF(OR(AND(L51="Pessoal",Q51="Atividade"),AND(OR(L51="Total atividade",L51="Parcial atividade"),Q51="Pessoal")),"Afetação a confirmar, ","")&amp;IF(AND(B51&lt;&gt;"",D51&lt;&gt;"",E51&lt;&gt;"",F51&lt;&gt;"",I51&lt;&gt;"",L51&lt;&gt;"",Q51&lt;&gt;"",Q51&lt;&gt;"Por confirmar",R51="Sim",OR(S51="Conciliado",S51="Não aplicável"),NOT(AND(L51="Parcial atividade",OR(M51="",M51&lt;=0,M51&gt;1))),NOT(OR(J51&gt;I51,K51&gt;J51)),NOT(AND(E51&lt;&gt;"",F51&lt;&gt;"",COUNTIFS($E$7:$E$106,E51,$F$7:$F$106,F51)&gt;1)),NOT(OR(AND(L51="Pessoal",Q51="Atividade"),AND(OR(L51="Total atividade",L51="Parcial atividade"),Q51="Pessoal")))),"OK",""))</f>
        <v/>
      </c>
      <c r="U51" s="20" t="n"/>
    </row>
    <row r="52">
      <c r="A52" s="18">
        <f>IF(COUNTA(B52:M52,Q52:S52,U52)=0,"","D-"&amp;TEXT(ROW()-6,"000"))</f>
        <v/>
      </c>
      <c r="B52" s="36" t="n"/>
      <c r="C52" s="36" t="n"/>
      <c r="D52" s="20" t="n"/>
      <c r="E52" s="21" t="n"/>
      <c r="F52" s="21" t="n"/>
      <c r="G52" s="20" t="n"/>
      <c r="H52" s="20" t="n"/>
      <c r="I52" s="22" t="n"/>
      <c r="J52" s="22" t="n"/>
      <c r="K52" s="22" t="n"/>
      <c r="L52" s="20" t="n"/>
      <c r="M52" s="23" t="n"/>
      <c r="N52" s="24">
        <f>IF(COUNTA(B52:M52,Q52:S52,U52)=0,"",IF(L52="Total atividade",100%,IF(L52="Pessoal",0%,IF(L52="Parcial atividade",IFERROR(M52,0),""))))</f>
        <v/>
      </c>
      <c r="O52" s="25">
        <f>IF(COUNTA(B52:M52,Q52:S52,U52)=0,"",IFERROR(I52-IFERROR(K52,0),0))</f>
        <v/>
      </c>
      <c r="P52" s="25">
        <f>IF(COUNTA(B52:M52,Q52:S52,U52)=0,"",IFERROR(O52*N52,0))</f>
        <v/>
      </c>
      <c r="Q52" s="20" t="n"/>
      <c r="R52" s="20" t="n"/>
      <c r="S52" s="20" t="n"/>
      <c r="T52" s="26">
        <f>IF(COUNTA(B52:M52,Q52:S52,U52)=0,"",IF(B52="","Sem data, ","")&amp;IF(D52="","Sem fornecedor, ","")&amp;IF(E52="","Sem NIF, ","")&amp;IF(F52="","Sem documento, ","")&amp;IF(I52="","Sem total, ","")&amp;IF(L52="","Sem afetação, ","")&amp;IF(Q52="","Sem classificação e-Fatura, ","")&amp;IF(Q52="Por confirmar","Classificação e-Fatura por confirmar, ","")&amp;IF(R52&lt;&gt;"Sim","Sem suporte, ","")&amp;IF(OR(S52="",S52="Pendente"),"Conciliação pendente, ","")&amp;IF(AND(L52="Parcial atividade",OR(M52="",M52&lt;=0,M52&gt;1)),"% parcial em falta ou inválida, ","")&amp;IF(OR(J52&gt;I52,K52&gt;J52),"IVA a rever, ","")&amp;IF(AND(E52&lt;&gt;"",F52&lt;&gt;"",COUNTIFS($E$7:$E$106,E52,$F$7:$F$106,F52)&gt;1),"Possível duplicado, ","")&amp;IF(OR(AND(L52="Pessoal",Q52="Atividade"),AND(OR(L52="Total atividade",L52="Parcial atividade"),Q52="Pessoal")),"Afetação a confirmar, ","")&amp;IF(AND(B52&lt;&gt;"",D52&lt;&gt;"",E52&lt;&gt;"",F52&lt;&gt;"",I52&lt;&gt;"",L52&lt;&gt;"",Q52&lt;&gt;"",Q52&lt;&gt;"Por confirmar",R52="Sim",OR(S52="Conciliado",S52="Não aplicável"),NOT(AND(L52="Parcial atividade",OR(M52="",M52&lt;=0,M52&gt;1))),NOT(OR(J52&gt;I52,K52&gt;J52)),NOT(AND(E52&lt;&gt;"",F52&lt;&gt;"",COUNTIFS($E$7:$E$106,E52,$F$7:$F$106,F52)&gt;1)),NOT(OR(AND(L52="Pessoal",Q52="Atividade"),AND(OR(L52="Total atividade",L52="Parcial atividade"),Q52="Pessoal")))),"OK",""))</f>
        <v/>
      </c>
      <c r="U52" s="20" t="n"/>
    </row>
    <row r="53">
      <c r="A53" s="18">
        <f>IF(COUNTA(B53:M53,Q53:S53,U53)=0,"","D-"&amp;TEXT(ROW()-6,"000"))</f>
        <v/>
      </c>
      <c r="B53" s="36" t="n"/>
      <c r="C53" s="36" t="n"/>
      <c r="D53" s="20" t="n"/>
      <c r="E53" s="21" t="n"/>
      <c r="F53" s="21" t="n"/>
      <c r="G53" s="20" t="n"/>
      <c r="H53" s="20" t="n"/>
      <c r="I53" s="22" t="n"/>
      <c r="J53" s="22" t="n"/>
      <c r="K53" s="22" t="n"/>
      <c r="L53" s="20" t="n"/>
      <c r="M53" s="23" t="n"/>
      <c r="N53" s="24">
        <f>IF(COUNTA(B53:M53,Q53:S53,U53)=0,"",IF(L53="Total atividade",100%,IF(L53="Pessoal",0%,IF(L53="Parcial atividade",IFERROR(M53,0),""))))</f>
        <v/>
      </c>
      <c r="O53" s="25">
        <f>IF(COUNTA(B53:M53,Q53:S53,U53)=0,"",IFERROR(I53-IFERROR(K53,0),0))</f>
        <v/>
      </c>
      <c r="P53" s="25">
        <f>IF(COUNTA(B53:M53,Q53:S53,U53)=0,"",IFERROR(O53*N53,0))</f>
        <v/>
      </c>
      <c r="Q53" s="20" t="n"/>
      <c r="R53" s="20" t="n"/>
      <c r="S53" s="20" t="n"/>
      <c r="T53" s="26">
        <f>IF(COUNTA(B53:M53,Q53:S53,U53)=0,"",IF(B53="","Sem data, ","")&amp;IF(D53="","Sem fornecedor, ","")&amp;IF(E53="","Sem NIF, ","")&amp;IF(F53="","Sem documento, ","")&amp;IF(I53="","Sem total, ","")&amp;IF(L53="","Sem afetação, ","")&amp;IF(Q53="","Sem classificação e-Fatura, ","")&amp;IF(Q53="Por confirmar","Classificação e-Fatura por confirmar, ","")&amp;IF(R53&lt;&gt;"Sim","Sem suporte, ","")&amp;IF(OR(S53="",S53="Pendente"),"Conciliação pendente, ","")&amp;IF(AND(L53="Parcial atividade",OR(M53="",M53&lt;=0,M53&gt;1)),"% parcial em falta ou inválida, ","")&amp;IF(OR(J53&gt;I53,K53&gt;J53),"IVA a rever, ","")&amp;IF(AND(E53&lt;&gt;"",F53&lt;&gt;"",COUNTIFS($E$7:$E$106,E53,$F$7:$F$106,F53)&gt;1),"Possível duplicado, ","")&amp;IF(OR(AND(L53="Pessoal",Q53="Atividade"),AND(OR(L53="Total atividade",L53="Parcial atividade"),Q53="Pessoal")),"Afetação a confirmar, ","")&amp;IF(AND(B53&lt;&gt;"",D53&lt;&gt;"",E53&lt;&gt;"",F53&lt;&gt;"",I53&lt;&gt;"",L53&lt;&gt;"",Q53&lt;&gt;"",Q53&lt;&gt;"Por confirmar",R53="Sim",OR(S53="Conciliado",S53="Não aplicável"),NOT(AND(L53="Parcial atividade",OR(M53="",M53&lt;=0,M53&gt;1))),NOT(OR(J53&gt;I53,K53&gt;J53)),NOT(AND(E53&lt;&gt;"",F53&lt;&gt;"",COUNTIFS($E$7:$E$106,E53,$F$7:$F$106,F53)&gt;1)),NOT(OR(AND(L53="Pessoal",Q53="Atividade"),AND(OR(L53="Total atividade",L53="Parcial atividade"),Q53="Pessoal")))),"OK",""))</f>
        <v/>
      </c>
      <c r="U53" s="20" t="n"/>
    </row>
    <row r="54">
      <c r="A54" s="18">
        <f>IF(COUNTA(B54:M54,Q54:S54,U54)=0,"","D-"&amp;TEXT(ROW()-6,"000"))</f>
        <v/>
      </c>
      <c r="B54" s="36" t="n"/>
      <c r="C54" s="36" t="n"/>
      <c r="D54" s="20" t="n"/>
      <c r="E54" s="21" t="n"/>
      <c r="F54" s="21" t="n"/>
      <c r="G54" s="20" t="n"/>
      <c r="H54" s="20" t="n"/>
      <c r="I54" s="22" t="n"/>
      <c r="J54" s="22" t="n"/>
      <c r="K54" s="22" t="n"/>
      <c r="L54" s="20" t="n"/>
      <c r="M54" s="23" t="n"/>
      <c r="N54" s="24">
        <f>IF(COUNTA(B54:M54,Q54:S54,U54)=0,"",IF(L54="Total atividade",100%,IF(L54="Pessoal",0%,IF(L54="Parcial atividade",IFERROR(M54,0),""))))</f>
        <v/>
      </c>
      <c r="O54" s="25">
        <f>IF(COUNTA(B54:M54,Q54:S54,U54)=0,"",IFERROR(I54-IFERROR(K54,0),0))</f>
        <v/>
      </c>
      <c r="P54" s="25">
        <f>IF(COUNTA(B54:M54,Q54:S54,U54)=0,"",IFERROR(O54*N54,0))</f>
        <v/>
      </c>
      <c r="Q54" s="20" t="n"/>
      <c r="R54" s="20" t="n"/>
      <c r="S54" s="20" t="n"/>
      <c r="T54" s="26">
        <f>IF(COUNTA(B54:M54,Q54:S54,U54)=0,"",IF(B54="","Sem data, ","")&amp;IF(D54="","Sem fornecedor, ","")&amp;IF(E54="","Sem NIF, ","")&amp;IF(F54="","Sem documento, ","")&amp;IF(I54="","Sem total, ","")&amp;IF(L54="","Sem afetação, ","")&amp;IF(Q54="","Sem classificação e-Fatura, ","")&amp;IF(Q54="Por confirmar","Classificação e-Fatura por confirmar, ","")&amp;IF(R54&lt;&gt;"Sim","Sem suporte, ","")&amp;IF(OR(S54="",S54="Pendente"),"Conciliação pendente, ","")&amp;IF(AND(L54="Parcial atividade",OR(M54="",M54&lt;=0,M54&gt;1)),"% parcial em falta ou inválida, ","")&amp;IF(OR(J54&gt;I54,K54&gt;J54),"IVA a rever, ","")&amp;IF(AND(E54&lt;&gt;"",F54&lt;&gt;"",COUNTIFS($E$7:$E$106,E54,$F$7:$F$106,F54)&gt;1),"Possível duplicado, ","")&amp;IF(OR(AND(L54="Pessoal",Q54="Atividade"),AND(OR(L54="Total atividade",L54="Parcial atividade"),Q54="Pessoal")),"Afetação a confirmar, ","")&amp;IF(AND(B54&lt;&gt;"",D54&lt;&gt;"",E54&lt;&gt;"",F54&lt;&gt;"",I54&lt;&gt;"",L54&lt;&gt;"",Q54&lt;&gt;"",Q54&lt;&gt;"Por confirmar",R54="Sim",OR(S54="Conciliado",S54="Não aplicável"),NOT(AND(L54="Parcial atividade",OR(M54="",M54&lt;=0,M54&gt;1))),NOT(OR(J54&gt;I54,K54&gt;J54)),NOT(AND(E54&lt;&gt;"",F54&lt;&gt;"",COUNTIFS($E$7:$E$106,E54,$F$7:$F$106,F54)&gt;1)),NOT(OR(AND(L54="Pessoal",Q54="Atividade"),AND(OR(L54="Total atividade",L54="Parcial atividade"),Q54="Pessoal")))),"OK",""))</f>
        <v/>
      </c>
      <c r="U54" s="20" t="n"/>
    </row>
    <row r="55">
      <c r="A55" s="18">
        <f>IF(COUNTA(B55:M55,Q55:S55,U55)=0,"","D-"&amp;TEXT(ROW()-6,"000"))</f>
        <v/>
      </c>
      <c r="B55" s="36" t="n"/>
      <c r="C55" s="36" t="n"/>
      <c r="D55" s="20" t="n"/>
      <c r="E55" s="21" t="n"/>
      <c r="F55" s="21" t="n"/>
      <c r="G55" s="20" t="n"/>
      <c r="H55" s="20" t="n"/>
      <c r="I55" s="22" t="n"/>
      <c r="J55" s="22" t="n"/>
      <c r="K55" s="22" t="n"/>
      <c r="L55" s="20" t="n"/>
      <c r="M55" s="23" t="n"/>
      <c r="N55" s="24">
        <f>IF(COUNTA(B55:M55,Q55:S55,U55)=0,"",IF(L55="Total atividade",100%,IF(L55="Pessoal",0%,IF(L55="Parcial atividade",IFERROR(M55,0),""))))</f>
        <v/>
      </c>
      <c r="O55" s="25">
        <f>IF(COUNTA(B55:M55,Q55:S55,U55)=0,"",IFERROR(I55-IFERROR(K55,0),0))</f>
        <v/>
      </c>
      <c r="P55" s="25">
        <f>IF(COUNTA(B55:M55,Q55:S55,U55)=0,"",IFERROR(O55*N55,0))</f>
        <v/>
      </c>
      <c r="Q55" s="20" t="n"/>
      <c r="R55" s="20" t="n"/>
      <c r="S55" s="20" t="n"/>
      <c r="T55" s="26">
        <f>IF(COUNTA(B55:M55,Q55:S55,U55)=0,"",IF(B55="","Sem data, ","")&amp;IF(D55="","Sem fornecedor, ","")&amp;IF(E55="","Sem NIF, ","")&amp;IF(F55="","Sem documento, ","")&amp;IF(I55="","Sem total, ","")&amp;IF(L55="","Sem afetação, ","")&amp;IF(Q55="","Sem classificação e-Fatura, ","")&amp;IF(Q55="Por confirmar","Classificação e-Fatura por confirmar, ","")&amp;IF(R55&lt;&gt;"Sim","Sem suporte, ","")&amp;IF(OR(S55="",S55="Pendente"),"Conciliação pendente, ","")&amp;IF(AND(L55="Parcial atividade",OR(M55="",M55&lt;=0,M55&gt;1)),"% parcial em falta ou inválida, ","")&amp;IF(OR(J55&gt;I55,K55&gt;J55),"IVA a rever, ","")&amp;IF(AND(E55&lt;&gt;"",F55&lt;&gt;"",COUNTIFS($E$7:$E$106,E55,$F$7:$F$106,F55)&gt;1),"Possível duplicado, ","")&amp;IF(OR(AND(L55="Pessoal",Q55="Atividade"),AND(OR(L55="Total atividade",L55="Parcial atividade"),Q55="Pessoal")),"Afetação a confirmar, ","")&amp;IF(AND(B55&lt;&gt;"",D55&lt;&gt;"",E55&lt;&gt;"",F55&lt;&gt;"",I55&lt;&gt;"",L55&lt;&gt;"",Q55&lt;&gt;"",Q55&lt;&gt;"Por confirmar",R55="Sim",OR(S55="Conciliado",S55="Não aplicável"),NOT(AND(L55="Parcial atividade",OR(M55="",M55&lt;=0,M55&gt;1))),NOT(OR(J55&gt;I55,K55&gt;J55)),NOT(AND(E55&lt;&gt;"",F55&lt;&gt;"",COUNTIFS($E$7:$E$106,E55,$F$7:$F$106,F55)&gt;1)),NOT(OR(AND(L55="Pessoal",Q55="Atividade"),AND(OR(L55="Total atividade",L55="Parcial atividade"),Q55="Pessoal")))),"OK",""))</f>
        <v/>
      </c>
      <c r="U55" s="20" t="n"/>
    </row>
    <row r="56">
      <c r="A56" s="18">
        <f>IF(COUNTA(B56:M56,Q56:S56,U56)=0,"","D-"&amp;TEXT(ROW()-6,"000"))</f>
        <v/>
      </c>
      <c r="B56" s="36" t="n"/>
      <c r="C56" s="36" t="n"/>
      <c r="D56" s="20" t="n"/>
      <c r="E56" s="21" t="n"/>
      <c r="F56" s="21" t="n"/>
      <c r="G56" s="20" t="n"/>
      <c r="H56" s="20" t="n"/>
      <c r="I56" s="22" t="n"/>
      <c r="J56" s="22" t="n"/>
      <c r="K56" s="22" t="n"/>
      <c r="L56" s="20" t="n"/>
      <c r="M56" s="23" t="n"/>
      <c r="N56" s="24">
        <f>IF(COUNTA(B56:M56,Q56:S56,U56)=0,"",IF(L56="Total atividade",100%,IF(L56="Pessoal",0%,IF(L56="Parcial atividade",IFERROR(M56,0),""))))</f>
        <v/>
      </c>
      <c r="O56" s="25">
        <f>IF(COUNTA(B56:M56,Q56:S56,U56)=0,"",IFERROR(I56-IFERROR(K56,0),0))</f>
        <v/>
      </c>
      <c r="P56" s="25">
        <f>IF(COUNTA(B56:M56,Q56:S56,U56)=0,"",IFERROR(O56*N56,0))</f>
        <v/>
      </c>
      <c r="Q56" s="20" t="n"/>
      <c r="R56" s="20" t="n"/>
      <c r="S56" s="20" t="n"/>
      <c r="T56" s="26">
        <f>IF(COUNTA(B56:M56,Q56:S56,U56)=0,"",IF(B56="","Sem data, ","")&amp;IF(D56="","Sem fornecedor, ","")&amp;IF(E56="","Sem NIF, ","")&amp;IF(F56="","Sem documento, ","")&amp;IF(I56="","Sem total, ","")&amp;IF(L56="","Sem afetação, ","")&amp;IF(Q56="","Sem classificação e-Fatura, ","")&amp;IF(Q56="Por confirmar","Classificação e-Fatura por confirmar, ","")&amp;IF(R56&lt;&gt;"Sim","Sem suporte, ","")&amp;IF(OR(S56="",S56="Pendente"),"Conciliação pendente, ","")&amp;IF(AND(L56="Parcial atividade",OR(M56="",M56&lt;=0,M56&gt;1)),"% parcial em falta ou inválida, ","")&amp;IF(OR(J56&gt;I56,K56&gt;J56),"IVA a rever, ","")&amp;IF(AND(E56&lt;&gt;"",F56&lt;&gt;"",COUNTIFS($E$7:$E$106,E56,$F$7:$F$106,F56)&gt;1),"Possível duplicado, ","")&amp;IF(OR(AND(L56="Pessoal",Q56="Atividade"),AND(OR(L56="Total atividade",L56="Parcial atividade"),Q56="Pessoal")),"Afetação a confirmar, ","")&amp;IF(AND(B56&lt;&gt;"",D56&lt;&gt;"",E56&lt;&gt;"",F56&lt;&gt;"",I56&lt;&gt;"",L56&lt;&gt;"",Q56&lt;&gt;"",Q56&lt;&gt;"Por confirmar",R56="Sim",OR(S56="Conciliado",S56="Não aplicável"),NOT(AND(L56="Parcial atividade",OR(M56="",M56&lt;=0,M56&gt;1))),NOT(OR(J56&gt;I56,K56&gt;J56)),NOT(AND(E56&lt;&gt;"",F56&lt;&gt;"",COUNTIFS($E$7:$E$106,E56,$F$7:$F$106,F56)&gt;1)),NOT(OR(AND(L56="Pessoal",Q56="Atividade"),AND(OR(L56="Total atividade",L56="Parcial atividade"),Q56="Pessoal")))),"OK",""))</f>
        <v/>
      </c>
      <c r="U56" s="20" t="n"/>
    </row>
    <row r="57">
      <c r="A57" s="18">
        <f>IF(COUNTA(B57:M57,Q57:S57,U57)=0,"","D-"&amp;TEXT(ROW()-6,"000"))</f>
        <v/>
      </c>
      <c r="B57" s="36" t="n"/>
      <c r="C57" s="36" t="n"/>
      <c r="D57" s="20" t="n"/>
      <c r="E57" s="21" t="n"/>
      <c r="F57" s="21" t="n"/>
      <c r="G57" s="20" t="n"/>
      <c r="H57" s="20" t="n"/>
      <c r="I57" s="22" t="n"/>
      <c r="J57" s="22" t="n"/>
      <c r="K57" s="22" t="n"/>
      <c r="L57" s="20" t="n"/>
      <c r="M57" s="23" t="n"/>
      <c r="N57" s="24">
        <f>IF(COUNTA(B57:M57,Q57:S57,U57)=0,"",IF(L57="Total atividade",100%,IF(L57="Pessoal",0%,IF(L57="Parcial atividade",IFERROR(M57,0),""))))</f>
        <v/>
      </c>
      <c r="O57" s="25">
        <f>IF(COUNTA(B57:M57,Q57:S57,U57)=0,"",IFERROR(I57-IFERROR(K57,0),0))</f>
        <v/>
      </c>
      <c r="P57" s="25">
        <f>IF(COUNTA(B57:M57,Q57:S57,U57)=0,"",IFERROR(O57*N57,0))</f>
        <v/>
      </c>
      <c r="Q57" s="20" t="n"/>
      <c r="R57" s="20" t="n"/>
      <c r="S57" s="20" t="n"/>
      <c r="T57" s="26">
        <f>IF(COUNTA(B57:M57,Q57:S57,U57)=0,"",IF(B57="","Sem data, ","")&amp;IF(D57="","Sem fornecedor, ","")&amp;IF(E57="","Sem NIF, ","")&amp;IF(F57="","Sem documento, ","")&amp;IF(I57="","Sem total, ","")&amp;IF(L57="","Sem afetação, ","")&amp;IF(Q57="","Sem classificação e-Fatura, ","")&amp;IF(Q57="Por confirmar","Classificação e-Fatura por confirmar, ","")&amp;IF(R57&lt;&gt;"Sim","Sem suporte, ","")&amp;IF(OR(S57="",S57="Pendente"),"Conciliação pendente, ","")&amp;IF(AND(L57="Parcial atividade",OR(M57="",M57&lt;=0,M57&gt;1)),"% parcial em falta ou inválida, ","")&amp;IF(OR(J57&gt;I57,K57&gt;J57),"IVA a rever, ","")&amp;IF(AND(E57&lt;&gt;"",F57&lt;&gt;"",COUNTIFS($E$7:$E$106,E57,$F$7:$F$106,F57)&gt;1),"Possível duplicado, ","")&amp;IF(OR(AND(L57="Pessoal",Q57="Atividade"),AND(OR(L57="Total atividade",L57="Parcial atividade"),Q57="Pessoal")),"Afetação a confirmar, ","")&amp;IF(AND(B57&lt;&gt;"",D57&lt;&gt;"",E57&lt;&gt;"",F57&lt;&gt;"",I57&lt;&gt;"",L57&lt;&gt;"",Q57&lt;&gt;"",Q57&lt;&gt;"Por confirmar",R57="Sim",OR(S57="Conciliado",S57="Não aplicável"),NOT(AND(L57="Parcial atividade",OR(M57="",M57&lt;=0,M57&gt;1))),NOT(OR(J57&gt;I57,K57&gt;J57)),NOT(AND(E57&lt;&gt;"",F57&lt;&gt;"",COUNTIFS($E$7:$E$106,E57,$F$7:$F$106,F57)&gt;1)),NOT(OR(AND(L57="Pessoal",Q57="Atividade"),AND(OR(L57="Total atividade",L57="Parcial atividade"),Q57="Pessoal")))),"OK",""))</f>
        <v/>
      </c>
      <c r="U57" s="20" t="n"/>
    </row>
    <row r="58">
      <c r="A58" s="18">
        <f>IF(COUNTA(B58:M58,Q58:S58,U58)=0,"","D-"&amp;TEXT(ROW()-6,"000"))</f>
        <v/>
      </c>
      <c r="B58" s="36" t="n"/>
      <c r="C58" s="36" t="n"/>
      <c r="D58" s="20" t="n"/>
      <c r="E58" s="21" t="n"/>
      <c r="F58" s="21" t="n"/>
      <c r="G58" s="20" t="n"/>
      <c r="H58" s="20" t="n"/>
      <c r="I58" s="22" t="n"/>
      <c r="J58" s="22" t="n"/>
      <c r="K58" s="22" t="n"/>
      <c r="L58" s="20" t="n"/>
      <c r="M58" s="23" t="n"/>
      <c r="N58" s="24">
        <f>IF(COUNTA(B58:M58,Q58:S58,U58)=0,"",IF(L58="Total atividade",100%,IF(L58="Pessoal",0%,IF(L58="Parcial atividade",IFERROR(M58,0),""))))</f>
        <v/>
      </c>
      <c r="O58" s="25">
        <f>IF(COUNTA(B58:M58,Q58:S58,U58)=0,"",IFERROR(I58-IFERROR(K58,0),0))</f>
        <v/>
      </c>
      <c r="P58" s="25">
        <f>IF(COUNTA(B58:M58,Q58:S58,U58)=0,"",IFERROR(O58*N58,0))</f>
        <v/>
      </c>
      <c r="Q58" s="20" t="n"/>
      <c r="R58" s="20" t="n"/>
      <c r="S58" s="20" t="n"/>
      <c r="T58" s="26">
        <f>IF(COUNTA(B58:M58,Q58:S58,U58)=0,"",IF(B58="","Sem data, ","")&amp;IF(D58="","Sem fornecedor, ","")&amp;IF(E58="","Sem NIF, ","")&amp;IF(F58="","Sem documento, ","")&amp;IF(I58="","Sem total, ","")&amp;IF(L58="","Sem afetação, ","")&amp;IF(Q58="","Sem classificação e-Fatura, ","")&amp;IF(Q58="Por confirmar","Classificação e-Fatura por confirmar, ","")&amp;IF(R58&lt;&gt;"Sim","Sem suporte, ","")&amp;IF(OR(S58="",S58="Pendente"),"Conciliação pendente, ","")&amp;IF(AND(L58="Parcial atividade",OR(M58="",M58&lt;=0,M58&gt;1)),"% parcial em falta ou inválida, ","")&amp;IF(OR(J58&gt;I58,K58&gt;J58),"IVA a rever, ","")&amp;IF(AND(E58&lt;&gt;"",F58&lt;&gt;"",COUNTIFS($E$7:$E$106,E58,$F$7:$F$106,F58)&gt;1),"Possível duplicado, ","")&amp;IF(OR(AND(L58="Pessoal",Q58="Atividade"),AND(OR(L58="Total atividade",L58="Parcial atividade"),Q58="Pessoal")),"Afetação a confirmar, ","")&amp;IF(AND(B58&lt;&gt;"",D58&lt;&gt;"",E58&lt;&gt;"",F58&lt;&gt;"",I58&lt;&gt;"",L58&lt;&gt;"",Q58&lt;&gt;"",Q58&lt;&gt;"Por confirmar",R58="Sim",OR(S58="Conciliado",S58="Não aplicável"),NOT(AND(L58="Parcial atividade",OR(M58="",M58&lt;=0,M58&gt;1))),NOT(OR(J58&gt;I58,K58&gt;J58)),NOT(AND(E58&lt;&gt;"",F58&lt;&gt;"",COUNTIFS($E$7:$E$106,E58,$F$7:$F$106,F58)&gt;1)),NOT(OR(AND(L58="Pessoal",Q58="Atividade"),AND(OR(L58="Total atividade",L58="Parcial atividade"),Q58="Pessoal")))),"OK",""))</f>
        <v/>
      </c>
      <c r="U58" s="20" t="n"/>
    </row>
    <row r="59">
      <c r="A59" s="18">
        <f>IF(COUNTA(B59:M59,Q59:S59,U59)=0,"","D-"&amp;TEXT(ROW()-6,"000"))</f>
        <v/>
      </c>
      <c r="B59" s="36" t="n"/>
      <c r="C59" s="36" t="n"/>
      <c r="D59" s="20" t="n"/>
      <c r="E59" s="21" t="n"/>
      <c r="F59" s="21" t="n"/>
      <c r="G59" s="20" t="n"/>
      <c r="H59" s="20" t="n"/>
      <c r="I59" s="22" t="n"/>
      <c r="J59" s="22" t="n"/>
      <c r="K59" s="22" t="n"/>
      <c r="L59" s="20" t="n"/>
      <c r="M59" s="23" t="n"/>
      <c r="N59" s="24">
        <f>IF(COUNTA(B59:M59,Q59:S59,U59)=0,"",IF(L59="Total atividade",100%,IF(L59="Pessoal",0%,IF(L59="Parcial atividade",IFERROR(M59,0),""))))</f>
        <v/>
      </c>
      <c r="O59" s="25">
        <f>IF(COUNTA(B59:M59,Q59:S59,U59)=0,"",IFERROR(I59-IFERROR(K59,0),0))</f>
        <v/>
      </c>
      <c r="P59" s="25">
        <f>IF(COUNTA(B59:M59,Q59:S59,U59)=0,"",IFERROR(O59*N59,0))</f>
        <v/>
      </c>
      <c r="Q59" s="20" t="n"/>
      <c r="R59" s="20" t="n"/>
      <c r="S59" s="20" t="n"/>
      <c r="T59" s="26">
        <f>IF(COUNTA(B59:M59,Q59:S59,U59)=0,"",IF(B59="","Sem data, ","")&amp;IF(D59="","Sem fornecedor, ","")&amp;IF(E59="","Sem NIF, ","")&amp;IF(F59="","Sem documento, ","")&amp;IF(I59="","Sem total, ","")&amp;IF(L59="","Sem afetação, ","")&amp;IF(Q59="","Sem classificação e-Fatura, ","")&amp;IF(Q59="Por confirmar","Classificação e-Fatura por confirmar, ","")&amp;IF(R59&lt;&gt;"Sim","Sem suporte, ","")&amp;IF(OR(S59="",S59="Pendente"),"Conciliação pendente, ","")&amp;IF(AND(L59="Parcial atividade",OR(M59="",M59&lt;=0,M59&gt;1)),"% parcial em falta ou inválida, ","")&amp;IF(OR(J59&gt;I59,K59&gt;J59),"IVA a rever, ","")&amp;IF(AND(E59&lt;&gt;"",F59&lt;&gt;"",COUNTIFS($E$7:$E$106,E59,$F$7:$F$106,F59)&gt;1),"Possível duplicado, ","")&amp;IF(OR(AND(L59="Pessoal",Q59="Atividade"),AND(OR(L59="Total atividade",L59="Parcial atividade"),Q59="Pessoal")),"Afetação a confirmar, ","")&amp;IF(AND(B59&lt;&gt;"",D59&lt;&gt;"",E59&lt;&gt;"",F59&lt;&gt;"",I59&lt;&gt;"",L59&lt;&gt;"",Q59&lt;&gt;"",Q59&lt;&gt;"Por confirmar",R59="Sim",OR(S59="Conciliado",S59="Não aplicável"),NOT(AND(L59="Parcial atividade",OR(M59="",M59&lt;=0,M59&gt;1))),NOT(OR(J59&gt;I59,K59&gt;J59)),NOT(AND(E59&lt;&gt;"",F59&lt;&gt;"",COUNTIFS($E$7:$E$106,E59,$F$7:$F$106,F59)&gt;1)),NOT(OR(AND(L59="Pessoal",Q59="Atividade"),AND(OR(L59="Total atividade",L59="Parcial atividade"),Q59="Pessoal")))),"OK",""))</f>
        <v/>
      </c>
      <c r="U59" s="20" t="n"/>
    </row>
    <row r="60">
      <c r="A60" s="18">
        <f>IF(COUNTA(B60:M60,Q60:S60,U60)=0,"","D-"&amp;TEXT(ROW()-6,"000"))</f>
        <v/>
      </c>
      <c r="B60" s="36" t="n"/>
      <c r="C60" s="36" t="n"/>
      <c r="D60" s="20" t="n"/>
      <c r="E60" s="21" t="n"/>
      <c r="F60" s="21" t="n"/>
      <c r="G60" s="20" t="n"/>
      <c r="H60" s="20" t="n"/>
      <c r="I60" s="22" t="n"/>
      <c r="J60" s="22" t="n"/>
      <c r="K60" s="22" t="n"/>
      <c r="L60" s="20" t="n"/>
      <c r="M60" s="23" t="n"/>
      <c r="N60" s="24">
        <f>IF(COUNTA(B60:M60,Q60:S60,U60)=0,"",IF(L60="Total atividade",100%,IF(L60="Pessoal",0%,IF(L60="Parcial atividade",IFERROR(M60,0),""))))</f>
        <v/>
      </c>
      <c r="O60" s="25">
        <f>IF(COUNTA(B60:M60,Q60:S60,U60)=0,"",IFERROR(I60-IFERROR(K60,0),0))</f>
        <v/>
      </c>
      <c r="P60" s="25">
        <f>IF(COUNTA(B60:M60,Q60:S60,U60)=0,"",IFERROR(O60*N60,0))</f>
        <v/>
      </c>
      <c r="Q60" s="20" t="n"/>
      <c r="R60" s="20" t="n"/>
      <c r="S60" s="20" t="n"/>
      <c r="T60" s="26">
        <f>IF(COUNTA(B60:M60,Q60:S60,U60)=0,"",IF(B60="","Sem data, ","")&amp;IF(D60="","Sem fornecedor, ","")&amp;IF(E60="","Sem NIF, ","")&amp;IF(F60="","Sem documento, ","")&amp;IF(I60="","Sem total, ","")&amp;IF(L60="","Sem afetação, ","")&amp;IF(Q60="","Sem classificação e-Fatura, ","")&amp;IF(Q60="Por confirmar","Classificação e-Fatura por confirmar, ","")&amp;IF(R60&lt;&gt;"Sim","Sem suporte, ","")&amp;IF(OR(S60="",S60="Pendente"),"Conciliação pendente, ","")&amp;IF(AND(L60="Parcial atividade",OR(M60="",M60&lt;=0,M60&gt;1)),"% parcial em falta ou inválida, ","")&amp;IF(OR(J60&gt;I60,K60&gt;J60),"IVA a rever, ","")&amp;IF(AND(E60&lt;&gt;"",F60&lt;&gt;"",COUNTIFS($E$7:$E$106,E60,$F$7:$F$106,F60)&gt;1),"Possível duplicado, ","")&amp;IF(OR(AND(L60="Pessoal",Q60="Atividade"),AND(OR(L60="Total atividade",L60="Parcial atividade"),Q60="Pessoal")),"Afetação a confirmar, ","")&amp;IF(AND(B60&lt;&gt;"",D60&lt;&gt;"",E60&lt;&gt;"",F60&lt;&gt;"",I60&lt;&gt;"",L60&lt;&gt;"",Q60&lt;&gt;"",Q60&lt;&gt;"Por confirmar",R60="Sim",OR(S60="Conciliado",S60="Não aplicável"),NOT(AND(L60="Parcial atividade",OR(M60="",M60&lt;=0,M60&gt;1))),NOT(OR(J60&gt;I60,K60&gt;J60)),NOT(AND(E60&lt;&gt;"",F60&lt;&gt;"",COUNTIFS($E$7:$E$106,E60,$F$7:$F$106,F60)&gt;1)),NOT(OR(AND(L60="Pessoal",Q60="Atividade"),AND(OR(L60="Total atividade",L60="Parcial atividade"),Q60="Pessoal")))),"OK",""))</f>
        <v/>
      </c>
      <c r="U60" s="20" t="n"/>
    </row>
    <row r="61">
      <c r="A61" s="18">
        <f>IF(COUNTA(B61:M61,Q61:S61,U61)=0,"","D-"&amp;TEXT(ROW()-6,"000"))</f>
        <v/>
      </c>
      <c r="B61" s="36" t="n"/>
      <c r="C61" s="36" t="n"/>
      <c r="D61" s="20" t="n"/>
      <c r="E61" s="21" t="n"/>
      <c r="F61" s="21" t="n"/>
      <c r="G61" s="20" t="n"/>
      <c r="H61" s="20" t="n"/>
      <c r="I61" s="22" t="n"/>
      <c r="J61" s="22" t="n"/>
      <c r="K61" s="22" t="n"/>
      <c r="L61" s="20" t="n"/>
      <c r="M61" s="23" t="n"/>
      <c r="N61" s="24">
        <f>IF(COUNTA(B61:M61,Q61:S61,U61)=0,"",IF(L61="Total atividade",100%,IF(L61="Pessoal",0%,IF(L61="Parcial atividade",IFERROR(M61,0),""))))</f>
        <v/>
      </c>
      <c r="O61" s="25">
        <f>IF(COUNTA(B61:M61,Q61:S61,U61)=0,"",IFERROR(I61-IFERROR(K61,0),0))</f>
        <v/>
      </c>
      <c r="P61" s="25">
        <f>IF(COUNTA(B61:M61,Q61:S61,U61)=0,"",IFERROR(O61*N61,0))</f>
        <v/>
      </c>
      <c r="Q61" s="20" t="n"/>
      <c r="R61" s="20" t="n"/>
      <c r="S61" s="20" t="n"/>
      <c r="T61" s="26">
        <f>IF(COUNTA(B61:M61,Q61:S61,U61)=0,"",IF(B61="","Sem data, ","")&amp;IF(D61="","Sem fornecedor, ","")&amp;IF(E61="","Sem NIF, ","")&amp;IF(F61="","Sem documento, ","")&amp;IF(I61="","Sem total, ","")&amp;IF(L61="","Sem afetação, ","")&amp;IF(Q61="","Sem classificação e-Fatura, ","")&amp;IF(Q61="Por confirmar","Classificação e-Fatura por confirmar, ","")&amp;IF(R61&lt;&gt;"Sim","Sem suporte, ","")&amp;IF(OR(S61="",S61="Pendente"),"Conciliação pendente, ","")&amp;IF(AND(L61="Parcial atividade",OR(M61="",M61&lt;=0,M61&gt;1)),"% parcial em falta ou inválida, ","")&amp;IF(OR(J61&gt;I61,K61&gt;J61),"IVA a rever, ","")&amp;IF(AND(E61&lt;&gt;"",F61&lt;&gt;"",COUNTIFS($E$7:$E$106,E61,$F$7:$F$106,F61)&gt;1),"Possível duplicado, ","")&amp;IF(OR(AND(L61="Pessoal",Q61="Atividade"),AND(OR(L61="Total atividade",L61="Parcial atividade"),Q61="Pessoal")),"Afetação a confirmar, ","")&amp;IF(AND(B61&lt;&gt;"",D61&lt;&gt;"",E61&lt;&gt;"",F61&lt;&gt;"",I61&lt;&gt;"",L61&lt;&gt;"",Q61&lt;&gt;"",Q61&lt;&gt;"Por confirmar",R61="Sim",OR(S61="Conciliado",S61="Não aplicável"),NOT(AND(L61="Parcial atividade",OR(M61="",M61&lt;=0,M61&gt;1))),NOT(OR(J61&gt;I61,K61&gt;J61)),NOT(AND(E61&lt;&gt;"",F61&lt;&gt;"",COUNTIFS($E$7:$E$106,E61,$F$7:$F$106,F61)&gt;1)),NOT(OR(AND(L61="Pessoal",Q61="Atividade"),AND(OR(L61="Total atividade",L61="Parcial atividade"),Q61="Pessoal")))),"OK",""))</f>
        <v/>
      </c>
      <c r="U61" s="20" t="n"/>
    </row>
    <row r="62">
      <c r="A62" s="18">
        <f>IF(COUNTA(B62:M62,Q62:S62,U62)=0,"","D-"&amp;TEXT(ROW()-6,"000"))</f>
        <v/>
      </c>
      <c r="B62" s="36" t="n"/>
      <c r="C62" s="36" t="n"/>
      <c r="D62" s="20" t="n"/>
      <c r="E62" s="21" t="n"/>
      <c r="F62" s="21" t="n"/>
      <c r="G62" s="20" t="n"/>
      <c r="H62" s="20" t="n"/>
      <c r="I62" s="22" t="n"/>
      <c r="J62" s="22" t="n"/>
      <c r="K62" s="22" t="n"/>
      <c r="L62" s="20" t="n"/>
      <c r="M62" s="23" t="n"/>
      <c r="N62" s="24">
        <f>IF(COUNTA(B62:M62,Q62:S62,U62)=0,"",IF(L62="Total atividade",100%,IF(L62="Pessoal",0%,IF(L62="Parcial atividade",IFERROR(M62,0),""))))</f>
        <v/>
      </c>
      <c r="O62" s="25">
        <f>IF(COUNTA(B62:M62,Q62:S62,U62)=0,"",IFERROR(I62-IFERROR(K62,0),0))</f>
        <v/>
      </c>
      <c r="P62" s="25">
        <f>IF(COUNTA(B62:M62,Q62:S62,U62)=0,"",IFERROR(O62*N62,0))</f>
        <v/>
      </c>
      <c r="Q62" s="20" t="n"/>
      <c r="R62" s="20" t="n"/>
      <c r="S62" s="20" t="n"/>
      <c r="T62" s="26">
        <f>IF(COUNTA(B62:M62,Q62:S62,U62)=0,"",IF(B62="","Sem data, ","")&amp;IF(D62="","Sem fornecedor, ","")&amp;IF(E62="","Sem NIF, ","")&amp;IF(F62="","Sem documento, ","")&amp;IF(I62="","Sem total, ","")&amp;IF(L62="","Sem afetação, ","")&amp;IF(Q62="","Sem classificação e-Fatura, ","")&amp;IF(Q62="Por confirmar","Classificação e-Fatura por confirmar, ","")&amp;IF(R62&lt;&gt;"Sim","Sem suporte, ","")&amp;IF(OR(S62="",S62="Pendente"),"Conciliação pendente, ","")&amp;IF(AND(L62="Parcial atividade",OR(M62="",M62&lt;=0,M62&gt;1)),"% parcial em falta ou inválida, ","")&amp;IF(OR(J62&gt;I62,K62&gt;J62),"IVA a rever, ","")&amp;IF(AND(E62&lt;&gt;"",F62&lt;&gt;"",COUNTIFS($E$7:$E$106,E62,$F$7:$F$106,F62)&gt;1),"Possível duplicado, ","")&amp;IF(OR(AND(L62="Pessoal",Q62="Atividade"),AND(OR(L62="Total atividade",L62="Parcial atividade"),Q62="Pessoal")),"Afetação a confirmar, ","")&amp;IF(AND(B62&lt;&gt;"",D62&lt;&gt;"",E62&lt;&gt;"",F62&lt;&gt;"",I62&lt;&gt;"",L62&lt;&gt;"",Q62&lt;&gt;"",Q62&lt;&gt;"Por confirmar",R62="Sim",OR(S62="Conciliado",S62="Não aplicável"),NOT(AND(L62="Parcial atividade",OR(M62="",M62&lt;=0,M62&gt;1))),NOT(OR(J62&gt;I62,K62&gt;J62)),NOT(AND(E62&lt;&gt;"",F62&lt;&gt;"",COUNTIFS($E$7:$E$106,E62,$F$7:$F$106,F62)&gt;1)),NOT(OR(AND(L62="Pessoal",Q62="Atividade"),AND(OR(L62="Total atividade",L62="Parcial atividade"),Q62="Pessoal")))),"OK",""))</f>
        <v/>
      </c>
      <c r="U62" s="20" t="n"/>
    </row>
    <row r="63">
      <c r="A63" s="18">
        <f>IF(COUNTA(B63:M63,Q63:S63,U63)=0,"","D-"&amp;TEXT(ROW()-6,"000"))</f>
        <v/>
      </c>
      <c r="B63" s="36" t="n"/>
      <c r="C63" s="36" t="n"/>
      <c r="D63" s="20" t="n"/>
      <c r="E63" s="21" t="n"/>
      <c r="F63" s="21" t="n"/>
      <c r="G63" s="20" t="n"/>
      <c r="H63" s="20" t="n"/>
      <c r="I63" s="22" t="n"/>
      <c r="J63" s="22" t="n"/>
      <c r="K63" s="22" t="n"/>
      <c r="L63" s="20" t="n"/>
      <c r="M63" s="23" t="n"/>
      <c r="N63" s="24">
        <f>IF(COUNTA(B63:M63,Q63:S63,U63)=0,"",IF(L63="Total atividade",100%,IF(L63="Pessoal",0%,IF(L63="Parcial atividade",IFERROR(M63,0),""))))</f>
        <v/>
      </c>
      <c r="O63" s="25">
        <f>IF(COUNTA(B63:M63,Q63:S63,U63)=0,"",IFERROR(I63-IFERROR(K63,0),0))</f>
        <v/>
      </c>
      <c r="P63" s="25">
        <f>IF(COUNTA(B63:M63,Q63:S63,U63)=0,"",IFERROR(O63*N63,0))</f>
        <v/>
      </c>
      <c r="Q63" s="20" t="n"/>
      <c r="R63" s="20" t="n"/>
      <c r="S63" s="20" t="n"/>
      <c r="T63" s="26">
        <f>IF(COUNTA(B63:M63,Q63:S63,U63)=0,"",IF(B63="","Sem data, ","")&amp;IF(D63="","Sem fornecedor, ","")&amp;IF(E63="","Sem NIF, ","")&amp;IF(F63="","Sem documento, ","")&amp;IF(I63="","Sem total, ","")&amp;IF(L63="","Sem afetação, ","")&amp;IF(Q63="","Sem classificação e-Fatura, ","")&amp;IF(Q63="Por confirmar","Classificação e-Fatura por confirmar, ","")&amp;IF(R63&lt;&gt;"Sim","Sem suporte, ","")&amp;IF(OR(S63="",S63="Pendente"),"Conciliação pendente, ","")&amp;IF(AND(L63="Parcial atividade",OR(M63="",M63&lt;=0,M63&gt;1)),"% parcial em falta ou inválida, ","")&amp;IF(OR(J63&gt;I63,K63&gt;J63),"IVA a rever, ","")&amp;IF(AND(E63&lt;&gt;"",F63&lt;&gt;"",COUNTIFS($E$7:$E$106,E63,$F$7:$F$106,F63)&gt;1),"Possível duplicado, ","")&amp;IF(OR(AND(L63="Pessoal",Q63="Atividade"),AND(OR(L63="Total atividade",L63="Parcial atividade"),Q63="Pessoal")),"Afetação a confirmar, ","")&amp;IF(AND(B63&lt;&gt;"",D63&lt;&gt;"",E63&lt;&gt;"",F63&lt;&gt;"",I63&lt;&gt;"",L63&lt;&gt;"",Q63&lt;&gt;"",Q63&lt;&gt;"Por confirmar",R63="Sim",OR(S63="Conciliado",S63="Não aplicável"),NOT(AND(L63="Parcial atividade",OR(M63="",M63&lt;=0,M63&gt;1))),NOT(OR(J63&gt;I63,K63&gt;J63)),NOT(AND(E63&lt;&gt;"",F63&lt;&gt;"",COUNTIFS($E$7:$E$106,E63,$F$7:$F$106,F63)&gt;1)),NOT(OR(AND(L63="Pessoal",Q63="Atividade"),AND(OR(L63="Total atividade",L63="Parcial atividade"),Q63="Pessoal")))),"OK",""))</f>
        <v/>
      </c>
      <c r="U63" s="20" t="n"/>
    </row>
    <row r="64">
      <c r="A64" s="18">
        <f>IF(COUNTA(B64:M64,Q64:S64,U64)=0,"","D-"&amp;TEXT(ROW()-6,"000"))</f>
        <v/>
      </c>
      <c r="B64" s="36" t="n"/>
      <c r="C64" s="36" t="n"/>
      <c r="D64" s="20" t="n"/>
      <c r="E64" s="21" t="n"/>
      <c r="F64" s="21" t="n"/>
      <c r="G64" s="20" t="n"/>
      <c r="H64" s="20" t="n"/>
      <c r="I64" s="22" t="n"/>
      <c r="J64" s="22" t="n"/>
      <c r="K64" s="22" t="n"/>
      <c r="L64" s="20" t="n"/>
      <c r="M64" s="23" t="n"/>
      <c r="N64" s="24">
        <f>IF(COUNTA(B64:M64,Q64:S64,U64)=0,"",IF(L64="Total atividade",100%,IF(L64="Pessoal",0%,IF(L64="Parcial atividade",IFERROR(M64,0),""))))</f>
        <v/>
      </c>
      <c r="O64" s="25">
        <f>IF(COUNTA(B64:M64,Q64:S64,U64)=0,"",IFERROR(I64-IFERROR(K64,0),0))</f>
        <v/>
      </c>
      <c r="P64" s="25">
        <f>IF(COUNTA(B64:M64,Q64:S64,U64)=0,"",IFERROR(O64*N64,0))</f>
        <v/>
      </c>
      <c r="Q64" s="20" t="n"/>
      <c r="R64" s="20" t="n"/>
      <c r="S64" s="20" t="n"/>
      <c r="T64" s="26">
        <f>IF(COUNTA(B64:M64,Q64:S64,U64)=0,"",IF(B64="","Sem data, ","")&amp;IF(D64="","Sem fornecedor, ","")&amp;IF(E64="","Sem NIF, ","")&amp;IF(F64="","Sem documento, ","")&amp;IF(I64="","Sem total, ","")&amp;IF(L64="","Sem afetação, ","")&amp;IF(Q64="","Sem classificação e-Fatura, ","")&amp;IF(Q64="Por confirmar","Classificação e-Fatura por confirmar, ","")&amp;IF(R64&lt;&gt;"Sim","Sem suporte, ","")&amp;IF(OR(S64="",S64="Pendente"),"Conciliação pendente, ","")&amp;IF(AND(L64="Parcial atividade",OR(M64="",M64&lt;=0,M64&gt;1)),"% parcial em falta ou inválida, ","")&amp;IF(OR(J64&gt;I64,K64&gt;J64),"IVA a rever, ","")&amp;IF(AND(E64&lt;&gt;"",F64&lt;&gt;"",COUNTIFS($E$7:$E$106,E64,$F$7:$F$106,F64)&gt;1),"Possível duplicado, ","")&amp;IF(OR(AND(L64="Pessoal",Q64="Atividade"),AND(OR(L64="Total atividade",L64="Parcial atividade"),Q64="Pessoal")),"Afetação a confirmar, ","")&amp;IF(AND(B64&lt;&gt;"",D64&lt;&gt;"",E64&lt;&gt;"",F64&lt;&gt;"",I64&lt;&gt;"",L64&lt;&gt;"",Q64&lt;&gt;"",Q64&lt;&gt;"Por confirmar",R64="Sim",OR(S64="Conciliado",S64="Não aplicável"),NOT(AND(L64="Parcial atividade",OR(M64="",M64&lt;=0,M64&gt;1))),NOT(OR(J64&gt;I64,K64&gt;J64)),NOT(AND(E64&lt;&gt;"",F64&lt;&gt;"",COUNTIFS($E$7:$E$106,E64,$F$7:$F$106,F64)&gt;1)),NOT(OR(AND(L64="Pessoal",Q64="Atividade"),AND(OR(L64="Total atividade",L64="Parcial atividade"),Q64="Pessoal")))),"OK",""))</f>
        <v/>
      </c>
      <c r="U64" s="20" t="n"/>
    </row>
    <row r="65">
      <c r="A65" s="18">
        <f>IF(COUNTA(B65:M65,Q65:S65,U65)=0,"","D-"&amp;TEXT(ROW()-6,"000"))</f>
        <v/>
      </c>
      <c r="B65" s="36" t="n"/>
      <c r="C65" s="36" t="n"/>
      <c r="D65" s="20" t="n"/>
      <c r="E65" s="21" t="n"/>
      <c r="F65" s="21" t="n"/>
      <c r="G65" s="20" t="n"/>
      <c r="H65" s="20" t="n"/>
      <c r="I65" s="22" t="n"/>
      <c r="J65" s="22" t="n"/>
      <c r="K65" s="22" t="n"/>
      <c r="L65" s="20" t="n"/>
      <c r="M65" s="23" t="n"/>
      <c r="N65" s="24">
        <f>IF(COUNTA(B65:M65,Q65:S65,U65)=0,"",IF(L65="Total atividade",100%,IF(L65="Pessoal",0%,IF(L65="Parcial atividade",IFERROR(M65,0),""))))</f>
        <v/>
      </c>
      <c r="O65" s="25">
        <f>IF(COUNTA(B65:M65,Q65:S65,U65)=0,"",IFERROR(I65-IFERROR(K65,0),0))</f>
        <v/>
      </c>
      <c r="P65" s="25">
        <f>IF(COUNTA(B65:M65,Q65:S65,U65)=0,"",IFERROR(O65*N65,0))</f>
        <v/>
      </c>
      <c r="Q65" s="20" t="n"/>
      <c r="R65" s="20" t="n"/>
      <c r="S65" s="20" t="n"/>
      <c r="T65" s="26">
        <f>IF(COUNTA(B65:M65,Q65:S65,U65)=0,"",IF(B65="","Sem data, ","")&amp;IF(D65="","Sem fornecedor, ","")&amp;IF(E65="","Sem NIF, ","")&amp;IF(F65="","Sem documento, ","")&amp;IF(I65="","Sem total, ","")&amp;IF(L65="","Sem afetação, ","")&amp;IF(Q65="","Sem classificação e-Fatura, ","")&amp;IF(Q65="Por confirmar","Classificação e-Fatura por confirmar, ","")&amp;IF(R65&lt;&gt;"Sim","Sem suporte, ","")&amp;IF(OR(S65="",S65="Pendente"),"Conciliação pendente, ","")&amp;IF(AND(L65="Parcial atividade",OR(M65="",M65&lt;=0,M65&gt;1)),"% parcial em falta ou inválida, ","")&amp;IF(OR(J65&gt;I65,K65&gt;J65),"IVA a rever, ","")&amp;IF(AND(E65&lt;&gt;"",F65&lt;&gt;"",COUNTIFS($E$7:$E$106,E65,$F$7:$F$106,F65)&gt;1),"Possível duplicado, ","")&amp;IF(OR(AND(L65="Pessoal",Q65="Atividade"),AND(OR(L65="Total atividade",L65="Parcial atividade"),Q65="Pessoal")),"Afetação a confirmar, ","")&amp;IF(AND(B65&lt;&gt;"",D65&lt;&gt;"",E65&lt;&gt;"",F65&lt;&gt;"",I65&lt;&gt;"",L65&lt;&gt;"",Q65&lt;&gt;"",Q65&lt;&gt;"Por confirmar",R65="Sim",OR(S65="Conciliado",S65="Não aplicável"),NOT(AND(L65="Parcial atividade",OR(M65="",M65&lt;=0,M65&gt;1))),NOT(OR(J65&gt;I65,K65&gt;J65)),NOT(AND(E65&lt;&gt;"",F65&lt;&gt;"",COUNTIFS($E$7:$E$106,E65,$F$7:$F$106,F65)&gt;1)),NOT(OR(AND(L65="Pessoal",Q65="Atividade"),AND(OR(L65="Total atividade",L65="Parcial atividade"),Q65="Pessoal")))),"OK",""))</f>
        <v/>
      </c>
      <c r="U65" s="20" t="n"/>
    </row>
    <row r="66">
      <c r="A66" s="18">
        <f>IF(COUNTA(B66:M66,Q66:S66,U66)=0,"","D-"&amp;TEXT(ROW()-6,"000"))</f>
        <v/>
      </c>
      <c r="B66" s="36" t="n"/>
      <c r="C66" s="36" t="n"/>
      <c r="D66" s="20" t="n"/>
      <c r="E66" s="21" t="n"/>
      <c r="F66" s="21" t="n"/>
      <c r="G66" s="20" t="n"/>
      <c r="H66" s="20" t="n"/>
      <c r="I66" s="22" t="n"/>
      <c r="J66" s="22" t="n"/>
      <c r="K66" s="22" t="n"/>
      <c r="L66" s="20" t="n"/>
      <c r="M66" s="23" t="n"/>
      <c r="N66" s="24">
        <f>IF(COUNTA(B66:M66,Q66:S66,U66)=0,"",IF(L66="Total atividade",100%,IF(L66="Pessoal",0%,IF(L66="Parcial atividade",IFERROR(M66,0),""))))</f>
        <v/>
      </c>
      <c r="O66" s="25">
        <f>IF(COUNTA(B66:M66,Q66:S66,U66)=0,"",IFERROR(I66-IFERROR(K66,0),0))</f>
        <v/>
      </c>
      <c r="P66" s="25">
        <f>IF(COUNTA(B66:M66,Q66:S66,U66)=0,"",IFERROR(O66*N66,0))</f>
        <v/>
      </c>
      <c r="Q66" s="20" t="n"/>
      <c r="R66" s="20" t="n"/>
      <c r="S66" s="20" t="n"/>
      <c r="T66" s="26">
        <f>IF(COUNTA(B66:M66,Q66:S66,U66)=0,"",IF(B66="","Sem data, ","")&amp;IF(D66="","Sem fornecedor, ","")&amp;IF(E66="","Sem NIF, ","")&amp;IF(F66="","Sem documento, ","")&amp;IF(I66="","Sem total, ","")&amp;IF(L66="","Sem afetação, ","")&amp;IF(Q66="","Sem classificação e-Fatura, ","")&amp;IF(Q66="Por confirmar","Classificação e-Fatura por confirmar, ","")&amp;IF(R66&lt;&gt;"Sim","Sem suporte, ","")&amp;IF(OR(S66="",S66="Pendente"),"Conciliação pendente, ","")&amp;IF(AND(L66="Parcial atividade",OR(M66="",M66&lt;=0,M66&gt;1)),"% parcial em falta ou inválida, ","")&amp;IF(OR(J66&gt;I66,K66&gt;J66),"IVA a rever, ","")&amp;IF(AND(E66&lt;&gt;"",F66&lt;&gt;"",COUNTIFS($E$7:$E$106,E66,$F$7:$F$106,F66)&gt;1),"Possível duplicado, ","")&amp;IF(OR(AND(L66="Pessoal",Q66="Atividade"),AND(OR(L66="Total atividade",L66="Parcial atividade"),Q66="Pessoal")),"Afetação a confirmar, ","")&amp;IF(AND(B66&lt;&gt;"",D66&lt;&gt;"",E66&lt;&gt;"",F66&lt;&gt;"",I66&lt;&gt;"",L66&lt;&gt;"",Q66&lt;&gt;"",Q66&lt;&gt;"Por confirmar",R66="Sim",OR(S66="Conciliado",S66="Não aplicável"),NOT(AND(L66="Parcial atividade",OR(M66="",M66&lt;=0,M66&gt;1))),NOT(OR(J66&gt;I66,K66&gt;J66)),NOT(AND(E66&lt;&gt;"",F66&lt;&gt;"",COUNTIFS($E$7:$E$106,E66,$F$7:$F$106,F66)&gt;1)),NOT(OR(AND(L66="Pessoal",Q66="Atividade"),AND(OR(L66="Total atividade",L66="Parcial atividade"),Q66="Pessoal")))),"OK",""))</f>
        <v/>
      </c>
      <c r="U66" s="20" t="n"/>
    </row>
    <row r="67">
      <c r="A67" s="18">
        <f>IF(COUNTA(B67:M67,Q67:S67,U67)=0,"","D-"&amp;TEXT(ROW()-6,"000"))</f>
        <v/>
      </c>
      <c r="B67" s="36" t="n"/>
      <c r="C67" s="36" t="n"/>
      <c r="D67" s="20" t="n"/>
      <c r="E67" s="21" t="n"/>
      <c r="F67" s="21" t="n"/>
      <c r="G67" s="20" t="n"/>
      <c r="H67" s="20" t="n"/>
      <c r="I67" s="22" t="n"/>
      <c r="J67" s="22" t="n"/>
      <c r="K67" s="22" t="n"/>
      <c r="L67" s="20" t="n"/>
      <c r="M67" s="23" t="n"/>
      <c r="N67" s="24">
        <f>IF(COUNTA(B67:M67,Q67:S67,U67)=0,"",IF(L67="Total atividade",100%,IF(L67="Pessoal",0%,IF(L67="Parcial atividade",IFERROR(M67,0),""))))</f>
        <v/>
      </c>
      <c r="O67" s="25">
        <f>IF(COUNTA(B67:M67,Q67:S67,U67)=0,"",IFERROR(I67-IFERROR(K67,0),0))</f>
        <v/>
      </c>
      <c r="P67" s="25">
        <f>IF(COUNTA(B67:M67,Q67:S67,U67)=0,"",IFERROR(O67*N67,0))</f>
        <v/>
      </c>
      <c r="Q67" s="20" t="n"/>
      <c r="R67" s="20" t="n"/>
      <c r="S67" s="20" t="n"/>
      <c r="T67" s="26">
        <f>IF(COUNTA(B67:M67,Q67:S67,U67)=0,"",IF(B67="","Sem data, ","")&amp;IF(D67="","Sem fornecedor, ","")&amp;IF(E67="","Sem NIF, ","")&amp;IF(F67="","Sem documento, ","")&amp;IF(I67="","Sem total, ","")&amp;IF(L67="","Sem afetação, ","")&amp;IF(Q67="","Sem classificação e-Fatura, ","")&amp;IF(Q67="Por confirmar","Classificação e-Fatura por confirmar, ","")&amp;IF(R67&lt;&gt;"Sim","Sem suporte, ","")&amp;IF(OR(S67="",S67="Pendente"),"Conciliação pendente, ","")&amp;IF(AND(L67="Parcial atividade",OR(M67="",M67&lt;=0,M67&gt;1)),"% parcial em falta ou inválida, ","")&amp;IF(OR(J67&gt;I67,K67&gt;J67),"IVA a rever, ","")&amp;IF(AND(E67&lt;&gt;"",F67&lt;&gt;"",COUNTIFS($E$7:$E$106,E67,$F$7:$F$106,F67)&gt;1),"Possível duplicado, ","")&amp;IF(OR(AND(L67="Pessoal",Q67="Atividade"),AND(OR(L67="Total atividade",L67="Parcial atividade"),Q67="Pessoal")),"Afetação a confirmar, ","")&amp;IF(AND(B67&lt;&gt;"",D67&lt;&gt;"",E67&lt;&gt;"",F67&lt;&gt;"",I67&lt;&gt;"",L67&lt;&gt;"",Q67&lt;&gt;"",Q67&lt;&gt;"Por confirmar",R67="Sim",OR(S67="Conciliado",S67="Não aplicável"),NOT(AND(L67="Parcial atividade",OR(M67="",M67&lt;=0,M67&gt;1))),NOT(OR(J67&gt;I67,K67&gt;J67)),NOT(AND(E67&lt;&gt;"",F67&lt;&gt;"",COUNTIFS($E$7:$E$106,E67,$F$7:$F$106,F67)&gt;1)),NOT(OR(AND(L67="Pessoal",Q67="Atividade"),AND(OR(L67="Total atividade",L67="Parcial atividade"),Q67="Pessoal")))),"OK",""))</f>
        <v/>
      </c>
      <c r="U67" s="20" t="n"/>
    </row>
    <row r="68">
      <c r="A68" s="18">
        <f>IF(COUNTA(B68:M68,Q68:S68,U68)=0,"","D-"&amp;TEXT(ROW()-6,"000"))</f>
        <v/>
      </c>
      <c r="B68" s="36" t="n"/>
      <c r="C68" s="36" t="n"/>
      <c r="D68" s="20" t="n"/>
      <c r="E68" s="21" t="n"/>
      <c r="F68" s="21" t="n"/>
      <c r="G68" s="20" t="n"/>
      <c r="H68" s="20" t="n"/>
      <c r="I68" s="22" t="n"/>
      <c r="J68" s="22" t="n"/>
      <c r="K68" s="22" t="n"/>
      <c r="L68" s="20" t="n"/>
      <c r="M68" s="23" t="n"/>
      <c r="N68" s="24">
        <f>IF(COUNTA(B68:M68,Q68:S68,U68)=0,"",IF(L68="Total atividade",100%,IF(L68="Pessoal",0%,IF(L68="Parcial atividade",IFERROR(M68,0),""))))</f>
        <v/>
      </c>
      <c r="O68" s="25">
        <f>IF(COUNTA(B68:M68,Q68:S68,U68)=0,"",IFERROR(I68-IFERROR(K68,0),0))</f>
        <v/>
      </c>
      <c r="P68" s="25">
        <f>IF(COUNTA(B68:M68,Q68:S68,U68)=0,"",IFERROR(O68*N68,0))</f>
        <v/>
      </c>
      <c r="Q68" s="20" t="n"/>
      <c r="R68" s="20" t="n"/>
      <c r="S68" s="20" t="n"/>
      <c r="T68" s="26">
        <f>IF(COUNTA(B68:M68,Q68:S68,U68)=0,"",IF(B68="","Sem data, ","")&amp;IF(D68="","Sem fornecedor, ","")&amp;IF(E68="","Sem NIF, ","")&amp;IF(F68="","Sem documento, ","")&amp;IF(I68="","Sem total, ","")&amp;IF(L68="","Sem afetação, ","")&amp;IF(Q68="","Sem classificação e-Fatura, ","")&amp;IF(Q68="Por confirmar","Classificação e-Fatura por confirmar, ","")&amp;IF(R68&lt;&gt;"Sim","Sem suporte, ","")&amp;IF(OR(S68="",S68="Pendente"),"Conciliação pendente, ","")&amp;IF(AND(L68="Parcial atividade",OR(M68="",M68&lt;=0,M68&gt;1)),"% parcial em falta ou inválida, ","")&amp;IF(OR(J68&gt;I68,K68&gt;J68),"IVA a rever, ","")&amp;IF(AND(E68&lt;&gt;"",F68&lt;&gt;"",COUNTIFS($E$7:$E$106,E68,$F$7:$F$106,F68)&gt;1),"Possível duplicado, ","")&amp;IF(OR(AND(L68="Pessoal",Q68="Atividade"),AND(OR(L68="Total atividade",L68="Parcial atividade"),Q68="Pessoal")),"Afetação a confirmar, ","")&amp;IF(AND(B68&lt;&gt;"",D68&lt;&gt;"",E68&lt;&gt;"",F68&lt;&gt;"",I68&lt;&gt;"",L68&lt;&gt;"",Q68&lt;&gt;"",Q68&lt;&gt;"Por confirmar",R68="Sim",OR(S68="Conciliado",S68="Não aplicável"),NOT(AND(L68="Parcial atividade",OR(M68="",M68&lt;=0,M68&gt;1))),NOT(OR(J68&gt;I68,K68&gt;J68)),NOT(AND(E68&lt;&gt;"",F68&lt;&gt;"",COUNTIFS($E$7:$E$106,E68,$F$7:$F$106,F68)&gt;1)),NOT(OR(AND(L68="Pessoal",Q68="Atividade"),AND(OR(L68="Total atividade",L68="Parcial atividade"),Q68="Pessoal")))),"OK",""))</f>
        <v/>
      </c>
      <c r="U68" s="20" t="n"/>
    </row>
    <row r="69">
      <c r="A69" s="18">
        <f>IF(COUNTA(B69:M69,Q69:S69,U69)=0,"","D-"&amp;TEXT(ROW()-6,"000"))</f>
        <v/>
      </c>
      <c r="B69" s="36" t="n"/>
      <c r="C69" s="36" t="n"/>
      <c r="D69" s="20" t="n"/>
      <c r="E69" s="21" t="n"/>
      <c r="F69" s="21" t="n"/>
      <c r="G69" s="20" t="n"/>
      <c r="H69" s="20" t="n"/>
      <c r="I69" s="22" t="n"/>
      <c r="J69" s="22" t="n"/>
      <c r="K69" s="22" t="n"/>
      <c r="L69" s="20" t="n"/>
      <c r="M69" s="23" t="n"/>
      <c r="N69" s="24">
        <f>IF(COUNTA(B69:M69,Q69:S69,U69)=0,"",IF(L69="Total atividade",100%,IF(L69="Pessoal",0%,IF(L69="Parcial atividade",IFERROR(M69,0),""))))</f>
        <v/>
      </c>
      <c r="O69" s="25">
        <f>IF(COUNTA(B69:M69,Q69:S69,U69)=0,"",IFERROR(I69-IFERROR(K69,0),0))</f>
        <v/>
      </c>
      <c r="P69" s="25">
        <f>IF(COUNTA(B69:M69,Q69:S69,U69)=0,"",IFERROR(O69*N69,0))</f>
        <v/>
      </c>
      <c r="Q69" s="20" t="n"/>
      <c r="R69" s="20" t="n"/>
      <c r="S69" s="20" t="n"/>
      <c r="T69" s="26">
        <f>IF(COUNTA(B69:M69,Q69:S69,U69)=0,"",IF(B69="","Sem data, ","")&amp;IF(D69="","Sem fornecedor, ","")&amp;IF(E69="","Sem NIF, ","")&amp;IF(F69="","Sem documento, ","")&amp;IF(I69="","Sem total, ","")&amp;IF(L69="","Sem afetação, ","")&amp;IF(Q69="","Sem classificação e-Fatura, ","")&amp;IF(Q69="Por confirmar","Classificação e-Fatura por confirmar, ","")&amp;IF(R69&lt;&gt;"Sim","Sem suporte, ","")&amp;IF(OR(S69="",S69="Pendente"),"Conciliação pendente, ","")&amp;IF(AND(L69="Parcial atividade",OR(M69="",M69&lt;=0,M69&gt;1)),"% parcial em falta ou inválida, ","")&amp;IF(OR(J69&gt;I69,K69&gt;J69),"IVA a rever, ","")&amp;IF(AND(E69&lt;&gt;"",F69&lt;&gt;"",COUNTIFS($E$7:$E$106,E69,$F$7:$F$106,F69)&gt;1),"Possível duplicado, ","")&amp;IF(OR(AND(L69="Pessoal",Q69="Atividade"),AND(OR(L69="Total atividade",L69="Parcial atividade"),Q69="Pessoal")),"Afetação a confirmar, ","")&amp;IF(AND(B69&lt;&gt;"",D69&lt;&gt;"",E69&lt;&gt;"",F69&lt;&gt;"",I69&lt;&gt;"",L69&lt;&gt;"",Q69&lt;&gt;"",Q69&lt;&gt;"Por confirmar",R69="Sim",OR(S69="Conciliado",S69="Não aplicável"),NOT(AND(L69="Parcial atividade",OR(M69="",M69&lt;=0,M69&gt;1))),NOT(OR(J69&gt;I69,K69&gt;J69)),NOT(AND(E69&lt;&gt;"",F69&lt;&gt;"",COUNTIFS($E$7:$E$106,E69,$F$7:$F$106,F69)&gt;1)),NOT(OR(AND(L69="Pessoal",Q69="Atividade"),AND(OR(L69="Total atividade",L69="Parcial atividade"),Q69="Pessoal")))),"OK",""))</f>
        <v/>
      </c>
      <c r="U69" s="20" t="n"/>
    </row>
    <row r="70">
      <c r="A70" s="18">
        <f>IF(COUNTA(B70:M70,Q70:S70,U70)=0,"","D-"&amp;TEXT(ROW()-6,"000"))</f>
        <v/>
      </c>
      <c r="B70" s="36" t="n"/>
      <c r="C70" s="36" t="n"/>
      <c r="D70" s="20" t="n"/>
      <c r="E70" s="21" t="n"/>
      <c r="F70" s="21" t="n"/>
      <c r="G70" s="20" t="n"/>
      <c r="H70" s="20" t="n"/>
      <c r="I70" s="22" t="n"/>
      <c r="J70" s="22" t="n"/>
      <c r="K70" s="22" t="n"/>
      <c r="L70" s="20" t="n"/>
      <c r="M70" s="23" t="n"/>
      <c r="N70" s="24">
        <f>IF(COUNTA(B70:M70,Q70:S70,U70)=0,"",IF(L70="Total atividade",100%,IF(L70="Pessoal",0%,IF(L70="Parcial atividade",IFERROR(M70,0),""))))</f>
        <v/>
      </c>
      <c r="O70" s="25">
        <f>IF(COUNTA(B70:M70,Q70:S70,U70)=0,"",IFERROR(I70-IFERROR(K70,0),0))</f>
        <v/>
      </c>
      <c r="P70" s="25">
        <f>IF(COUNTA(B70:M70,Q70:S70,U70)=0,"",IFERROR(O70*N70,0))</f>
        <v/>
      </c>
      <c r="Q70" s="20" t="n"/>
      <c r="R70" s="20" t="n"/>
      <c r="S70" s="20" t="n"/>
      <c r="T70" s="26">
        <f>IF(COUNTA(B70:M70,Q70:S70,U70)=0,"",IF(B70="","Sem data, ","")&amp;IF(D70="","Sem fornecedor, ","")&amp;IF(E70="","Sem NIF, ","")&amp;IF(F70="","Sem documento, ","")&amp;IF(I70="","Sem total, ","")&amp;IF(L70="","Sem afetação, ","")&amp;IF(Q70="","Sem classificação e-Fatura, ","")&amp;IF(Q70="Por confirmar","Classificação e-Fatura por confirmar, ","")&amp;IF(R70&lt;&gt;"Sim","Sem suporte, ","")&amp;IF(OR(S70="",S70="Pendente"),"Conciliação pendente, ","")&amp;IF(AND(L70="Parcial atividade",OR(M70="",M70&lt;=0,M70&gt;1)),"% parcial em falta ou inválida, ","")&amp;IF(OR(J70&gt;I70,K70&gt;J70),"IVA a rever, ","")&amp;IF(AND(E70&lt;&gt;"",F70&lt;&gt;"",COUNTIFS($E$7:$E$106,E70,$F$7:$F$106,F70)&gt;1),"Possível duplicado, ","")&amp;IF(OR(AND(L70="Pessoal",Q70="Atividade"),AND(OR(L70="Total atividade",L70="Parcial atividade"),Q70="Pessoal")),"Afetação a confirmar, ","")&amp;IF(AND(B70&lt;&gt;"",D70&lt;&gt;"",E70&lt;&gt;"",F70&lt;&gt;"",I70&lt;&gt;"",L70&lt;&gt;"",Q70&lt;&gt;"",Q70&lt;&gt;"Por confirmar",R70="Sim",OR(S70="Conciliado",S70="Não aplicável"),NOT(AND(L70="Parcial atividade",OR(M70="",M70&lt;=0,M70&gt;1))),NOT(OR(J70&gt;I70,K70&gt;J70)),NOT(AND(E70&lt;&gt;"",F70&lt;&gt;"",COUNTIFS($E$7:$E$106,E70,$F$7:$F$106,F70)&gt;1)),NOT(OR(AND(L70="Pessoal",Q70="Atividade"),AND(OR(L70="Total atividade",L70="Parcial atividade"),Q70="Pessoal")))),"OK",""))</f>
        <v/>
      </c>
      <c r="U70" s="20" t="n"/>
    </row>
    <row r="71">
      <c r="A71" s="18">
        <f>IF(COUNTA(B71:M71,Q71:S71,U71)=0,"","D-"&amp;TEXT(ROW()-6,"000"))</f>
        <v/>
      </c>
      <c r="B71" s="36" t="n"/>
      <c r="C71" s="36" t="n"/>
      <c r="D71" s="20" t="n"/>
      <c r="E71" s="21" t="n"/>
      <c r="F71" s="21" t="n"/>
      <c r="G71" s="20" t="n"/>
      <c r="H71" s="20" t="n"/>
      <c r="I71" s="22" t="n"/>
      <c r="J71" s="22" t="n"/>
      <c r="K71" s="22" t="n"/>
      <c r="L71" s="20" t="n"/>
      <c r="M71" s="23" t="n"/>
      <c r="N71" s="24">
        <f>IF(COUNTA(B71:M71,Q71:S71,U71)=0,"",IF(L71="Total atividade",100%,IF(L71="Pessoal",0%,IF(L71="Parcial atividade",IFERROR(M71,0),""))))</f>
        <v/>
      </c>
      <c r="O71" s="25">
        <f>IF(COUNTA(B71:M71,Q71:S71,U71)=0,"",IFERROR(I71-IFERROR(K71,0),0))</f>
        <v/>
      </c>
      <c r="P71" s="25">
        <f>IF(COUNTA(B71:M71,Q71:S71,U71)=0,"",IFERROR(O71*N71,0))</f>
        <v/>
      </c>
      <c r="Q71" s="20" t="n"/>
      <c r="R71" s="20" t="n"/>
      <c r="S71" s="20" t="n"/>
      <c r="T71" s="26">
        <f>IF(COUNTA(B71:M71,Q71:S71,U71)=0,"",IF(B71="","Sem data, ","")&amp;IF(D71="","Sem fornecedor, ","")&amp;IF(E71="","Sem NIF, ","")&amp;IF(F71="","Sem documento, ","")&amp;IF(I71="","Sem total, ","")&amp;IF(L71="","Sem afetação, ","")&amp;IF(Q71="","Sem classificação e-Fatura, ","")&amp;IF(Q71="Por confirmar","Classificação e-Fatura por confirmar, ","")&amp;IF(R71&lt;&gt;"Sim","Sem suporte, ","")&amp;IF(OR(S71="",S71="Pendente"),"Conciliação pendente, ","")&amp;IF(AND(L71="Parcial atividade",OR(M71="",M71&lt;=0,M71&gt;1)),"% parcial em falta ou inválida, ","")&amp;IF(OR(J71&gt;I71,K71&gt;J71),"IVA a rever, ","")&amp;IF(AND(E71&lt;&gt;"",F71&lt;&gt;"",COUNTIFS($E$7:$E$106,E71,$F$7:$F$106,F71)&gt;1),"Possível duplicado, ","")&amp;IF(OR(AND(L71="Pessoal",Q71="Atividade"),AND(OR(L71="Total atividade",L71="Parcial atividade"),Q71="Pessoal")),"Afetação a confirmar, ","")&amp;IF(AND(B71&lt;&gt;"",D71&lt;&gt;"",E71&lt;&gt;"",F71&lt;&gt;"",I71&lt;&gt;"",L71&lt;&gt;"",Q71&lt;&gt;"",Q71&lt;&gt;"Por confirmar",R71="Sim",OR(S71="Conciliado",S71="Não aplicável"),NOT(AND(L71="Parcial atividade",OR(M71="",M71&lt;=0,M71&gt;1))),NOT(OR(J71&gt;I71,K71&gt;J71)),NOT(AND(E71&lt;&gt;"",F71&lt;&gt;"",COUNTIFS($E$7:$E$106,E71,$F$7:$F$106,F71)&gt;1)),NOT(OR(AND(L71="Pessoal",Q71="Atividade"),AND(OR(L71="Total atividade",L71="Parcial atividade"),Q71="Pessoal")))),"OK",""))</f>
        <v/>
      </c>
      <c r="U71" s="20" t="n"/>
    </row>
    <row r="72">
      <c r="A72" s="18">
        <f>IF(COUNTA(B72:M72,Q72:S72,U72)=0,"","D-"&amp;TEXT(ROW()-6,"000"))</f>
        <v/>
      </c>
      <c r="B72" s="36" t="n"/>
      <c r="C72" s="36" t="n"/>
      <c r="D72" s="20" t="n"/>
      <c r="E72" s="21" t="n"/>
      <c r="F72" s="21" t="n"/>
      <c r="G72" s="20" t="n"/>
      <c r="H72" s="20" t="n"/>
      <c r="I72" s="22" t="n"/>
      <c r="J72" s="22" t="n"/>
      <c r="K72" s="22" t="n"/>
      <c r="L72" s="20" t="n"/>
      <c r="M72" s="23" t="n"/>
      <c r="N72" s="24">
        <f>IF(COUNTA(B72:M72,Q72:S72,U72)=0,"",IF(L72="Total atividade",100%,IF(L72="Pessoal",0%,IF(L72="Parcial atividade",IFERROR(M72,0),""))))</f>
        <v/>
      </c>
      <c r="O72" s="25">
        <f>IF(COUNTA(B72:M72,Q72:S72,U72)=0,"",IFERROR(I72-IFERROR(K72,0),0))</f>
        <v/>
      </c>
      <c r="P72" s="25">
        <f>IF(COUNTA(B72:M72,Q72:S72,U72)=0,"",IFERROR(O72*N72,0))</f>
        <v/>
      </c>
      <c r="Q72" s="20" t="n"/>
      <c r="R72" s="20" t="n"/>
      <c r="S72" s="20" t="n"/>
      <c r="T72" s="26">
        <f>IF(COUNTA(B72:M72,Q72:S72,U72)=0,"",IF(B72="","Sem data, ","")&amp;IF(D72="","Sem fornecedor, ","")&amp;IF(E72="","Sem NIF, ","")&amp;IF(F72="","Sem documento, ","")&amp;IF(I72="","Sem total, ","")&amp;IF(L72="","Sem afetação, ","")&amp;IF(Q72="","Sem classificação e-Fatura, ","")&amp;IF(Q72="Por confirmar","Classificação e-Fatura por confirmar, ","")&amp;IF(R72&lt;&gt;"Sim","Sem suporte, ","")&amp;IF(OR(S72="",S72="Pendente"),"Conciliação pendente, ","")&amp;IF(AND(L72="Parcial atividade",OR(M72="",M72&lt;=0,M72&gt;1)),"% parcial em falta ou inválida, ","")&amp;IF(OR(J72&gt;I72,K72&gt;J72),"IVA a rever, ","")&amp;IF(AND(E72&lt;&gt;"",F72&lt;&gt;"",COUNTIFS($E$7:$E$106,E72,$F$7:$F$106,F72)&gt;1),"Possível duplicado, ","")&amp;IF(OR(AND(L72="Pessoal",Q72="Atividade"),AND(OR(L72="Total atividade",L72="Parcial atividade"),Q72="Pessoal")),"Afetação a confirmar, ","")&amp;IF(AND(B72&lt;&gt;"",D72&lt;&gt;"",E72&lt;&gt;"",F72&lt;&gt;"",I72&lt;&gt;"",L72&lt;&gt;"",Q72&lt;&gt;"",Q72&lt;&gt;"Por confirmar",R72="Sim",OR(S72="Conciliado",S72="Não aplicável"),NOT(AND(L72="Parcial atividade",OR(M72="",M72&lt;=0,M72&gt;1))),NOT(OR(J72&gt;I72,K72&gt;J72)),NOT(AND(E72&lt;&gt;"",F72&lt;&gt;"",COUNTIFS($E$7:$E$106,E72,$F$7:$F$106,F72)&gt;1)),NOT(OR(AND(L72="Pessoal",Q72="Atividade"),AND(OR(L72="Total atividade",L72="Parcial atividade"),Q72="Pessoal")))),"OK",""))</f>
        <v/>
      </c>
      <c r="U72" s="20" t="n"/>
    </row>
    <row r="73">
      <c r="A73" s="18">
        <f>IF(COUNTA(B73:M73,Q73:S73,U73)=0,"","D-"&amp;TEXT(ROW()-6,"000"))</f>
        <v/>
      </c>
      <c r="B73" s="36" t="n"/>
      <c r="C73" s="36" t="n"/>
      <c r="D73" s="20" t="n"/>
      <c r="E73" s="21" t="n"/>
      <c r="F73" s="21" t="n"/>
      <c r="G73" s="20" t="n"/>
      <c r="H73" s="20" t="n"/>
      <c r="I73" s="22" t="n"/>
      <c r="J73" s="22" t="n"/>
      <c r="K73" s="22" t="n"/>
      <c r="L73" s="20" t="n"/>
      <c r="M73" s="23" t="n"/>
      <c r="N73" s="24">
        <f>IF(COUNTA(B73:M73,Q73:S73,U73)=0,"",IF(L73="Total atividade",100%,IF(L73="Pessoal",0%,IF(L73="Parcial atividade",IFERROR(M73,0),""))))</f>
        <v/>
      </c>
      <c r="O73" s="25">
        <f>IF(COUNTA(B73:M73,Q73:S73,U73)=0,"",IFERROR(I73-IFERROR(K73,0),0))</f>
        <v/>
      </c>
      <c r="P73" s="25">
        <f>IF(COUNTA(B73:M73,Q73:S73,U73)=0,"",IFERROR(O73*N73,0))</f>
        <v/>
      </c>
      <c r="Q73" s="20" t="n"/>
      <c r="R73" s="20" t="n"/>
      <c r="S73" s="20" t="n"/>
      <c r="T73" s="26">
        <f>IF(COUNTA(B73:M73,Q73:S73,U73)=0,"",IF(B73="","Sem data, ","")&amp;IF(D73="","Sem fornecedor, ","")&amp;IF(E73="","Sem NIF, ","")&amp;IF(F73="","Sem documento, ","")&amp;IF(I73="","Sem total, ","")&amp;IF(L73="","Sem afetação, ","")&amp;IF(Q73="","Sem classificação e-Fatura, ","")&amp;IF(Q73="Por confirmar","Classificação e-Fatura por confirmar, ","")&amp;IF(R73&lt;&gt;"Sim","Sem suporte, ","")&amp;IF(OR(S73="",S73="Pendente"),"Conciliação pendente, ","")&amp;IF(AND(L73="Parcial atividade",OR(M73="",M73&lt;=0,M73&gt;1)),"% parcial em falta ou inválida, ","")&amp;IF(OR(J73&gt;I73,K73&gt;J73),"IVA a rever, ","")&amp;IF(AND(E73&lt;&gt;"",F73&lt;&gt;"",COUNTIFS($E$7:$E$106,E73,$F$7:$F$106,F73)&gt;1),"Possível duplicado, ","")&amp;IF(OR(AND(L73="Pessoal",Q73="Atividade"),AND(OR(L73="Total atividade",L73="Parcial atividade"),Q73="Pessoal")),"Afetação a confirmar, ","")&amp;IF(AND(B73&lt;&gt;"",D73&lt;&gt;"",E73&lt;&gt;"",F73&lt;&gt;"",I73&lt;&gt;"",L73&lt;&gt;"",Q73&lt;&gt;"",Q73&lt;&gt;"Por confirmar",R73="Sim",OR(S73="Conciliado",S73="Não aplicável"),NOT(AND(L73="Parcial atividade",OR(M73="",M73&lt;=0,M73&gt;1))),NOT(OR(J73&gt;I73,K73&gt;J73)),NOT(AND(E73&lt;&gt;"",F73&lt;&gt;"",COUNTIFS($E$7:$E$106,E73,$F$7:$F$106,F73)&gt;1)),NOT(OR(AND(L73="Pessoal",Q73="Atividade"),AND(OR(L73="Total atividade",L73="Parcial atividade"),Q73="Pessoal")))),"OK",""))</f>
        <v/>
      </c>
      <c r="U73" s="20" t="n"/>
    </row>
    <row r="74">
      <c r="A74" s="18">
        <f>IF(COUNTA(B74:M74,Q74:S74,U74)=0,"","D-"&amp;TEXT(ROW()-6,"000"))</f>
        <v/>
      </c>
      <c r="B74" s="36" t="n"/>
      <c r="C74" s="36" t="n"/>
      <c r="D74" s="20" t="n"/>
      <c r="E74" s="21" t="n"/>
      <c r="F74" s="21" t="n"/>
      <c r="G74" s="20" t="n"/>
      <c r="H74" s="20" t="n"/>
      <c r="I74" s="22" t="n"/>
      <c r="J74" s="22" t="n"/>
      <c r="K74" s="22" t="n"/>
      <c r="L74" s="20" t="n"/>
      <c r="M74" s="23" t="n"/>
      <c r="N74" s="24">
        <f>IF(COUNTA(B74:M74,Q74:S74,U74)=0,"",IF(L74="Total atividade",100%,IF(L74="Pessoal",0%,IF(L74="Parcial atividade",IFERROR(M74,0),""))))</f>
        <v/>
      </c>
      <c r="O74" s="25">
        <f>IF(COUNTA(B74:M74,Q74:S74,U74)=0,"",IFERROR(I74-IFERROR(K74,0),0))</f>
        <v/>
      </c>
      <c r="P74" s="25">
        <f>IF(COUNTA(B74:M74,Q74:S74,U74)=0,"",IFERROR(O74*N74,0))</f>
        <v/>
      </c>
      <c r="Q74" s="20" t="n"/>
      <c r="R74" s="20" t="n"/>
      <c r="S74" s="20" t="n"/>
      <c r="T74" s="26">
        <f>IF(COUNTA(B74:M74,Q74:S74,U74)=0,"",IF(B74="","Sem data, ","")&amp;IF(D74="","Sem fornecedor, ","")&amp;IF(E74="","Sem NIF, ","")&amp;IF(F74="","Sem documento, ","")&amp;IF(I74="","Sem total, ","")&amp;IF(L74="","Sem afetação, ","")&amp;IF(Q74="","Sem classificação e-Fatura, ","")&amp;IF(Q74="Por confirmar","Classificação e-Fatura por confirmar, ","")&amp;IF(R74&lt;&gt;"Sim","Sem suporte, ","")&amp;IF(OR(S74="",S74="Pendente"),"Conciliação pendente, ","")&amp;IF(AND(L74="Parcial atividade",OR(M74="",M74&lt;=0,M74&gt;1)),"% parcial em falta ou inválida, ","")&amp;IF(OR(J74&gt;I74,K74&gt;J74),"IVA a rever, ","")&amp;IF(AND(E74&lt;&gt;"",F74&lt;&gt;"",COUNTIFS($E$7:$E$106,E74,$F$7:$F$106,F74)&gt;1),"Possível duplicado, ","")&amp;IF(OR(AND(L74="Pessoal",Q74="Atividade"),AND(OR(L74="Total atividade",L74="Parcial atividade"),Q74="Pessoal")),"Afetação a confirmar, ","")&amp;IF(AND(B74&lt;&gt;"",D74&lt;&gt;"",E74&lt;&gt;"",F74&lt;&gt;"",I74&lt;&gt;"",L74&lt;&gt;"",Q74&lt;&gt;"",Q74&lt;&gt;"Por confirmar",R74="Sim",OR(S74="Conciliado",S74="Não aplicável"),NOT(AND(L74="Parcial atividade",OR(M74="",M74&lt;=0,M74&gt;1))),NOT(OR(J74&gt;I74,K74&gt;J74)),NOT(AND(E74&lt;&gt;"",F74&lt;&gt;"",COUNTIFS($E$7:$E$106,E74,$F$7:$F$106,F74)&gt;1)),NOT(OR(AND(L74="Pessoal",Q74="Atividade"),AND(OR(L74="Total atividade",L74="Parcial atividade"),Q74="Pessoal")))),"OK",""))</f>
        <v/>
      </c>
      <c r="U74" s="20" t="n"/>
    </row>
    <row r="75">
      <c r="A75" s="18">
        <f>IF(COUNTA(B75:M75,Q75:S75,U75)=0,"","D-"&amp;TEXT(ROW()-6,"000"))</f>
        <v/>
      </c>
      <c r="B75" s="36" t="n"/>
      <c r="C75" s="36" t="n"/>
      <c r="D75" s="20" t="n"/>
      <c r="E75" s="21" t="n"/>
      <c r="F75" s="21" t="n"/>
      <c r="G75" s="20" t="n"/>
      <c r="H75" s="20" t="n"/>
      <c r="I75" s="22" t="n"/>
      <c r="J75" s="22" t="n"/>
      <c r="K75" s="22" t="n"/>
      <c r="L75" s="20" t="n"/>
      <c r="M75" s="23" t="n"/>
      <c r="N75" s="24">
        <f>IF(COUNTA(B75:M75,Q75:S75,U75)=0,"",IF(L75="Total atividade",100%,IF(L75="Pessoal",0%,IF(L75="Parcial atividade",IFERROR(M75,0),""))))</f>
        <v/>
      </c>
      <c r="O75" s="25">
        <f>IF(COUNTA(B75:M75,Q75:S75,U75)=0,"",IFERROR(I75-IFERROR(K75,0),0))</f>
        <v/>
      </c>
      <c r="P75" s="25">
        <f>IF(COUNTA(B75:M75,Q75:S75,U75)=0,"",IFERROR(O75*N75,0))</f>
        <v/>
      </c>
      <c r="Q75" s="20" t="n"/>
      <c r="R75" s="20" t="n"/>
      <c r="S75" s="20" t="n"/>
      <c r="T75" s="26">
        <f>IF(COUNTA(B75:M75,Q75:S75,U75)=0,"",IF(B75="","Sem data, ","")&amp;IF(D75="","Sem fornecedor, ","")&amp;IF(E75="","Sem NIF, ","")&amp;IF(F75="","Sem documento, ","")&amp;IF(I75="","Sem total, ","")&amp;IF(L75="","Sem afetação, ","")&amp;IF(Q75="","Sem classificação e-Fatura, ","")&amp;IF(Q75="Por confirmar","Classificação e-Fatura por confirmar, ","")&amp;IF(R75&lt;&gt;"Sim","Sem suporte, ","")&amp;IF(OR(S75="",S75="Pendente"),"Conciliação pendente, ","")&amp;IF(AND(L75="Parcial atividade",OR(M75="",M75&lt;=0,M75&gt;1)),"% parcial em falta ou inválida, ","")&amp;IF(OR(J75&gt;I75,K75&gt;J75),"IVA a rever, ","")&amp;IF(AND(E75&lt;&gt;"",F75&lt;&gt;"",COUNTIFS($E$7:$E$106,E75,$F$7:$F$106,F75)&gt;1),"Possível duplicado, ","")&amp;IF(OR(AND(L75="Pessoal",Q75="Atividade"),AND(OR(L75="Total atividade",L75="Parcial atividade"),Q75="Pessoal")),"Afetação a confirmar, ","")&amp;IF(AND(B75&lt;&gt;"",D75&lt;&gt;"",E75&lt;&gt;"",F75&lt;&gt;"",I75&lt;&gt;"",L75&lt;&gt;"",Q75&lt;&gt;"",Q75&lt;&gt;"Por confirmar",R75="Sim",OR(S75="Conciliado",S75="Não aplicável"),NOT(AND(L75="Parcial atividade",OR(M75="",M75&lt;=0,M75&gt;1))),NOT(OR(J75&gt;I75,K75&gt;J75)),NOT(AND(E75&lt;&gt;"",F75&lt;&gt;"",COUNTIFS($E$7:$E$106,E75,$F$7:$F$106,F75)&gt;1)),NOT(OR(AND(L75="Pessoal",Q75="Atividade"),AND(OR(L75="Total atividade",L75="Parcial atividade"),Q75="Pessoal")))),"OK",""))</f>
        <v/>
      </c>
      <c r="U75" s="20" t="n"/>
    </row>
    <row r="76">
      <c r="A76" s="18">
        <f>IF(COUNTA(B76:M76,Q76:S76,U76)=0,"","D-"&amp;TEXT(ROW()-6,"000"))</f>
        <v/>
      </c>
      <c r="B76" s="36" t="n"/>
      <c r="C76" s="36" t="n"/>
      <c r="D76" s="20" t="n"/>
      <c r="E76" s="21" t="n"/>
      <c r="F76" s="21" t="n"/>
      <c r="G76" s="20" t="n"/>
      <c r="H76" s="20" t="n"/>
      <c r="I76" s="22" t="n"/>
      <c r="J76" s="22" t="n"/>
      <c r="K76" s="22" t="n"/>
      <c r="L76" s="20" t="n"/>
      <c r="M76" s="23" t="n"/>
      <c r="N76" s="24">
        <f>IF(COUNTA(B76:M76,Q76:S76,U76)=0,"",IF(L76="Total atividade",100%,IF(L76="Pessoal",0%,IF(L76="Parcial atividade",IFERROR(M76,0),""))))</f>
        <v/>
      </c>
      <c r="O76" s="25">
        <f>IF(COUNTA(B76:M76,Q76:S76,U76)=0,"",IFERROR(I76-IFERROR(K76,0),0))</f>
        <v/>
      </c>
      <c r="P76" s="25">
        <f>IF(COUNTA(B76:M76,Q76:S76,U76)=0,"",IFERROR(O76*N76,0))</f>
        <v/>
      </c>
      <c r="Q76" s="20" t="n"/>
      <c r="R76" s="20" t="n"/>
      <c r="S76" s="20" t="n"/>
      <c r="T76" s="26">
        <f>IF(COUNTA(B76:M76,Q76:S76,U76)=0,"",IF(B76="","Sem data, ","")&amp;IF(D76="","Sem fornecedor, ","")&amp;IF(E76="","Sem NIF, ","")&amp;IF(F76="","Sem documento, ","")&amp;IF(I76="","Sem total, ","")&amp;IF(L76="","Sem afetação, ","")&amp;IF(Q76="","Sem classificação e-Fatura, ","")&amp;IF(Q76="Por confirmar","Classificação e-Fatura por confirmar, ","")&amp;IF(R76&lt;&gt;"Sim","Sem suporte, ","")&amp;IF(OR(S76="",S76="Pendente"),"Conciliação pendente, ","")&amp;IF(AND(L76="Parcial atividade",OR(M76="",M76&lt;=0,M76&gt;1)),"% parcial em falta ou inválida, ","")&amp;IF(OR(J76&gt;I76,K76&gt;J76),"IVA a rever, ","")&amp;IF(AND(E76&lt;&gt;"",F76&lt;&gt;"",COUNTIFS($E$7:$E$106,E76,$F$7:$F$106,F76)&gt;1),"Possível duplicado, ","")&amp;IF(OR(AND(L76="Pessoal",Q76="Atividade"),AND(OR(L76="Total atividade",L76="Parcial atividade"),Q76="Pessoal")),"Afetação a confirmar, ","")&amp;IF(AND(B76&lt;&gt;"",D76&lt;&gt;"",E76&lt;&gt;"",F76&lt;&gt;"",I76&lt;&gt;"",L76&lt;&gt;"",Q76&lt;&gt;"",Q76&lt;&gt;"Por confirmar",R76="Sim",OR(S76="Conciliado",S76="Não aplicável"),NOT(AND(L76="Parcial atividade",OR(M76="",M76&lt;=0,M76&gt;1))),NOT(OR(J76&gt;I76,K76&gt;J76)),NOT(AND(E76&lt;&gt;"",F76&lt;&gt;"",COUNTIFS($E$7:$E$106,E76,$F$7:$F$106,F76)&gt;1)),NOT(OR(AND(L76="Pessoal",Q76="Atividade"),AND(OR(L76="Total atividade",L76="Parcial atividade"),Q76="Pessoal")))),"OK",""))</f>
        <v/>
      </c>
      <c r="U76" s="20" t="n"/>
    </row>
    <row r="77">
      <c r="A77" s="18">
        <f>IF(COUNTA(B77:M77,Q77:S77,U77)=0,"","D-"&amp;TEXT(ROW()-6,"000"))</f>
        <v/>
      </c>
      <c r="B77" s="36" t="n"/>
      <c r="C77" s="36" t="n"/>
      <c r="D77" s="20" t="n"/>
      <c r="E77" s="21" t="n"/>
      <c r="F77" s="21" t="n"/>
      <c r="G77" s="20" t="n"/>
      <c r="H77" s="20" t="n"/>
      <c r="I77" s="22" t="n"/>
      <c r="J77" s="22" t="n"/>
      <c r="K77" s="22" t="n"/>
      <c r="L77" s="20" t="n"/>
      <c r="M77" s="23" t="n"/>
      <c r="N77" s="24">
        <f>IF(COUNTA(B77:M77,Q77:S77,U77)=0,"",IF(L77="Total atividade",100%,IF(L77="Pessoal",0%,IF(L77="Parcial atividade",IFERROR(M77,0),""))))</f>
        <v/>
      </c>
      <c r="O77" s="25">
        <f>IF(COUNTA(B77:M77,Q77:S77,U77)=0,"",IFERROR(I77-IFERROR(K77,0),0))</f>
        <v/>
      </c>
      <c r="P77" s="25">
        <f>IF(COUNTA(B77:M77,Q77:S77,U77)=0,"",IFERROR(O77*N77,0))</f>
        <v/>
      </c>
      <c r="Q77" s="20" t="n"/>
      <c r="R77" s="20" t="n"/>
      <c r="S77" s="20" t="n"/>
      <c r="T77" s="26">
        <f>IF(COUNTA(B77:M77,Q77:S77,U77)=0,"",IF(B77="","Sem data, ","")&amp;IF(D77="","Sem fornecedor, ","")&amp;IF(E77="","Sem NIF, ","")&amp;IF(F77="","Sem documento, ","")&amp;IF(I77="","Sem total, ","")&amp;IF(L77="","Sem afetação, ","")&amp;IF(Q77="","Sem classificação e-Fatura, ","")&amp;IF(Q77="Por confirmar","Classificação e-Fatura por confirmar, ","")&amp;IF(R77&lt;&gt;"Sim","Sem suporte, ","")&amp;IF(OR(S77="",S77="Pendente"),"Conciliação pendente, ","")&amp;IF(AND(L77="Parcial atividade",OR(M77="",M77&lt;=0,M77&gt;1)),"% parcial em falta ou inválida, ","")&amp;IF(OR(J77&gt;I77,K77&gt;J77),"IVA a rever, ","")&amp;IF(AND(E77&lt;&gt;"",F77&lt;&gt;"",COUNTIFS($E$7:$E$106,E77,$F$7:$F$106,F77)&gt;1),"Possível duplicado, ","")&amp;IF(OR(AND(L77="Pessoal",Q77="Atividade"),AND(OR(L77="Total atividade",L77="Parcial atividade"),Q77="Pessoal")),"Afetação a confirmar, ","")&amp;IF(AND(B77&lt;&gt;"",D77&lt;&gt;"",E77&lt;&gt;"",F77&lt;&gt;"",I77&lt;&gt;"",L77&lt;&gt;"",Q77&lt;&gt;"",Q77&lt;&gt;"Por confirmar",R77="Sim",OR(S77="Conciliado",S77="Não aplicável"),NOT(AND(L77="Parcial atividade",OR(M77="",M77&lt;=0,M77&gt;1))),NOT(OR(J77&gt;I77,K77&gt;J77)),NOT(AND(E77&lt;&gt;"",F77&lt;&gt;"",COUNTIFS($E$7:$E$106,E77,$F$7:$F$106,F77)&gt;1)),NOT(OR(AND(L77="Pessoal",Q77="Atividade"),AND(OR(L77="Total atividade",L77="Parcial atividade"),Q77="Pessoal")))),"OK",""))</f>
        <v/>
      </c>
      <c r="U77" s="20" t="n"/>
    </row>
    <row r="78">
      <c r="A78" s="18">
        <f>IF(COUNTA(B78:M78,Q78:S78,U78)=0,"","D-"&amp;TEXT(ROW()-6,"000"))</f>
        <v/>
      </c>
      <c r="B78" s="36" t="n"/>
      <c r="C78" s="36" t="n"/>
      <c r="D78" s="20" t="n"/>
      <c r="E78" s="21" t="n"/>
      <c r="F78" s="21" t="n"/>
      <c r="G78" s="20" t="n"/>
      <c r="H78" s="20" t="n"/>
      <c r="I78" s="22" t="n"/>
      <c r="J78" s="22" t="n"/>
      <c r="K78" s="22" t="n"/>
      <c r="L78" s="20" t="n"/>
      <c r="M78" s="23" t="n"/>
      <c r="N78" s="24">
        <f>IF(COUNTA(B78:M78,Q78:S78,U78)=0,"",IF(L78="Total atividade",100%,IF(L78="Pessoal",0%,IF(L78="Parcial atividade",IFERROR(M78,0),""))))</f>
        <v/>
      </c>
      <c r="O78" s="25">
        <f>IF(COUNTA(B78:M78,Q78:S78,U78)=0,"",IFERROR(I78-IFERROR(K78,0),0))</f>
        <v/>
      </c>
      <c r="P78" s="25">
        <f>IF(COUNTA(B78:M78,Q78:S78,U78)=0,"",IFERROR(O78*N78,0))</f>
        <v/>
      </c>
      <c r="Q78" s="20" t="n"/>
      <c r="R78" s="20" t="n"/>
      <c r="S78" s="20" t="n"/>
      <c r="T78" s="26">
        <f>IF(COUNTA(B78:M78,Q78:S78,U78)=0,"",IF(B78="","Sem data, ","")&amp;IF(D78="","Sem fornecedor, ","")&amp;IF(E78="","Sem NIF, ","")&amp;IF(F78="","Sem documento, ","")&amp;IF(I78="","Sem total, ","")&amp;IF(L78="","Sem afetação, ","")&amp;IF(Q78="","Sem classificação e-Fatura, ","")&amp;IF(Q78="Por confirmar","Classificação e-Fatura por confirmar, ","")&amp;IF(R78&lt;&gt;"Sim","Sem suporte, ","")&amp;IF(OR(S78="",S78="Pendente"),"Conciliação pendente, ","")&amp;IF(AND(L78="Parcial atividade",OR(M78="",M78&lt;=0,M78&gt;1)),"% parcial em falta ou inválida, ","")&amp;IF(OR(J78&gt;I78,K78&gt;J78),"IVA a rever, ","")&amp;IF(AND(E78&lt;&gt;"",F78&lt;&gt;"",COUNTIFS($E$7:$E$106,E78,$F$7:$F$106,F78)&gt;1),"Possível duplicado, ","")&amp;IF(OR(AND(L78="Pessoal",Q78="Atividade"),AND(OR(L78="Total atividade",L78="Parcial atividade"),Q78="Pessoal")),"Afetação a confirmar, ","")&amp;IF(AND(B78&lt;&gt;"",D78&lt;&gt;"",E78&lt;&gt;"",F78&lt;&gt;"",I78&lt;&gt;"",L78&lt;&gt;"",Q78&lt;&gt;"",Q78&lt;&gt;"Por confirmar",R78="Sim",OR(S78="Conciliado",S78="Não aplicável"),NOT(AND(L78="Parcial atividade",OR(M78="",M78&lt;=0,M78&gt;1))),NOT(OR(J78&gt;I78,K78&gt;J78)),NOT(AND(E78&lt;&gt;"",F78&lt;&gt;"",COUNTIFS($E$7:$E$106,E78,$F$7:$F$106,F78)&gt;1)),NOT(OR(AND(L78="Pessoal",Q78="Atividade"),AND(OR(L78="Total atividade",L78="Parcial atividade"),Q78="Pessoal")))),"OK",""))</f>
        <v/>
      </c>
      <c r="U78" s="20" t="n"/>
    </row>
    <row r="79">
      <c r="A79" s="18">
        <f>IF(COUNTA(B79:M79,Q79:S79,U79)=0,"","D-"&amp;TEXT(ROW()-6,"000"))</f>
        <v/>
      </c>
      <c r="B79" s="36" t="n"/>
      <c r="C79" s="36" t="n"/>
      <c r="D79" s="20" t="n"/>
      <c r="E79" s="21" t="n"/>
      <c r="F79" s="21" t="n"/>
      <c r="G79" s="20" t="n"/>
      <c r="H79" s="20" t="n"/>
      <c r="I79" s="22" t="n"/>
      <c r="J79" s="22" t="n"/>
      <c r="K79" s="22" t="n"/>
      <c r="L79" s="20" t="n"/>
      <c r="M79" s="23" t="n"/>
      <c r="N79" s="24">
        <f>IF(COUNTA(B79:M79,Q79:S79,U79)=0,"",IF(L79="Total atividade",100%,IF(L79="Pessoal",0%,IF(L79="Parcial atividade",IFERROR(M79,0),""))))</f>
        <v/>
      </c>
      <c r="O79" s="25">
        <f>IF(COUNTA(B79:M79,Q79:S79,U79)=0,"",IFERROR(I79-IFERROR(K79,0),0))</f>
        <v/>
      </c>
      <c r="P79" s="25">
        <f>IF(COUNTA(B79:M79,Q79:S79,U79)=0,"",IFERROR(O79*N79,0))</f>
        <v/>
      </c>
      <c r="Q79" s="20" t="n"/>
      <c r="R79" s="20" t="n"/>
      <c r="S79" s="20" t="n"/>
      <c r="T79" s="26">
        <f>IF(COUNTA(B79:M79,Q79:S79,U79)=0,"",IF(B79="","Sem data, ","")&amp;IF(D79="","Sem fornecedor, ","")&amp;IF(E79="","Sem NIF, ","")&amp;IF(F79="","Sem documento, ","")&amp;IF(I79="","Sem total, ","")&amp;IF(L79="","Sem afetação, ","")&amp;IF(Q79="","Sem classificação e-Fatura, ","")&amp;IF(Q79="Por confirmar","Classificação e-Fatura por confirmar, ","")&amp;IF(R79&lt;&gt;"Sim","Sem suporte, ","")&amp;IF(OR(S79="",S79="Pendente"),"Conciliação pendente, ","")&amp;IF(AND(L79="Parcial atividade",OR(M79="",M79&lt;=0,M79&gt;1)),"% parcial em falta ou inválida, ","")&amp;IF(OR(J79&gt;I79,K79&gt;J79),"IVA a rever, ","")&amp;IF(AND(E79&lt;&gt;"",F79&lt;&gt;"",COUNTIFS($E$7:$E$106,E79,$F$7:$F$106,F79)&gt;1),"Possível duplicado, ","")&amp;IF(OR(AND(L79="Pessoal",Q79="Atividade"),AND(OR(L79="Total atividade",L79="Parcial atividade"),Q79="Pessoal")),"Afetação a confirmar, ","")&amp;IF(AND(B79&lt;&gt;"",D79&lt;&gt;"",E79&lt;&gt;"",F79&lt;&gt;"",I79&lt;&gt;"",L79&lt;&gt;"",Q79&lt;&gt;"",Q79&lt;&gt;"Por confirmar",R79="Sim",OR(S79="Conciliado",S79="Não aplicável"),NOT(AND(L79="Parcial atividade",OR(M79="",M79&lt;=0,M79&gt;1))),NOT(OR(J79&gt;I79,K79&gt;J79)),NOT(AND(E79&lt;&gt;"",F79&lt;&gt;"",COUNTIFS($E$7:$E$106,E79,$F$7:$F$106,F79)&gt;1)),NOT(OR(AND(L79="Pessoal",Q79="Atividade"),AND(OR(L79="Total atividade",L79="Parcial atividade"),Q79="Pessoal")))),"OK",""))</f>
        <v/>
      </c>
      <c r="U79" s="20" t="n"/>
    </row>
    <row r="80">
      <c r="A80" s="18">
        <f>IF(COUNTA(B80:M80,Q80:S80,U80)=0,"","D-"&amp;TEXT(ROW()-6,"000"))</f>
        <v/>
      </c>
      <c r="B80" s="36" t="n"/>
      <c r="C80" s="36" t="n"/>
      <c r="D80" s="20" t="n"/>
      <c r="E80" s="21" t="n"/>
      <c r="F80" s="21" t="n"/>
      <c r="G80" s="20" t="n"/>
      <c r="H80" s="20" t="n"/>
      <c r="I80" s="22" t="n"/>
      <c r="J80" s="22" t="n"/>
      <c r="K80" s="22" t="n"/>
      <c r="L80" s="20" t="n"/>
      <c r="M80" s="23" t="n"/>
      <c r="N80" s="24">
        <f>IF(COUNTA(B80:M80,Q80:S80,U80)=0,"",IF(L80="Total atividade",100%,IF(L80="Pessoal",0%,IF(L80="Parcial atividade",IFERROR(M80,0),""))))</f>
        <v/>
      </c>
      <c r="O80" s="25">
        <f>IF(COUNTA(B80:M80,Q80:S80,U80)=0,"",IFERROR(I80-IFERROR(K80,0),0))</f>
        <v/>
      </c>
      <c r="P80" s="25">
        <f>IF(COUNTA(B80:M80,Q80:S80,U80)=0,"",IFERROR(O80*N80,0))</f>
        <v/>
      </c>
      <c r="Q80" s="20" t="n"/>
      <c r="R80" s="20" t="n"/>
      <c r="S80" s="20" t="n"/>
      <c r="T80" s="26">
        <f>IF(COUNTA(B80:M80,Q80:S80,U80)=0,"",IF(B80="","Sem data, ","")&amp;IF(D80="","Sem fornecedor, ","")&amp;IF(E80="","Sem NIF, ","")&amp;IF(F80="","Sem documento, ","")&amp;IF(I80="","Sem total, ","")&amp;IF(L80="","Sem afetação, ","")&amp;IF(Q80="","Sem classificação e-Fatura, ","")&amp;IF(Q80="Por confirmar","Classificação e-Fatura por confirmar, ","")&amp;IF(R80&lt;&gt;"Sim","Sem suporte, ","")&amp;IF(OR(S80="",S80="Pendente"),"Conciliação pendente, ","")&amp;IF(AND(L80="Parcial atividade",OR(M80="",M80&lt;=0,M80&gt;1)),"% parcial em falta ou inválida, ","")&amp;IF(OR(J80&gt;I80,K80&gt;J80),"IVA a rever, ","")&amp;IF(AND(E80&lt;&gt;"",F80&lt;&gt;"",COUNTIFS($E$7:$E$106,E80,$F$7:$F$106,F80)&gt;1),"Possível duplicado, ","")&amp;IF(OR(AND(L80="Pessoal",Q80="Atividade"),AND(OR(L80="Total atividade",L80="Parcial atividade"),Q80="Pessoal")),"Afetação a confirmar, ","")&amp;IF(AND(B80&lt;&gt;"",D80&lt;&gt;"",E80&lt;&gt;"",F80&lt;&gt;"",I80&lt;&gt;"",L80&lt;&gt;"",Q80&lt;&gt;"",Q80&lt;&gt;"Por confirmar",R80="Sim",OR(S80="Conciliado",S80="Não aplicável"),NOT(AND(L80="Parcial atividade",OR(M80="",M80&lt;=0,M80&gt;1))),NOT(OR(J80&gt;I80,K80&gt;J80)),NOT(AND(E80&lt;&gt;"",F80&lt;&gt;"",COUNTIFS($E$7:$E$106,E80,$F$7:$F$106,F80)&gt;1)),NOT(OR(AND(L80="Pessoal",Q80="Atividade"),AND(OR(L80="Total atividade",L80="Parcial atividade"),Q80="Pessoal")))),"OK",""))</f>
        <v/>
      </c>
      <c r="U80" s="20" t="n"/>
    </row>
    <row r="81">
      <c r="A81" s="18">
        <f>IF(COUNTA(B81:M81,Q81:S81,U81)=0,"","D-"&amp;TEXT(ROW()-6,"000"))</f>
        <v/>
      </c>
      <c r="B81" s="36" t="n"/>
      <c r="C81" s="36" t="n"/>
      <c r="D81" s="20" t="n"/>
      <c r="E81" s="21" t="n"/>
      <c r="F81" s="21" t="n"/>
      <c r="G81" s="20" t="n"/>
      <c r="H81" s="20" t="n"/>
      <c r="I81" s="22" t="n"/>
      <c r="J81" s="22" t="n"/>
      <c r="K81" s="22" t="n"/>
      <c r="L81" s="20" t="n"/>
      <c r="M81" s="23" t="n"/>
      <c r="N81" s="24">
        <f>IF(COUNTA(B81:M81,Q81:S81,U81)=0,"",IF(L81="Total atividade",100%,IF(L81="Pessoal",0%,IF(L81="Parcial atividade",IFERROR(M81,0),""))))</f>
        <v/>
      </c>
      <c r="O81" s="25">
        <f>IF(COUNTA(B81:M81,Q81:S81,U81)=0,"",IFERROR(I81-IFERROR(K81,0),0))</f>
        <v/>
      </c>
      <c r="P81" s="25">
        <f>IF(COUNTA(B81:M81,Q81:S81,U81)=0,"",IFERROR(O81*N81,0))</f>
        <v/>
      </c>
      <c r="Q81" s="20" t="n"/>
      <c r="R81" s="20" t="n"/>
      <c r="S81" s="20" t="n"/>
      <c r="T81" s="26">
        <f>IF(COUNTA(B81:M81,Q81:S81,U81)=0,"",IF(B81="","Sem data, ","")&amp;IF(D81="","Sem fornecedor, ","")&amp;IF(E81="","Sem NIF, ","")&amp;IF(F81="","Sem documento, ","")&amp;IF(I81="","Sem total, ","")&amp;IF(L81="","Sem afetação, ","")&amp;IF(Q81="","Sem classificação e-Fatura, ","")&amp;IF(Q81="Por confirmar","Classificação e-Fatura por confirmar, ","")&amp;IF(R81&lt;&gt;"Sim","Sem suporte, ","")&amp;IF(OR(S81="",S81="Pendente"),"Conciliação pendente, ","")&amp;IF(AND(L81="Parcial atividade",OR(M81="",M81&lt;=0,M81&gt;1)),"% parcial em falta ou inválida, ","")&amp;IF(OR(J81&gt;I81,K81&gt;J81),"IVA a rever, ","")&amp;IF(AND(E81&lt;&gt;"",F81&lt;&gt;"",COUNTIFS($E$7:$E$106,E81,$F$7:$F$106,F81)&gt;1),"Possível duplicado, ","")&amp;IF(OR(AND(L81="Pessoal",Q81="Atividade"),AND(OR(L81="Total atividade",L81="Parcial atividade"),Q81="Pessoal")),"Afetação a confirmar, ","")&amp;IF(AND(B81&lt;&gt;"",D81&lt;&gt;"",E81&lt;&gt;"",F81&lt;&gt;"",I81&lt;&gt;"",L81&lt;&gt;"",Q81&lt;&gt;"",Q81&lt;&gt;"Por confirmar",R81="Sim",OR(S81="Conciliado",S81="Não aplicável"),NOT(AND(L81="Parcial atividade",OR(M81="",M81&lt;=0,M81&gt;1))),NOT(OR(J81&gt;I81,K81&gt;J81)),NOT(AND(E81&lt;&gt;"",F81&lt;&gt;"",COUNTIFS($E$7:$E$106,E81,$F$7:$F$106,F81)&gt;1)),NOT(OR(AND(L81="Pessoal",Q81="Atividade"),AND(OR(L81="Total atividade",L81="Parcial atividade"),Q81="Pessoal")))),"OK",""))</f>
        <v/>
      </c>
      <c r="U81" s="20" t="n"/>
    </row>
    <row r="82">
      <c r="A82" s="18">
        <f>IF(COUNTA(B82:M82,Q82:S82,U82)=0,"","D-"&amp;TEXT(ROW()-6,"000"))</f>
        <v/>
      </c>
      <c r="B82" s="36" t="n"/>
      <c r="C82" s="36" t="n"/>
      <c r="D82" s="20" t="n"/>
      <c r="E82" s="21" t="n"/>
      <c r="F82" s="21" t="n"/>
      <c r="G82" s="20" t="n"/>
      <c r="H82" s="20" t="n"/>
      <c r="I82" s="22" t="n"/>
      <c r="J82" s="22" t="n"/>
      <c r="K82" s="22" t="n"/>
      <c r="L82" s="20" t="n"/>
      <c r="M82" s="23" t="n"/>
      <c r="N82" s="24">
        <f>IF(COUNTA(B82:M82,Q82:S82,U82)=0,"",IF(L82="Total atividade",100%,IF(L82="Pessoal",0%,IF(L82="Parcial atividade",IFERROR(M82,0),""))))</f>
        <v/>
      </c>
      <c r="O82" s="25">
        <f>IF(COUNTA(B82:M82,Q82:S82,U82)=0,"",IFERROR(I82-IFERROR(K82,0),0))</f>
        <v/>
      </c>
      <c r="P82" s="25">
        <f>IF(COUNTA(B82:M82,Q82:S82,U82)=0,"",IFERROR(O82*N82,0))</f>
        <v/>
      </c>
      <c r="Q82" s="20" t="n"/>
      <c r="R82" s="20" t="n"/>
      <c r="S82" s="20" t="n"/>
      <c r="T82" s="26">
        <f>IF(COUNTA(B82:M82,Q82:S82,U82)=0,"",IF(B82="","Sem data, ","")&amp;IF(D82="","Sem fornecedor, ","")&amp;IF(E82="","Sem NIF, ","")&amp;IF(F82="","Sem documento, ","")&amp;IF(I82="","Sem total, ","")&amp;IF(L82="","Sem afetação, ","")&amp;IF(Q82="","Sem classificação e-Fatura, ","")&amp;IF(Q82="Por confirmar","Classificação e-Fatura por confirmar, ","")&amp;IF(R82&lt;&gt;"Sim","Sem suporte, ","")&amp;IF(OR(S82="",S82="Pendente"),"Conciliação pendente, ","")&amp;IF(AND(L82="Parcial atividade",OR(M82="",M82&lt;=0,M82&gt;1)),"% parcial em falta ou inválida, ","")&amp;IF(OR(J82&gt;I82,K82&gt;J82),"IVA a rever, ","")&amp;IF(AND(E82&lt;&gt;"",F82&lt;&gt;"",COUNTIFS($E$7:$E$106,E82,$F$7:$F$106,F82)&gt;1),"Possível duplicado, ","")&amp;IF(OR(AND(L82="Pessoal",Q82="Atividade"),AND(OR(L82="Total atividade",L82="Parcial atividade"),Q82="Pessoal")),"Afetação a confirmar, ","")&amp;IF(AND(B82&lt;&gt;"",D82&lt;&gt;"",E82&lt;&gt;"",F82&lt;&gt;"",I82&lt;&gt;"",L82&lt;&gt;"",Q82&lt;&gt;"",Q82&lt;&gt;"Por confirmar",R82="Sim",OR(S82="Conciliado",S82="Não aplicável"),NOT(AND(L82="Parcial atividade",OR(M82="",M82&lt;=0,M82&gt;1))),NOT(OR(J82&gt;I82,K82&gt;J82)),NOT(AND(E82&lt;&gt;"",F82&lt;&gt;"",COUNTIFS($E$7:$E$106,E82,$F$7:$F$106,F82)&gt;1)),NOT(OR(AND(L82="Pessoal",Q82="Atividade"),AND(OR(L82="Total atividade",L82="Parcial atividade"),Q82="Pessoal")))),"OK",""))</f>
        <v/>
      </c>
      <c r="U82" s="20" t="n"/>
    </row>
    <row r="83">
      <c r="A83" s="18">
        <f>IF(COUNTA(B83:M83,Q83:S83,U83)=0,"","D-"&amp;TEXT(ROW()-6,"000"))</f>
        <v/>
      </c>
      <c r="B83" s="36" t="n"/>
      <c r="C83" s="36" t="n"/>
      <c r="D83" s="20" t="n"/>
      <c r="E83" s="21" t="n"/>
      <c r="F83" s="21" t="n"/>
      <c r="G83" s="20" t="n"/>
      <c r="H83" s="20" t="n"/>
      <c r="I83" s="22" t="n"/>
      <c r="J83" s="22" t="n"/>
      <c r="K83" s="22" t="n"/>
      <c r="L83" s="20" t="n"/>
      <c r="M83" s="23" t="n"/>
      <c r="N83" s="24">
        <f>IF(COUNTA(B83:M83,Q83:S83,U83)=0,"",IF(L83="Total atividade",100%,IF(L83="Pessoal",0%,IF(L83="Parcial atividade",IFERROR(M83,0),""))))</f>
        <v/>
      </c>
      <c r="O83" s="25">
        <f>IF(COUNTA(B83:M83,Q83:S83,U83)=0,"",IFERROR(I83-IFERROR(K83,0),0))</f>
        <v/>
      </c>
      <c r="P83" s="25">
        <f>IF(COUNTA(B83:M83,Q83:S83,U83)=0,"",IFERROR(O83*N83,0))</f>
        <v/>
      </c>
      <c r="Q83" s="20" t="n"/>
      <c r="R83" s="20" t="n"/>
      <c r="S83" s="20" t="n"/>
      <c r="T83" s="26">
        <f>IF(COUNTA(B83:M83,Q83:S83,U83)=0,"",IF(B83="","Sem data, ","")&amp;IF(D83="","Sem fornecedor, ","")&amp;IF(E83="","Sem NIF, ","")&amp;IF(F83="","Sem documento, ","")&amp;IF(I83="","Sem total, ","")&amp;IF(L83="","Sem afetação, ","")&amp;IF(Q83="","Sem classificação e-Fatura, ","")&amp;IF(Q83="Por confirmar","Classificação e-Fatura por confirmar, ","")&amp;IF(R83&lt;&gt;"Sim","Sem suporte, ","")&amp;IF(OR(S83="",S83="Pendente"),"Conciliação pendente, ","")&amp;IF(AND(L83="Parcial atividade",OR(M83="",M83&lt;=0,M83&gt;1)),"% parcial em falta ou inválida, ","")&amp;IF(OR(J83&gt;I83,K83&gt;J83),"IVA a rever, ","")&amp;IF(AND(E83&lt;&gt;"",F83&lt;&gt;"",COUNTIFS($E$7:$E$106,E83,$F$7:$F$106,F83)&gt;1),"Possível duplicado, ","")&amp;IF(OR(AND(L83="Pessoal",Q83="Atividade"),AND(OR(L83="Total atividade",L83="Parcial atividade"),Q83="Pessoal")),"Afetação a confirmar, ","")&amp;IF(AND(B83&lt;&gt;"",D83&lt;&gt;"",E83&lt;&gt;"",F83&lt;&gt;"",I83&lt;&gt;"",L83&lt;&gt;"",Q83&lt;&gt;"",Q83&lt;&gt;"Por confirmar",R83="Sim",OR(S83="Conciliado",S83="Não aplicável"),NOT(AND(L83="Parcial atividade",OR(M83="",M83&lt;=0,M83&gt;1))),NOT(OR(J83&gt;I83,K83&gt;J83)),NOT(AND(E83&lt;&gt;"",F83&lt;&gt;"",COUNTIFS($E$7:$E$106,E83,$F$7:$F$106,F83)&gt;1)),NOT(OR(AND(L83="Pessoal",Q83="Atividade"),AND(OR(L83="Total atividade",L83="Parcial atividade"),Q83="Pessoal")))),"OK",""))</f>
        <v/>
      </c>
      <c r="U83" s="20" t="n"/>
    </row>
    <row r="84">
      <c r="A84" s="18">
        <f>IF(COUNTA(B84:M84,Q84:S84,U84)=0,"","D-"&amp;TEXT(ROW()-6,"000"))</f>
        <v/>
      </c>
      <c r="B84" s="36" t="n"/>
      <c r="C84" s="36" t="n"/>
      <c r="D84" s="20" t="n"/>
      <c r="E84" s="21" t="n"/>
      <c r="F84" s="21" t="n"/>
      <c r="G84" s="20" t="n"/>
      <c r="H84" s="20" t="n"/>
      <c r="I84" s="22" t="n"/>
      <c r="J84" s="22" t="n"/>
      <c r="K84" s="22" t="n"/>
      <c r="L84" s="20" t="n"/>
      <c r="M84" s="23" t="n"/>
      <c r="N84" s="24">
        <f>IF(COUNTA(B84:M84,Q84:S84,U84)=0,"",IF(L84="Total atividade",100%,IF(L84="Pessoal",0%,IF(L84="Parcial atividade",IFERROR(M84,0),""))))</f>
        <v/>
      </c>
      <c r="O84" s="25">
        <f>IF(COUNTA(B84:M84,Q84:S84,U84)=0,"",IFERROR(I84-IFERROR(K84,0),0))</f>
        <v/>
      </c>
      <c r="P84" s="25">
        <f>IF(COUNTA(B84:M84,Q84:S84,U84)=0,"",IFERROR(O84*N84,0))</f>
        <v/>
      </c>
      <c r="Q84" s="20" t="n"/>
      <c r="R84" s="20" t="n"/>
      <c r="S84" s="20" t="n"/>
      <c r="T84" s="26">
        <f>IF(COUNTA(B84:M84,Q84:S84,U84)=0,"",IF(B84="","Sem data, ","")&amp;IF(D84="","Sem fornecedor, ","")&amp;IF(E84="","Sem NIF, ","")&amp;IF(F84="","Sem documento, ","")&amp;IF(I84="","Sem total, ","")&amp;IF(L84="","Sem afetação, ","")&amp;IF(Q84="","Sem classificação e-Fatura, ","")&amp;IF(Q84="Por confirmar","Classificação e-Fatura por confirmar, ","")&amp;IF(R84&lt;&gt;"Sim","Sem suporte, ","")&amp;IF(OR(S84="",S84="Pendente"),"Conciliação pendente, ","")&amp;IF(AND(L84="Parcial atividade",OR(M84="",M84&lt;=0,M84&gt;1)),"% parcial em falta ou inválida, ","")&amp;IF(OR(J84&gt;I84,K84&gt;J84),"IVA a rever, ","")&amp;IF(AND(E84&lt;&gt;"",F84&lt;&gt;"",COUNTIFS($E$7:$E$106,E84,$F$7:$F$106,F84)&gt;1),"Possível duplicado, ","")&amp;IF(OR(AND(L84="Pessoal",Q84="Atividade"),AND(OR(L84="Total atividade",L84="Parcial atividade"),Q84="Pessoal")),"Afetação a confirmar, ","")&amp;IF(AND(B84&lt;&gt;"",D84&lt;&gt;"",E84&lt;&gt;"",F84&lt;&gt;"",I84&lt;&gt;"",L84&lt;&gt;"",Q84&lt;&gt;"",Q84&lt;&gt;"Por confirmar",R84="Sim",OR(S84="Conciliado",S84="Não aplicável"),NOT(AND(L84="Parcial atividade",OR(M84="",M84&lt;=0,M84&gt;1))),NOT(OR(J84&gt;I84,K84&gt;J84)),NOT(AND(E84&lt;&gt;"",F84&lt;&gt;"",COUNTIFS($E$7:$E$106,E84,$F$7:$F$106,F84)&gt;1)),NOT(OR(AND(L84="Pessoal",Q84="Atividade"),AND(OR(L84="Total atividade",L84="Parcial atividade"),Q84="Pessoal")))),"OK",""))</f>
        <v/>
      </c>
      <c r="U84" s="20" t="n"/>
    </row>
    <row r="85">
      <c r="A85" s="18">
        <f>IF(COUNTA(B85:M85,Q85:S85,U85)=0,"","D-"&amp;TEXT(ROW()-6,"000"))</f>
        <v/>
      </c>
      <c r="B85" s="36" t="n"/>
      <c r="C85" s="36" t="n"/>
      <c r="D85" s="20" t="n"/>
      <c r="E85" s="21" t="n"/>
      <c r="F85" s="21" t="n"/>
      <c r="G85" s="20" t="n"/>
      <c r="H85" s="20" t="n"/>
      <c r="I85" s="22" t="n"/>
      <c r="J85" s="22" t="n"/>
      <c r="K85" s="22" t="n"/>
      <c r="L85" s="20" t="n"/>
      <c r="M85" s="23" t="n"/>
      <c r="N85" s="24">
        <f>IF(COUNTA(B85:M85,Q85:S85,U85)=0,"",IF(L85="Total atividade",100%,IF(L85="Pessoal",0%,IF(L85="Parcial atividade",IFERROR(M85,0),""))))</f>
        <v/>
      </c>
      <c r="O85" s="25">
        <f>IF(COUNTA(B85:M85,Q85:S85,U85)=0,"",IFERROR(I85-IFERROR(K85,0),0))</f>
        <v/>
      </c>
      <c r="P85" s="25">
        <f>IF(COUNTA(B85:M85,Q85:S85,U85)=0,"",IFERROR(O85*N85,0))</f>
        <v/>
      </c>
      <c r="Q85" s="20" t="n"/>
      <c r="R85" s="20" t="n"/>
      <c r="S85" s="20" t="n"/>
      <c r="T85" s="26">
        <f>IF(COUNTA(B85:M85,Q85:S85,U85)=0,"",IF(B85="","Sem data, ","")&amp;IF(D85="","Sem fornecedor, ","")&amp;IF(E85="","Sem NIF, ","")&amp;IF(F85="","Sem documento, ","")&amp;IF(I85="","Sem total, ","")&amp;IF(L85="","Sem afetação, ","")&amp;IF(Q85="","Sem classificação e-Fatura, ","")&amp;IF(Q85="Por confirmar","Classificação e-Fatura por confirmar, ","")&amp;IF(R85&lt;&gt;"Sim","Sem suporte, ","")&amp;IF(OR(S85="",S85="Pendente"),"Conciliação pendente, ","")&amp;IF(AND(L85="Parcial atividade",OR(M85="",M85&lt;=0,M85&gt;1)),"% parcial em falta ou inválida, ","")&amp;IF(OR(J85&gt;I85,K85&gt;J85),"IVA a rever, ","")&amp;IF(AND(E85&lt;&gt;"",F85&lt;&gt;"",COUNTIFS($E$7:$E$106,E85,$F$7:$F$106,F85)&gt;1),"Possível duplicado, ","")&amp;IF(OR(AND(L85="Pessoal",Q85="Atividade"),AND(OR(L85="Total atividade",L85="Parcial atividade"),Q85="Pessoal")),"Afetação a confirmar, ","")&amp;IF(AND(B85&lt;&gt;"",D85&lt;&gt;"",E85&lt;&gt;"",F85&lt;&gt;"",I85&lt;&gt;"",L85&lt;&gt;"",Q85&lt;&gt;"",Q85&lt;&gt;"Por confirmar",R85="Sim",OR(S85="Conciliado",S85="Não aplicável"),NOT(AND(L85="Parcial atividade",OR(M85="",M85&lt;=0,M85&gt;1))),NOT(OR(J85&gt;I85,K85&gt;J85)),NOT(AND(E85&lt;&gt;"",F85&lt;&gt;"",COUNTIFS($E$7:$E$106,E85,$F$7:$F$106,F85)&gt;1)),NOT(OR(AND(L85="Pessoal",Q85="Atividade"),AND(OR(L85="Total atividade",L85="Parcial atividade"),Q85="Pessoal")))),"OK",""))</f>
        <v/>
      </c>
      <c r="U85" s="20" t="n"/>
    </row>
    <row r="86">
      <c r="A86" s="18">
        <f>IF(COUNTA(B86:M86,Q86:S86,U86)=0,"","D-"&amp;TEXT(ROW()-6,"000"))</f>
        <v/>
      </c>
      <c r="B86" s="36" t="n"/>
      <c r="C86" s="36" t="n"/>
      <c r="D86" s="20" t="n"/>
      <c r="E86" s="21" t="n"/>
      <c r="F86" s="21" t="n"/>
      <c r="G86" s="20" t="n"/>
      <c r="H86" s="20" t="n"/>
      <c r="I86" s="22" t="n"/>
      <c r="J86" s="22" t="n"/>
      <c r="K86" s="22" t="n"/>
      <c r="L86" s="20" t="n"/>
      <c r="M86" s="23" t="n"/>
      <c r="N86" s="24">
        <f>IF(COUNTA(B86:M86,Q86:S86,U86)=0,"",IF(L86="Total atividade",100%,IF(L86="Pessoal",0%,IF(L86="Parcial atividade",IFERROR(M86,0),""))))</f>
        <v/>
      </c>
      <c r="O86" s="25">
        <f>IF(COUNTA(B86:M86,Q86:S86,U86)=0,"",IFERROR(I86-IFERROR(K86,0),0))</f>
        <v/>
      </c>
      <c r="P86" s="25">
        <f>IF(COUNTA(B86:M86,Q86:S86,U86)=0,"",IFERROR(O86*N86,0))</f>
        <v/>
      </c>
      <c r="Q86" s="20" t="n"/>
      <c r="R86" s="20" t="n"/>
      <c r="S86" s="20" t="n"/>
      <c r="T86" s="26">
        <f>IF(COUNTA(B86:M86,Q86:S86,U86)=0,"",IF(B86="","Sem data, ","")&amp;IF(D86="","Sem fornecedor, ","")&amp;IF(E86="","Sem NIF, ","")&amp;IF(F86="","Sem documento, ","")&amp;IF(I86="","Sem total, ","")&amp;IF(L86="","Sem afetação, ","")&amp;IF(Q86="","Sem classificação e-Fatura, ","")&amp;IF(Q86="Por confirmar","Classificação e-Fatura por confirmar, ","")&amp;IF(R86&lt;&gt;"Sim","Sem suporte, ","")&amp;IF(OR(S86="",S86="Pendente"),"Conciliação pendente, ","")&amp;IF(AND(L86="Parcial atividade",OR(M86="",M86&lt;=0,M86&gt;1)),"% parcial em falta ou inválida, ","")&amp;IF(OR(J86&gt;I86,K86&gt;J86),"IVA a rever, ","")&amp;IF(AND(E86&lt;&gt;"",F86&lt;&gt;"",COUNTIFS($E$7:$E$106,E86,$F$7:$F$106,F86)&gt;1),"Possível duplicado, ","")&amp;IF(OR(AND(L86="Pessoal",Q86="Atividade"),AND(OR(L86="Total atividade",L86="Parcial atividade"),Q86="Pessoal")),"Afetação a confirmar, ","")&amp;IF(AND(B86&lt;&gt;"",D86&lt;&gt;"",E86&lt;&gt;"",F86&lt;&gt;"",I86&lt;&gt;"",L86&lt;&gt;"",Q86&lt;&gt;"",Q86&lt;&gt;"Por confirmar",R86="Sim",OR(S86="Conciliado",S86="Não aplicável"),NOT(AND(L86="Parcial atividade",OR(M86="",M86&lt;=0,M86&gt;1))),NOT(OR(J86&gt;I86,K86&gt;J86)),NOT(AND(E86&lt;&gt;"",F86&lt;&gt;"",COUNTIFS($E$7:$E$106,E86,$F$7:$F$106,F86)&gt;1)),NOT(OR(AND(L86="Pessoal",Q86="Atividade"),AND(OR(L86="Total atividade",L86="Parcial atividade"),Q86="Pessoal")))),"OK",""))</f>
        <v/>
      </c>
      <c r="U86" s="20" t="n"/>
    </row>
    <row r="87">
      <c r="A87" s="18">
        <f>IF(COUNTA(B87:M87,Q87:S87,U87)=0,"","D-"&amp;TEXT(ROW()-6,"000"))</f>
        <v/>
      </c>
      <c r="B87" s="36" t="n"/>
      <c r="C87" s="36" t="n"/>
      <c r="D87" s="20" t="n"/>
      <c r="E87" s="21" t="n"/>
      <c r="F87" s="21" t="n"/>
      <c r="G87" s="20" t="n"/>
      <c r="H87" s="20" t="n"/>
      <c r="I87" s="22" t="n"/>
      <c r="J87" s="22" t="n"/>
      <c r="K87" s="22" t="n"/>
      <c r="L87" s="20" t="n"/>
      <c r="M87" s="23" t="n"/>
      <c r="N87" s="24">
        <f>IF(COUNTA(B87:M87,Q87:S87,U87)=0,"",IF(L87="Total atividade",100%,IF(L87="Pessoal",0%,IF(L87="Parcial atividade",IFERROR(M87,0),""))))</f>
        <v/>
      </c>
      <c r="O87" s="25">
        <f>IF(COUNTA(B87:M87,Q87:S87,U87)=0,"",IFERROR(I87-IFERROR(K87,0),0))</f>
        <v/>
      </c>
      <c r="P87" s="25">
        <f>IF(COUNTA(B87:M87,Q87:S87,U87)=0,"",IFERROR(O87*N87,0))</f>
        <v/>
      </c>
      <c r="Q87" s="20" t="n"/>
      <c r="R87" s="20" t="n"/>
      <c r="S87" s="20" t="n"/>
      <c r="T87" s="26">
        <f>IF(COUNTA(B87:M87,Q87:S87,U87)=0,"",IF(B87="","Sem data, ","")&amp;IF(D87="","Sem fornecedor, ","")&amp;IF(E87="","Sem NIF, ","")&amp;IF(F87="","Sem documento, ","")&amp;IF(I87="","Sem total, ","")&amp;IF(L87="","Sem afetação, ","")&amp;IF(Q87="","Sem classificação e-Fatura, ","")&amp;IF(Q87="Por confirmar","Classificação e-Fatura por confirmar, ","")&amp;IF(R87&lt;&gt;"Sim","Sem suporte, ","")&amp;IF(OR(S87="",S87="Pendente"),"Conciliação pendente, ","")&amp;IF(AND(L87="Parcial atividade",OR(M87="",M87&lt;=0,M87&gt;1)),"% parcial em falta ou inválida, ","")&amp;IF(OR(J87&gt;I87,K87&gt;J87),"IVA a rever, ","")&amp;IF(AND(E87&lt;&gt;"",F87&lt;&gt;"",COUNTIFS($E$7:$E$106,E87,$F$7:$F$106,F87)&gt;1),"Possível duplicado, ","")&amp;IF(OR(AND(L87="Pessoal",Q87="Atividade"),AND(OR(L87="Total atividade",L87="Parcial atividade"),Q87="Pessoal")),"Afetação a confirmar, ","")&amp;IF(AND(B87&lt;&gt;"",D87&lt;&gt;"",E87&lt;&gt;"",F87&lt;&gt;"",I87&lt;&gt;"",L87&lt;&gt;"",Q87&lt;&gt;"",Q87&lt;&gt;"Por confirmar",R87="Sim",OR(S87="Conciliado",S87="Não aplicável"),NOT(AND(L87="Parcial atividade",OR(M87="",M87&lt;=0,M87&gt;1))),NOT(OR(J87&gt;I87,K87&gt;J87)),NOT(AND(E87&lt;&gt;"",F87&lt;&gt;"",COUNTIFS($E$7:$E$106,E87,$F$7:$F$106,F87)&gt;1)),NOT(OR(AND(L87="Pessoal",Q87="Atividade"),AND(OR(L87="Total atividade",L87="Parcial atividade"),Q87="Pessoal")))),"OK",""))</f>
        <v/>
      </c>
      <c r="U87" s="20" t="n"/>
    </row>
    <row r="88">
      <c r="A88" s="18">
        <f>IF(COUNTA(B88:M88,Q88:S88,U88)=0,"","D-"&amp;TEXT(ROW()-6,"000"))</f>
        <v/>
      </c>
      <c r="B88" s="36" t="n"/>
      <c r="C88" s="36" t="n"/>
      <c r="D88" s="20" t="n"/>
      <c r="E88" s="21" t="n"/>
      <c r="F88" s="21" t="n"/>
      <c r="G88" s="20" t="n"/>
      <c r="H88" s="20" t="n"/>
      <c r="I88" s="22" t="n"/>
      <c r="J88" s="22" t="n"/>
      <c r="K88" s="22" t="n"/>
      <c r="L88" s="20" t="n"/>
      <c r="M88" s="23" t="n"/>
      <c r="N88" s="24">
        <f>IF(COUNTA(B88:M88,Q88:S88,U88)=0,"",IF(L88="Total atividade",100%,IF(L88="Pessoal",0%,IF(L88="Parcial atividade",IFERROR(M88,0),""))))</f>
        <v/>
      </c>
      <c r="O88" s="25">
        <f>IF(COUNTA(B88:M88,Q88:S88,U88)=0,"",IFERROR(I88-IFERROR(K88,0),0))</f>
        <v/>
      </c>
      <c r="P88" s="25">
        <f>IF(COUNTA(B88:M88,Q88:S88,U88)=0,"",IFERROR(O88*N88,0))</f>
        <v/>
      </c>
      <c r="Q88" s="20" t="n"/>
      <c r="R88" s="20" t="n"/>
      <c r="S88" s="20" t="n"/>
      <c r="T88" s="26">
        <f>IF(COUNTA(B88:M88,Q88:S88,U88)=0,"",IF(B88="","Sem data, ","")&amp;IF(D88="","Sem fornecedor, ","")&amp;IF(E88="","Sem NIF, ","")&amp;IF(F88="","Sem documento, ","")&amp;IF(I88="","Sem total, ","")&amp;IF(L88="","Sem afetação, ","")&amp;IF(Q88="","Sem classificação e-Fatura, ","")&amp;IF(Q88="Por confirmar","Classificação e-Fatura por confirmar, ","")&amp;IF(R88&lt;&gt;"Sim","Sem suporte, ","")&amp;IF(OR(S88="",S88="Pendente"),"Conciliação pendente, ","")&amp;IF(AND(L88="Parcial atividade",OR(M88="",M88&lt;=0,M88&gt;1)),"% parcial em falta ou inválida, ","")&amp;IF(OR(J88&gt;I88,K88&gt;J88),"IVA a rever, ","")&amp;IF(AND(E88&lt;&gt;"",F88&lt;&gt;"",COUNTIFS($E$7:$E$106,E88,$F$7:$F$106,F88)&gt;1),"Possível duplicado, ","")&amp;IF(OR(AND(L88="Pessoal",Q88="Atividade"),AND(OR(L88="Total atividade",L88="Parcial atividade"),Q88="Pessoal")),"Afetação a confirmar, ","")&amp;IF(AND(B88&lt;&gt;"",D88&lt;&gt;"",E88&lt;&gt;"",F88&lt;&gt;"",I88&lt;&gt;"",L88&lt;&gt;"",Q88&lt;&gt;"",Q88&lt;&gt;"Por confirmar",R88="Sim",OR(S88="Conciliado",S88="Não aplicável"),NOT(AND(L88="Parcial atividade",OR(M88="",M88&lt;=0,M88&gt;1))),NOT(OR(J88&gt;I88,K88&gt;J88)),NOT(AND(E88&lt;&gt;"",F88&lt;&gt;"",COUNTIFS($E$7:$E$106,E88,$F$7:$F$106,F88)&gt;1)),NOT(OR(AND(L88="Pessoal",Q88="Atividade"),AND(OR(L88="Total atividade",L88="Parcial atividade"),Q88="Pessoal")))),"OK",""))</f>
        <v/>
      </c>
      <c r="U88" s="20" t="n"/>
    </row>
    <row r="89">
      <c r="A89" s="18">
        <f>IF(COUNTA(B89:M89,Q89:S89,U89)=0,"","D-"&amp;TEXT(ROW()-6,"000"))</f>
        <v/>
      </c>
      <c r="B89" s="36" t="n"/>
      <c r="C89" s="36" t="n"/>
      <c r="D89" s="20" t="n"/>
      <c r="E89" s="21" t="n"/>
      <c r="F89" s="21" t="n"/>
      <c r="G89" s="20" t="n"/>
      <c r="H89" s="20" t="n"/>
      <c r="I89" s="22" t="n"/>
      <c r="J89" s="22" t="n"/>
      <c r="K89" s="22" t="n"/>
      <c r="L89" s="20" t="n"/>
      <c r="M89" s="23" t="n"/>
      <c r="N89" s="24">
        <f>IF(COUNTA(B89:M89,Q89:S89,U89)=0,"",IF(L89="Total atividade",100%,IF(L89="Pessoal",0%,IF(L89="Parcial atividade",IFERROR(M89,0),""))))</f>
        <v/>
      </c>
      <c r="O89" s="25">
        <f>IF(COUNTA(B89:M89,Q89:S89,U89)=0,"",IFERROR(I89-IFERROR(K89,0),0))</f>
        <v/>
      </c>
      <c r="P89" s="25">
        <f>IF(COUNTA(B89:M89,Q89:S89,U89)=0,"",IFERROR(O89*N89,0))</f>
        <v/>
      </c>
      <c r="Q89" s="20" t="n"/>
      <c r="R89" s="20" t="n"/>
      <c r="S89" s="20" t="n"/>
      <c r="T89" s="26">
        <f>IF(COUNTA(B89:M89,Q89:S89,U89)=0,"",IF(B89="","Sem data, ","")&amp;IF(D89="","Sem fornecedor, ","")&amp;IF(E89="","Sem NIF, ","")&amp;IF(F89="","Sem documento, ","")&amp;IF(I89="","Sem total, ","")&amp;IF(L89="","Sem afetação, ","")&amp;IF(Q89="","Sem classificação e-Fatura, ","")&amp;IF(Q89="Por confirmar","Classificação e-Fatura por confirmar, ","")&amp;IF(R89&lt;&gt;"Sim","Sem suporte, ","")&amp;IF(OR(S89="",S89="Pendente"),"Conciliação pendente, ","")&amp;IF(AND(L89="Parcial atividade",OR(M89="",M89&lt;=0,M89&gt;1)),"% parcial em falta ou inválida, ","")&amp;IF(OR(J89&gt;I89,K89&gt;J89),"IVA a rever, ","")&amp;IF(AND(E89&lt;&gt;"",F89&lt;&gt;"",COUNTIFS($E$7:$E$106,E89,$F$7:$F$106,F89)&gt;1),"Possível duplicado, ","")&amp;IF(OR(AND(L89="Pessoal",Q89="Atividade"),AND(OR(L89="Total atividade",L89="Parcial atividade"),Q89="Pessoal")),"Afetação a confirmar, ","")&amp;IF(AND(B89&lt;&gt;"",D89&lt;&gt;"",E89&lt;&gt;"",F89&lt;&gt;"",I89&lt;&gt;"",L89&lt;&gt;"",Q89&lt;&gt;"",Q89&lt;&gt;"Por confirmar",R89="Sim",OR(S89="Conciliado",S89="Não aplicável"),NOT(AND(L89="Parcial atividade",OR(M89="",M89&lt;=0,M89&gt;1))),NOT(OR(J89&gt;I89,K89&gt;J89)),NOT(AND(E89&lt;&gt;"",F89&lt;&gt;"",COUNTIFS($E$7:$E$106,E89,$F$7:$F$106,F89)&gt;1)),NOT(OR(AND(L89="Pessoal",Q89="Atividade"),AND(OR(L89="Total atividade",L89="Parcial atividade"),Q89="Pessoal")))),"OK",""))</f>
        <v/>
      </c>
      <c r="U89" s="20" t="n"/>
    </row>
    <row r="90">
      <c r="A90" s="18">
        <f>IF(COUNTA(B90:M90,Q90:S90,U90)=0,"","D-"&amp;TEXT(ROW()-6,"000"))</f>
        <v/>
      </c>
      <c r="B90" s="36" t="n"/>
      <c r="C90" s="36" t="n"/>
      <c r="D90" s="20" t="n"/>
      <c r="E90" s="21" t="n"/>
      <c r="F90" s="21" t="n"/>
      <c r="G90" s="20" t="n"/>
      <c r="H90" s="20" t="n"/>
      <c r="I90" s="22" t="n"/>
      <c r="J90" s="22" t="n"/>
      <c r="K90" s="22" t="n"/>
      <c r="L90" s="20" t="n"/>
      <c r="M90" s="23" t="n"/>
      <c r="N90" s="24">
        <f>IF(COUNTA(B90:M90,Q90:S90,U90)=0,"",IF(L90="Total atividade",100%,IF(L90="Pessoal",0%,IF(L90="Parcial atividade",IFERROR(M90,0),""))))</f>
        <v/>
      </c>
      <c r="O90" s="25">
        <f>IF(COUNTA(B90:M90,Q90:S90,U90)=0,"",IFERROR(I90-IFERROR(K90,0),0))</f>
        <v/>
      </c>
      <c r="P90" s="25">
        <f>IF(COUNTA(B90:M90,Q90:S90,U90)=0,"",IFERROR(O90*N90,0))</f>
        <v/>
      </c>
      <c r="Q90" s="20" t="n"/>
      <c r="R90" s="20" t="n"/>
      <c r="S90" s="20" t="n"/>
      <c r="T90" s="26">
        <f>IF(COUNTA(B90:M90,Q90:S90,U90)=0,"",IF(B90="","Sem data, ","")&amp;IF(D90="","Sem fornecedor, ","")&amp;IF(E90="","Sem NIF, ","")&amp;IF(F90="","Sem documento, ","")&amp;IF(I90="","Sem total, ","")&amp;IF(L90="","Sem afetação, ","")&amp;IF(Q90="","Sem classificação e-Fatura, ","")&amp;IF(Q90="Por confirmar","Classificação e-Fatura por confirmar, ","")&amp;IF(R90&lt;&gt;"Sim","Sem suporte, ","")&amp;IF(OR(S90="",S90="Pendente"),"Conciliação pendente, ","")&amp;IF(AND(L90="Parcial atividade",OR(M90="",M90&lt;=0,M90&gt;1)),"% parcial em falta ou inválida, ","")&amp;IF(OR(J90&gt;I90,K90&gt;J90),"IVA a rever, ","")&amp;IF(AND(E90&lt;&gt;"",F90&lt;&gt;"",COUNTIFS($E$7:$E$106,E90,$F$7:$F$106,F90)&gt;1),"Possível duplicado, ","")&amp;IF(OR(AND(L90="Pessoal",Q90="Atividade"),AND(OR(L90="Total atividade",L90="Parcial atividade"),Q90="Pessoal")),"Afetação a confirmar, ","")&amp;IF(AND(B90&lt;&gt;"",D90&lt;&gt;"",E90&lt;&gt;"",F90&lt;&gt;"",I90&lt;&gt;"",L90&lt;&gt;"",Q90&lt;&gt;"",Q90&lt;&gt;"Por confirmar",R90="Sim",OR(S90="Conciliado",S90="Não aplicável"),NOT(AND(L90="Parcial atividade",OR(M90="",M90&lt;=0,M90&gt;1))),NOT(OR(J90&gt;I90,K90&gt;J90)),NOT(AND(E90&lt;&gt;"",F90&lt;&gt;"",COUNTIFS($E$7:$E$106,E90,$F$7:$F$106,F90)&gt;1)),NOT(OR(AND(L90="Pessoal",Q90="Atividade"),AND(OR(L90="Total atividade",L90="Parcial atividade"),Q90="Pessoal")))),"OK",""))</f>
        <v/>
      </c>
      <c r="U90" s="20" t="n"/>
    </row>
    <row r="91">
      <c r="A91" s="18">
        <f>IF(COUNTA(B91:M91,Q91:S91,U91)=0,"","D-"&amp;TEXT(ROW()-6,"000"))</f>
        <v/>
      </c>
      <c r="B91" s="36" t="n"/>
      <c r="C91" s="36" t="n"/>
      <c r="D91" s="20" t="n"/>
      <c r="E91" s="21" t="n"/>
      <c r="F91" s="21" t="n"/>
      <c r="G91" s="20" t="n"/>
      <c r="H91" s="20" t="n"/>
      <c r="I91" s="22" t="n"/>
      <c r="J91" s="22" t="n"/>
      <c r="K91" s="22" t="n"/>
      <c r="L91" s="20" t="n"/>
      <c r="M91" s="23" t="n"/>
      <c r="N91" s="24">
        <f>IF(COUNTA(B91:M91,Q91:S91,U91)=0,"",IF(L91="Total atividade",100%,IF(L91="Pessoal",0%,IF(L91="Parcial atividade",IFERROR(M91,0),""))))</f>
        <v/>
      </c>
      <c r="O91" s="25">
        <f>IF(COUNTA(B91:M91,Q91:S91,U91)=0,"",IFERROR(I91-IFERROR(K91,0),0))</f>
        <v/>
      </c>
      <c r="P91" s="25">
        <f>IF(COUNTA(B91:M91,Q91:S91,U91)=0,"",IFERROR(O91*N91,0))</f>
        <v/>
      </c>
      <c r="Q91" s="20" t="n"/>
      <c r="R91" s="20" t="n"/>
      <c r="S91" s="20" t="n"/>
      <c r="T91" s="26">
        <f>IF(COUNTA(B91:M91,Q91:S91,U91)=0,"",IF(B91="","Sem data, ","")&amp;IF(D91="","Sem fornecedor, ","")&amp;IF(E91="","Sem NIF, ","")&amp;IF(F91="","Sem documento, ","")&amp;IF(I91="","Sem total, ","")&amp;IF(L91="","Sem afetação, ","")&amp;IF(Q91="","Sem classificação e-Fatura, ","")&amp;IF(Q91="Por confirmar","Classificação e-Fatura por confirmar, ","")&amp;IF(R91&lt;&gt;"Sim","Sem suporte, ","")&amp;IF(OR(S91="",S91="Pendente"),"Conciliação pendente, ","")&amp;IF(AND(L91="Parcial atividade",OR(M91="",M91&lt;=0,M91&gt;1)),"% parcial em falta ou inválida, ","")&amp;IF(OR(J91&gt;I91,K91&gt;J91),"IVA a rever, ","")&amp;IF(AND(E91&lt;&gt;"",F91&lt;&gt;"",COUNTIFS($E$7:$E$106,E91,$F$7:$F$106,F91)&gt;1),"Possível duplicado, ","")&amp;IF(OR(AND(L91="Pessoal",Q91="Atividade"),AND(OR(L91="Total atividade",L91="Parcial atividade"),Q91="Pessoal")),"Afetação a confirmar, ","")&amp;IF(AND(B91&lt;&gt;"",D91&lt;&gt;"",E91&lt;&gt;"",F91&lt;&gt;"",I91&lt;&gt;"",L91&lt;&gt;"",Q91&lt;&gt;"",Q91&lt;&gt;"Por confirmar",R91="Sim",OR(S91="Conciliado",S91="Não aplicável"),NOT(AND(L91="Parcial atividade",OR(M91="",M91&lt;=0,M91&gt;1))),NOT(OR(J91&gt;I91,K91&gt;J91)),NOT(AND(E91&lt;&gt;"",F91&lt;&gt;"",COUNTIFS($E$7:$E$106,E91,$F$7:$F$106,F91)&gt;1)),NOT(OR(AND(L91="Pessoal",Q91="Atividade"),AND(OR(L91="Total atividade",L91="Parcial atividade"),Q91="Pessoal")))),"OK",""))</f>
        <v/>
      </c>
      <c r="U91" s="20" t="n"/>
    </row>
    <row r="92">
      <c r="A92" s="18">
        <f>IF(COUNTA(B92:M92,Q92:S92,U92)=0,"","D-"&amp;TEXT(ROW()-6,"000"))</f>
        <v/>
      </c>
      <c r="B92" s="36" t="n"/>
      <c r="C92" s="36" t="n"/>
      <c r="D92" s="20" t="n"/>
      <c r="E92" s="21" t="n"/>
      <c r="F92" s="21" t="n"/>
      <c r="G92" s="20" t="n"/>
      <c r="H92" s="20" t="n"/>
      <c r="I92" s="22" t="n"/>
      <c r="J92" s="22" t="n"/>
      <c r="K92" s="22" t="n"/>
      <c r="L92" s="20" t="n"/>
      <c r="M92" s="23" t="n"/>
      <c r="N92" s="24">
        <f>IF(COUNTA(B92:M92,Q92:S92,U92)=0,"",IF(L92="Total atividade",100%,IF(L92="Pessoal",0%,IF(L92="Parcial atividade",IFERROR(M92,0),""))))</f>
        <v/>
      </c>
      <c r="O92" s="25">
        <f>IF(COUNTA(B92:M92,Q92:S92,U92)=0,"",IFERROR(I92-IFERROR(K92,0),0))</f>
        <v/>
      </c>
      <c r="P92" s="25">
        <f>IF(COUNTA(B92:M92,Q92:S92,U92)=0,"",IFERROR(O92*N92,0))</f>
        <v/>
      </c>
      <c r="Q92" s="20" t="n"/>
      <c r="R92" s="20" t="n"/>
      <c r="S92" s="20" t="n"/>
      <c r="T92" s="26">
        <f>IF(COUNTA(B92:M92,Q92:S92,U92)=0,"",IF(B92="","Sem data, ","")&amp;IF(D92="","Sem fornecedor, ","")&amp;IF(E92="","Sem NIF, ","")&amp;IF(F92="","Sem documento, ","")&amp;IF(I92="","Sem total, ","")&amp;IF(L92="","Sem afetação, ","")&amp;IF(Q92="","Sem classificação e-Fatura, ","")&amp;IF(Q92="Por confirmar","Classificação e-Fatura por confirmar, ","")&amp;IF(R92&lt;&gt;"Sim","Sem suporte, ","")&amp;IF(OR(S92="",S92="Pendente"),"Conciliação pendente, ","")&amp;IF(AND(L92="Parcial atividade",OR(M92="",M92&lt;=0,M92&gt;1)),"% parcial em falta ou inválida, ","")&amp;IF(OR(J92&gt;I92,K92&gt;J92),"IVA a rever, ","")&amp;IF(AND(E92&lt;&gt;"",F92&lt;&gt;"",COUNTIFS($E$7:$E$106,E92,$F$7:$F$106,F92)&gt;1),"Possível duplicado, ","")&amp;IF(OR(AND(L92="Pessoal",Q92="Atividade"),AND(OR(L92="Total atividade",L92="Parcial atividade"),Q92="Pessoal")),"Afetação a confirmar, ","")&amp;IF(AND(B92&lt;&gt;"",D92&lt;&gt;"",E92&lt;&gt;"",F92&lt;&gt;"",I92&lt;&gt;"",L92&lt;&gt;"",Q92&lt;&gt;"",Q92&lt;&gt;"Por confirmar",R92="Sim",OR(S92="Conciliado",S92="Não aplicável"),NOT(AND(L92="Parcial atividade",OR(M92="",M92&lt;=0,M92&gt;1))),NOT(OR(J92&gt;I92,K92&gt;J92)),NOT(AND(E92&lt;&gt;"",F92&lt;&gt;"",COUNTIFS($E$7:$E$106,E92,$F$7:$F$106,F92)&gt;1)),NOT(OR(AND(L92="Pessoal",Q92="Atividade"),AND(OR(L92="Total atividade",L92="Parcial atividade"),Q92="Pessoal")))),"OK",""))</f>
        <v/>
      </c>
      <c r="U92" s="20" t="n"/>
    </row>
    <row r="93">
      <c r="A93" s="18">
        <f>IF(COUNTA(B93:M93,Q93:S93,U93)=0,"","D-"&amp;TEXT(ROW()-6,"000"))</f>
        <v/>
      </c>
      <c r="B93" s="36" t="n"/>
      <c r="C93" s="36" t="n"/>
      <c r="D93" s="20" t="n"/>
      <c r="E93" s="21" t="n"/>
      <c r="F93" s="21" t="n"/>
      <c r="G93" s="20" t="n"/>
      <c r="H93" s="20" t="n"/>
      <c r="I93" s="22" t="n"/>
      <c r="J93" s="22" t="n"/>
      <c r="K93" s="22" t="n"/>
      <c r="L93" s="20" t="n"/>
      <c r="M93" s="23" t="n"/>
      <c r="N93" s="24">
        <f>IF(COUNTA(B93:M93,Q93:S93,U93)=0,"",IF(L93="Total atividade",100%,IF(L93="Pessoal",0%,IF(L93="Parcial atividade",IFERROR(M93,0),""))))</f>
        <v/>
      </c>
      <c r="O93" s="25">
        <f>IF(COUNTA(B93:M93,Q93:S93,U93)=0,"",IFERROR(I93-IFERROR(K93,0),0))</f>
        <v/>
      </c>
      <c r="P93" s="25">
        <f>IF(COUNTA(B93:M93,Q93:S93,U93)=0,"",IFERROR(O93*N93,0))</f>
        <v/>
      </c>
      <c r="Q93" s="20" t="n"/>
      <c r="R93" s="20" t="n"/>
      <c r="S93" s="20" t="n"/>
      <c r="T93" s="26">
        <f>IF(COUNTA(B93:M93,Q93:S93,U93)=0,"",IF(B93="","Sem data, ","")&amp;IF(D93="","Sem fornecedor, ","")&amp;IF(E93="","Sem NIF, ","")&amp;IF(F93="","Sem documento, ","")&amp;IF(I93="","Sem total, ","")&amp;IF(L93="","Sem afetação, ","")&amp;IF(Q93="","Sem classificação e-Fatura, ","")&amp;IF(Q93="Por confirmar","Classificação e-Fatura por confirmar, ","")&amp;IF(R93&lt;&gt;"Sim","Sem suporte, ","")&amp;IF(OR(S93="",S93="Pendente"),"Conciliação pendente, ","")&amp;IF(AND(L93="Parcial atividade",OR(M93="",M93&lt;=0,M93&gt;1)),"% parcial em falta ou inválida, ","")&amp;IF(OR(J93&gt;I93,K93&gt;J93),"IVA a rever, ","")&amp;IF(AND(E93&lt;&gt;"",F93&lt;&gt;"",COUNTIFS($E$7:$E$106,E93,$F$7:$F$106,F93)&gt;1),"Possível duplicado, ","")&amp;IF(OR(AND(L93="Pessoal",Q93="Atividade"),AND(OR(L93="Total atividade",L93="Parcial atividade"),Q93="Pessoal")),"Afetação a confirmar, ","")&amp;IF(AND(B93&lt;&gt;"",D93&lt;&gt;"",E93&lt;&gt;"",F93&lt;&gt;"",I93&lt;&gt;"",L93&lt;&gt;"",Q93&lt;&gt;"",Q93&lt;&gt;"Por confirmar",R93="Sim",OR(S93="Conciliado",S93="Não aplicável"),NOT(AND(L93="Parcial atividade",OR(M93="",M93&lt;=0,M93&gt;1))),NOT(OR(J93&gt;I93,K93&gt;J93)),NOT(AND(E93&lt;&gt;"",F93&lt;&gt;"",COUNTIFS($E$7:$E$106,E93,$F$7:$F$106,F93)&gt;1)),NOT(OR(AND(L93="Pessoal",Q93="Atividade"),AND(OR(L93="Total atividade",L93="Parcial atividade"),Q93="Pessoal")))),"OK",""))</f>
        <v/>
      </c>
      <c r="U93" s="20" t="n"/>
    </row>
    <row r="94">
      <c r="A94" s="18">
        <f>IF(COUNTA(B94:M94,Q94:S94,U94)=0,"","D-"&amp;TEXT(ROW()-6,"000"))</f>
        <v/>
      </c>
      <c r="B94" s="36" t="n"/>
      <c r="C94" s="36" t="n"/>
      <c r="D94" s="20" t="n"/>
      <c r="E94" s="21" t="n"/>
      <c r="F94" s="21" t="n"/>
      <c r="G94" s="20" t="n"/>
      <c r="H94" s="20" t="n"/>
      <c r="I94" s="22" t="n"/>
      <c r="J94" s="22" t="n"/>
      <c r="K94" s="22" t="n"/>
      <c r="L94" s="20" t="n"/>
      <c r="M94" s="23" t="n"/>
      <c r="N94" s="24">
        <f>IF(COUNTA(B94:M94,Q94:S94,U94)=0,"",IF(L94="Total atividade",100%,IF(L94="Pessoal",0%,IF(L94="Parcial atividade",IFERROR(M94,0),""))))</f>
        <v/>
      </c>
      <c r="O94" s="25">
        <f>IF(COUNTA(B94:M94,Q94:S94,U94)=0,"",IFERROR(I94-IFERROR(K94,0),0))</f>
        <v/>
      </c>
      <c r="P94" s="25">
        <f>IF(COUNTA(B94:M94,Q94:S94,U94)=0,"",IFERROR(O94*N94,0))</f>
        <v/>
      </c>
      <c r="Q94" s="20" t="n"/>
      <c r="R94" s="20" t="n"/>
      <c r="S94" s="20" t="n"/>
      <c r="T94" s="26">
        <f>IF(COUNTA(B94:M94,Q94:S94,U94)=0,"",IF(B94="","Sem data, ","")&amp;IF(D94="","Sem fornecedor, ","")&amp;IF(E94="","Sem NIF, ","")&amp;IF(F94="","Sem documento, ","")&amp;IF(I94="","Sem total, ","")&amp;IF(L94="","Sem afetação, ","")&amp;IF(Q94="","Sem classificação e-Fatura, ","")&amp;IF(Q94="Por confirmar","Classificação e-Fatura por confirmar, ","")&amp;IF(R94&lt;&gt;"Sim","Sem suporte, ","")&amp;IF(OR(S94="",S94="Pendente"),"Conciliação pendente, ","")&amp;IF(AND(L94="Parcial atividade",OR(M94="",M94&lt;=0,M94&gt;1)),"% parcial em falta ou inválida, ","")&amp;IF(OR(J94&gt;I94,K94&gt;J94),"IVA a rever, ","")&amp;IF(AND(E94&lt;&gt;"",F94&lt;&gt;"",COUNTIFS($E$7:$E$106,E94,$F$7:$F$106,F94)&gt;1),"Possível duplicado, ","")&amp;IF(OR(AND(L94="Pessoal",Q94="Atividade"),AND(OR(L94="Total atividade",L94="Parcial atividade"),Q94="Pessoal")),"Afetação a confirmar, ","")&amp;IF(AND(B94&lt;&gt;"",D94&lt;&gt;"",E94&lt;&gt;"",F94&lt;&gt;"",I94&lt;&gt;"",L94&lt;&gt;"",Q94&lt;&gt;"",Q94&lt;&gt;"Por confirmar",R94="Sim",OR(S94="Conciliado",S94="Não aplicável"),NOT(AND(L94="Parcial atividade",OR(M94="",M94&lt;=0,M94&gt;1))),NOT(OR(J94&gt;I94,K94&gt;J94)),NOT(AND(E94&lt;&gt;"",F94&lt;&gt;"",COUNTIFS($E$7:$E$106,E94,$F$7:$F$106,F94)&gt;1)),NOT(OR(AND(L94="Pessoal",Q94="Atividade"),AND(OR(L94="Total atividade",L94="Parcial atividade"),Q94="Pessoal")))),"OK",""))</f>
        <v/>
      </c>
      <c r="U94" s="20" t="n"/>
    </row>
    <row r="95">
      <c r="A95" s="18">
        <f>IF(COUNTA(B95:M95,Q95:S95,U95)=0,"","D-"&amp;TEXT(ROW()-6,"000"))</f>
        <v/>
      </c>
      <c r="B95" s="36" t="n"/>
      <c r="C95" s="36" t="n"/>
      <c r="D95" s="20" t="n"/>
      <c r="E95" s="21" t="n"/>
      <c r="F95" s="21" t="n"/>
      <c r="G95" s="20" t="n"/>
      <c r="H95" s="20" t="n"/>
      <c r="I95" s="22" t="n"/>
      <c r="J95" s="22" t="n"/>
      <c r="K95" s="22" t="n"/>
      <c r="L95" s="20" t="n"/>
      <c r="M95" s="23" t="n"/>
      <c r="N95" s="24">
        <f>IF(COUNTA(B95:M95,Q95:S95,U95)=0,"",IF(L95="Total atividade",100%,IF(L95="Pessoal",0%,IF(L95="Parcial atividade",IFERROR(M95,0),""))))</f>
        <v/>
      </c>
      <c r="O95" s="25">
        <f>IF(COUNTA(B95:M95,Q95:S95,U95)=0,"",IFERROR(I95-IFERROR(K95,0),0))</f>
        <v/>
      </c>
      <c r="P95" s="25">
        <f>IF(COUNTA(B95:M95,Q95:S95,U95)=0,"",IFERROR(O95*N95,0))</f>
        <v/>
      </c>
      <c r="Q95" s="20" t="n"/>
      <c r="R95" s="20" t="n"/>
      <c r="S95" s="20" t="n"/>
      <c r="T95" s="26">
        <f>IF(COUNTA(B95:M95,Q95:S95,U95)=0,"",IF(B95="","Sem data, ","")&amp;IF(D95="","Sem fornecedor, ","")&amp;IF(E95="","Sem NIF, ","")&amp;IF(F95="","Sem documento, ","")&amp;IF(I95="","Sem total, ","")&amp;IF(L95="","Sem afetação, ","")&amp;IF(Q95="","Sem classificação e-Fatura, ","")&amp;IF(Q95="Por confirmar","Classificação e-Fatura por confirmar, ","")&amp;IF(R95&lt;&gt;"Sim","Sem suporte, ","")&amp;IF(OR(S95="",S95="Pendente"),"Conciliação pendente, ","")&amp;IF(AND(L95="Parcial atividade",OR(M95="",M95&lt;=0,M95&gt;1)),"% parcial em falta ou inválida, ","")&amp;IF(OR(J95&gt;I95,K95&gt;J95),"IVA a rever, ","")&amp;IF(AND(E95&lt;&gt;"",F95&lt;&gt;"",COUNTIFS($E$7:$E$106,E95,$F$7:$F$106,F95)&gt;1),"Possível duplicado, ","")&amp;IF(OR(AND(L95="Pessoal",Q95="Atividade"),AND(OR(L95="Total atividade",L95="Parcial atividade"),Q95="Pessoal")),"Afetação a confirmar, ","")&amp;IF(AND(B95&lt;&gt;"",D95&lt;&gt;"",E95&lt;&gt;"",F95&lt;&gt;"",I95&lt;&gt;"",L95&lt;&gt;"",Q95&lt;&gt;"",Q95&lt;&gt;"Por confirmar",R95="Sim",OR(S95="Conciliado",S95="Não aplicável"),NOT(AND(L95="Parcial atividade",OR(M95="",M95&lt;=0,M95&gt;1))),NOT(OR(J95&gt;I95,K95&gt;J95)),NOT(AND(E95&lt;&gt;"",F95&lt;&gt;"",COUNTIFS($E$7:$E$106,E95,$F$7:$F$106,F95)&gt;1)),NOT(OR(AND(L95="Pessoal",Q95="Atividade"),AND(OR(L95="Total atividade",L95="Parcial atividade"),Q95="Pessoal")))),"OK",""))</f>
        <v/>
      </c>
      <c r="U95" s="20" t="n"/>
    </row>
    <row r="96">
      <c r="A96" s="18">
        <f>IF(COUNTA(B96:M96,Q96:S96,U96)=0,"","D-"&amp;TEXT(ROW()-6,"000"))</f>
        <v/>
      </c>
      <c r="B96" s="36" t="n"/>
      <c r="C96" s="36" t="n"/>
      <c r="D96" s="20" t="n"/>
      <c r="E96" s="21" t="n"/>
      <c r="F96" s="21" t="n"/>
      <c r="G96" s="20" t="n"/>
      <c r="H96" s="20" t="n"/>
      <c r="I96" s="22" t="n"/>
      <c r="J96" s="22" t="n"/>
      <c r="K96" s="22" t="n"/>
      <c r="L96" s="20" t="n"/>
      <c r="M96" s="23" t="n"/>
      <c r="N96" s="24">
        <f>IF(COUNTA(B96:M96,Q96:S96,U96)=0,"",IF(L96="Total atividade",100%,IF(L96="Pessoal",0%,IF(L96="Parcial atividade",IFERROR(M96,0),""))))</f>
        <v/>
      </c>
      <c r="O96" s="25">
        <f>IF(COUNTA(B96:M96,Q96:S96,U96)=0,"",IFERROR(I96-IFERROR(K96,0),0))</f>
        <v/>
      </c>
      <c r="P96" s="25">
        <f>IF(COUNTA(B96:M96,Q96:S96,U96)=0,"",IFERROR(O96*N96,0))</f>
        <v/>
      </c>
      <c r="Q96" s="20" t="n"/>
      <c r="R96" s="20" t="n"/>
      <c r="S96" s="20" t="n"/>
      <c r="T96" s="26">
        <f>IF(COUNTA(B96:M96,Q96:S96,U96)=0,"",IF(B96="","Sem data, ","")&amp;IF(D96="","Sem fornecedor, ","")&amp;IF(E96="","Sem NIF, ","")&amp;IF(F96="","Sem documento, ","")&amp;IF(I96="","Sem total, ","")&amp;IF(L96="","Sem afetação, ","")&amp;IF(Q96="","Sem classificação e-Fatura, ","")&amp;IF(Q96="Por confirmar","Classificação e-Fatura por confirmar, ","")&amp;IF(R96&lt;&gt;"Sim","Sem suporte, ","")&amp;IF(OR(S96="",S96="Pendente"),"Conciliação pendente, ","")&amp;IF(AND(L96="Parcial atividade",OR(M96="",M96&lt;=0,M96&gt;1)),"% parcial em falta ou inválida, ","")&amp;IF(OR(J96&gt;I96,K96&gt;J96),"IVA a rever, ","")&amp;IF(AND(E96&lt;&gt;"",F96&lt;&gt;"",COUNTIFS($E$7:$E$106,E96,$F$7:$F$106,F96)&gt;1),"Possível duplicado, ","")&amp;IF(OR(AND(L96="Pessoal",Q96="Atividade"),AND(OR(L96="Total atividade",L96="Parcial atividade"),Q96="Pessoal")),"Afetação a confirmar, ","")&amp;IF(AND(B96&lt;&gt;"",D96&lt;&gt;"",E96&lt;&gt;"",F96&lt;&gt;"",I96&lt;&gt;"",L96&lt;&gt;"",Q96&lt;&gt;"",Q96&lt;&gt;"Por confirmar",R96="Sim",OR(S96="Conciliado",S96="Não aplicável"),NOT(AND(L96="Parcial atividade",OR(M96="",M96&lt;=0,M96&gt;1))),NOT(OR(J96&gt;I96,K96&gt;J96)),NOT(AND(E96&lt;&gt;"",F96&lt;&gt;"",COUNTIFS($E$7:$E$106,E96,$F$7:$F$106,F96)&gt;1)),NOT(OR(AND(L96="Pessoal",Q96="Atividade"),AND(OR(L96="Total atividade",L96="Parcial atividade"),Q96="Pessoal")))),"OK",""))</f>
        <v/>
      </c>
      <c r="U96" s="20" t="n"/>
    </row>
    <row r="97">
      <c r="A97" s="18">
        <f>IF(COUNTA(B97:M97,Q97:S97,U97)=0,"","D-"&amp;TEXT(ROW()-6,"000"))</f>
        <v/>
      </c>
      <c r="B97" s="36" t="n"/>
      <c r="C97" s="36" t="n"/>
      <c r="D97" s="20" t="n"/>
      <c r="E97" s="21" t="n"/>
      <c r="F97" s="21" t="n"/>
      <c r="G97" s="20" t="n"/>
      <c r="H97" s="20" t="n"/>
      <c r="I97" s="22" t="n"/>
      <c r="J97" s="22" t="n"/>
      <c r="K97" s="22" t="n"/>
      <c r="L97" s="20" t="n"/>
      <c r="M97" s="23" t="n"/>
      <c r="N97" s="24">
        <f>IF(COUNTA(B97:M97,Q97:S97,U97)=0,"",IF(L97="Total atividade",100%,IF(L97="Pessoal",0%,IF(L97="Parcial atividade",IFERROR(M97,0),""))))</f>
        <v/>
      </c>
      <c r="O97" s="25">
        <f>IF(COUNTA(B97:M97,Q97:S97,U97)=0,"",IFERROR(I97-IFERROR(K97,0),0))</f>
        <v/>
      </c>
      <c r="P97" s="25">
        <f>IF(COUNTA(B97:M97,Q97:S97,U97)=0,"",IFERROR(O97*N97,0))</f>
        <v/>
      </c>
      <c r="Q97" s="20" t="n"/>
      <c r="R97" s="20" t="n"/>
      <c r="S97" s="20" t="n"/>
      <c r="T97" s="26">
        <f>IF(COUNTA(B97:M97,Q97:S97,U97)=0,"",IF(B97="","Sem data, ","")&amp;IF(D97="","Sem fornecedor, ","")&amp;IF(E97="","Sem NIF, ","")&amp;IF(F97="","Sem documento, ","")&amp;IF(I97="","Sem total, ","")&amp;IF(L97="","Sem afetação, ","")&amp;IF(Q97="","Sem classificação e-Fatura, ","")&amp;IF(Q97="Por confirmar","Classificação e-Fatura por confirmar, ","")&amp;IF(R97&lt;&gt;"Sim","Sem suporte, ","")&amp;IF(OR(S97="",S97="Pendente"),"Conciliação pendente, ","")&amp;IF(AND(L97="Parcial atividade",OR(M97="",M97&lt;=0,M97&gt;1)),"% parcial em falta ou inválida, ","")&amp;IF(OR(J97&gt;I97,K97&gt;J97),"IVA a rever, ","")&amp;IF(AND(E97&lt;&gt;"",F97&lt;&gt;"",COUNTIFS($E$7:$E$106,E97,$F$7:$F$106,F97)&gt;1),"Possível duplicado, ","")&amp;IF(OR(AND(L97="Pessoal",Q97="Atividade"),AND(OR(L97="Total atividade",L97="Parcial atividade"),Q97="Pessoal")),"Afetação a confirmar, ","")&amp;IF(AND(B97&lt;&gt;"",D97&lt;&gt;"",E97&lt;&gt;"",F97&lt;&gt;"",I97&lt;&gt;"",L97&lt;&gt;"",Q97&lt;&gt;"",Q97&lt;&gt;"Por confirmar",R97="Sim",OR(S97="Conciliado",S97="Não aplicável"),NOT(AND(L97="Parcial atividade",OR(M97="",M97&lt;=0,M97&gt;1))),NOT(OR(J97&gt;I97,K97&gt;J97)),NOT(AND(E97&lt;&gt;"",F97&lt;&gt;"",COUNTIFS($E$7:$E$106,E97,$F$7:$F$106,F97)&gt;1)),NOT(OR(AND(L97="Pessoal",Q97="Atividade"),AND(OR(L97="Total atividade",L97="Parcial atividade"),Q97="Pessoal")))),"OK",""))</f>
        <v/>
      </c>
      <c r="U97" s="20" t="n"/>
    </row>
    <row r="98">
      <c r="A98" s="18">
        <f>IF(COUNTA(B98:M98,Q98:S98,U98)=0,"","D-"&amp;TEXT(ROW()-6,"000"))</f>
        <v/>
      </c>
      <c r="B98" s="36" t="n"/>
      <c r="C98" s="36" t="n"/>
      <c r="D98" s="20" t="n"/>
      <c r="E98" s="21" t="n"/>
      <c r="F98" s="21" t="n"/>
      <c r="G98" s="20" t="n"/>
      <c r="H98" s="20" t="n"/>
      <c r="I98" s="22" t="n"/>
      <c r="J98" s="22" t="n"/>
      <c r="K98" s="22" t="n"/>
      <c r="L98" s="20" t="n"/>
      <c r="M98" s="23" t="n"/>
      <c r="N98" s="24">
        <f>IF(COUNTA(B98:M98,Q98:S98,U98)=0,"",IF(L98="Total atividade",100%,IF(L98="Pessoal",0%,IF(L98="Parcial atividade",IFERROR(M98,0),""))))</f>
        <v/>
      </c>
      <c r="O98" s="25">
        <f>IF(COUNTA(B98:M98,Q98:S98,U98)=0,"",IFERROR(I98-IFERROR(K98,0),0))</f>
        <v/>
      </c>
      <c r="P98" s="25">
        <f>IF(COUNTA(B98:M98,Q98:S98,U98)=0,"",IFERROR(O98*N98,0))</f>
        <v/>
      </c>
      <c r="Q98" s="20" t="n"/>
      <c r="R98" s="20" t="n"/>
      <c r="S98" s="20" t="n"/>
      <c r="T98" s="26">
        <f>IF(COUNTA(B98:M98,Q98:S98,U98)=0,"",IF(B98="","Sem data, ","")&amp;IF(D98="","Sem fornecedor, ","")&amp;IF(E98="","Sem NIF, ","")&amp;IF(F98="","Sem documento, ","")&amp;IF(I98="","Sem total, ","")&amp;IF(L98="","Sem afetação, ","")&amp;IF(Q98="","Sem classificação e-Fatura, ","")&amp;IF(Q98="Por confirmar","Classificação e-Fatura por confirmar, ","")&amp;IF(R98&lt;&gt;"Sim","Sem suporte, ","")&amp;IF(OR(S98="",S98="Pendente"),"Conciliação pendente, ","")&amp;IF(AND(L98="Parcial atividade",OR(M98="",M98&lt;=0,M98&gt;1)),"% parcial em falta ou inválida, ","")&amp;IF(OR(J98&gt;I98,K98&gt;J98),"IVA a rever, ","")&amp;IF(AND(E98&lt;&gt;"",F98&lt;&gt;"",COUNTIFS($E$7:$E$106,E98,$F$7:$F$106,F98)&gt;1),"Possível duplicado, ","")&amp;IF(OR(AND(L98="Pessoal",Q98="Atividade"),AND(OR(L98="Total atividade",L98="Parcial atividade"),Q98="Pessoal")),"Afetação a confirmar, ","")&amp;IF(AND(B98&lt;&gt;"",D98&lt;&gt;"",E98&lt;&gt;"",F98&lt;&gt;"",I98&lt;&gt;"",L98&lt;&gt;"",Q98&lt;&gt;"",Q98&lt;&gt;"Por confirmar",R98="Sim",OR(S98="Conciliado",S98="Não aplicável"),NOT(AND(L98="Parcial atividade",OR(M98="",M98&lt;=0,M98&gt;1))),NOT(OR(J98&gt;I98,K98&gt;J98)),NOT(AND(E98&lt;&gt;"",F98&lt;&gt;"",COUNTIFS($E$7:$E$106,E98,$F$7:$F$106,F98)&gt;1)),NOT(OR(AND(L98="Pessoal",Q98="Atividade"),AND(OR(L98="Total atividade",L98="Parcial atividade"),Q98="Pessoal")))),"OK",""))</f>
        <v/>
      </c>
      <c r="U98" s="20" t="n"/>
    </row>
    <row r="99">
      <c r="A99" s="18">
        <f>IF(COUNTA(B99:M99,Q99:S99,U99)=0,"","D-"&amp;TEXT(ROW()-6,"000"))</f>
        <v/>
      </c>
      <c r="B99" s="36" t="n"/>
      <c r="C99" s="36" t="n"/>
      <c r="D99" s="20" t="n"/>
      <c r="E99" s="21" t="n"/>
      <c r="F99" s="21" t="n"/>
      <c r="G99" s="20" t="n"/>
      <c r="H99" s="20" t="n"/>
      <c r="I99" s="22" t="n"/>
      <c r="J99" s="22" t="n"/>
      <c r="K99" s="22" t="n"/>
      <c r="L99" s="20" t="n"/>
      <c r="M99" s="23" t="n"/>
      <c r="N99" s="24">
        <f>IF(COUNTA(B99:M99,Q99:S99,U99)=0,"",IF(L99="Total atividade",100%,IF(L99="Pessoal",0%,IF(L99="Parcial atividade",IFERROR(M99,0),""))))</f>
        <v/>
      </c>
      <c r="O99" s="25">
        <f>IF(COUNTA(B99:M99,Q99:S99,U99)=0,"",IFERROR(I99-IFERROR(K99,0),0))</f>
        <v/>
      </c>
      <c r="P99" s="25">
        <f>IF(COUNTA(B99:M99,Q99:S99,U99)=0,"",IFERROR(O99*N99,0))</f>
        <v/>
      </c>
      <c r="Q99" s="20" t="n"/>
      <c r="R99" s="20" t="n"/>
      <c r="S99" s="20" t="n"/>
      <c r="T99" s="26">
        <f>IF(COUNTA(B99:M99,Q99:S99,U99)=0,"",IF(B99="","Sem data, ","")&amp;IF(D99="","Sem fornecedor, ","")&amp;IF(E99="","Sem NIF, ","")&amp;IF(F99="","Sem documento, ","")&amp;IF(I99="","Sem total, ","")&amp;IF(L99="","Sem afetação, ","")&amp;IF(Q99="","Sem classificação e-Fatura, ","")&amp;IF(Q99="Por confirmar","Classificação e-Fatura por confirmar, ","")&amp;IF(R99&lt;&gt;"Sim","Sem suporte, ","")&amp;IF(OR(S99="",S99="Pendente"),"Conciliação pendente, ","")&amp;IF(AND(L99="Parcial atividade",OR(M99="",M99&lt;=0,M99&gt;1)),"% parcial em falta ou inválida, ","")&amp;IF(OR(J99&gt;I99,K99&gt;J99),"IVA a rever, ","")&amp;IF(AND(E99&lt;&gt;"",F99&lt;&gt;"",COUNTIFS($E$7:$E$106,E99,$F$7:$F$106,F99)&gt;1),"Possível duplicado, ","")&amp;IF(OR(AND(L99="Pessoal",Q99="Atividade"),AND(OR(L99="Total atividade",L99="Parcial atividade"),Q99="Pessoal")),"Afetação a confirmar, ","")&amp;IF(AND(B99&lt;&gt;"",D99&lt;&gt;"",E99&lt;&gt;"",F99&lt;&gt;"",I99&lt;&gt;"",L99&lt;&gt;"",Q99&lt;&gt;"",Q99&lt;&gt;"Por confirmar",R99="Sim",OR(S99="Conciliado",S99="Não aplicável"),NOT(AND(L99="Parcial atividade",OR(M99="",M99&lt;=0,M99&gt;1))),NOT(OR(J99&gt;I99,K99&gt;J99)),NOT(AND(E99&lt;&gt;"",F99&lt;&gt;"",COUNTIFS($E$7:$E$106,E99,$F$7:$F$106,F99)&gt;1)),NOT(OR(AND(L99="Pessoal",Q99="Atividade"),AND(OR(L99="Total atividade",L99="Parcial atividade"),Q99="Pessoal")))),"OK",""))</f>
        <v/>
      </c>
      <c r="U99" s="20" t="n"/>
    </row>
    <row r="100">
      <c r="A100" s="18">
        <f>IF(COUNTA(B100:M100,Q100:S100,U100)=0,"","D-"&amp;TEXT(ROW()-6,"000"))</f>
        <v/>
      </c>
      <c r="B100" s="36" t="n"/>
      <c r="C100" s="36" t="n"/>
      <c r="D100" s="20" t="n"/>
      <c r="E100" s="21" t="n"/>
      <c r="F100" s="21" t="n"/>
      <c r="G100" s="20" t="n"/>
      <c r="H100" s="20" t="n"/>
      <c r="I100" s="22" t="n"/>
      <c r="J100" s="22" t="n"/>
      <c r="K100" s="22" t="n"/>
      <c r="L100" s="20" t="n"/>
      <c r="M100" s="23" t="n"/>
      <c r="N100" s="24">
        <f>IF(COUNTA(B100:M100,Q100:S100,U100)=0,"",IF(L100="Total atividade",100%,IF(L100="Pessoal",0%,IF(L100="Parcial atividade",IFERROR(M100,0),""))))</f>
        <v/>
      </c>
      <c r="O100" s="25">
        <f>IF(COUNTA(B100:M100,Q100:S100,U100)=0,"",IFERROR(I100-IFERROR(K100,0),0))</f>
        <v/>
      </c>
      <c r="P100" s="25">
        <f>IF(COUNTA(B100:M100,Q100:S100,U100)=0,"",IFERROR(O100*N100,0))</f>
        <v/>
      </c>
      <c r="Q100" s="20" t="n"/>
      <c r="R100" s="20" t="n"/>
      <c r="S100" s="20" t="n"/>
      <c r="T100" s="26">
        <f>IF(COUNTA(B100:M100,Q100:S100,U100)=0,"",IF(B100="","Sem data, ","")&amp;IF(D100="","Sem fornecedor, ","")&amp;IF(E100="","Sem NIF, ","")&amp;IF(F100="","Sem documento, ","")&amp;IF(I100="","Sem total, ","")&amp;IF(L100="","Sem afetação, ","")&amp;IF(Q100="","Sem classificação e-Fatura, ","")&amp;IF(Q100="Por confirmar","Classificação e-Fatura por confirmar, ","")&amp;IF(R100&lt;&gt;"Sim","Sem suporte, ","")&amp;IF(OR(S100="",S100="Pendente"),"Conciliação pendente, ","")&amp;IF(AND(L100="Parcial atividade",OR(M100="",M100&lt;=0,M100&gt;1)),"% parcial em falta ou inválida, ","")&amp;IF(OR(J100&gt;I100,K100&gt;J100),"IVA a rever, ","")&amp;IF(AND(E100&lt;&gt;"",F100&lt;&gt;"",COUNTIFS($E$7:$E$106,E100,$F$7:$F$106,F100)&gt;1),"Possível duplicado, ","")&amp;IF(OR(AND(L100="Pessoal",Q100="Atividade"),AND(OR(L100="Total atividade",L100="Parcial atividade"),Q100="Pessoal")),"Afetação a confirmar, ","")&amp;IF(AND(B100&lt;&gt;"",D100&lt;&gt;"",E100&lt;&gt;"",F100&lt;&gt;"",I100&lt;&gt;"",L100&lt;&gt;"",Q100&lt;&gt;"",Q100&lt;&gt;"Por confirmar",R100="Sim",OR(S100="Conciliado",S100="Não aplicável"),NOT(AND(L100="Parcial atividade",OR(M100="",M100&lt;=0,M100&gt;1))),NOT(OR(J100&gt;I100,K100&gt;J100)),NOT(AND(E100&lt;&gt;"",F100&lt;&gt;"",COUNTIFS($E$7:$E$106,E100,$F$7:$F$106,F100)&gt;1)),NOT(OR(AND(L100="Pessoal",Q100="Atividade"),AND(OR(L100="Total atividade",L100="Parcial atividade"),Q100="Pessoal")))),"OK",""))</f>
        <v/>
      </c>
      <c r="U100" s="20" t="n"/>
    </row>
    <row r="101">
      <c r="A101" s="18">
        <f>IF(COUNTA(B101:M101,Q101:S101,U101)=0,"","D-"&amp;TEXT(ROW()-6,"000"))</f>
        <v/>
      </c>
      <c r="B101" s="36" t="n"/>
      <c r="C101" s="36" t="n"/>
      <c r="D101" s="20" t="n"/>
      <c r="E101" s="21" t="n"/>
      <c r="F101" s="21" t="n"/>
      <c r="G101" s="20" t="n"/>
      <c r="H101" s="20" t="n"/>
      <c r="I101" s="22" t="n"/>
      <c r="J101" s="22" t="n"/>
      <c r="K101" s="22" t="n"/>
      <c r="L101" s="20" t="n"/>
      <c r="M101" s="23" t="n"/>
      <c r="N101" s="24">
        <f>IF(COUNTA(B101:M101,Q101:S101,U101)=0,"",IF(L101="Total atividade",100%,IF(L101="Pessoal",0%,IF(L101="Parcial atividade",IFERROR(M101,0),""))))</f>
        <v/>
      </c>
      <c r="O101" s="25">
        <f>IF(COUNTA(B101:M101,Q101:S101,U101)=0,"",IFERROR(I101-IFERROR(K101,0),0))</f>
        <v/>
      </c>
      <c r="P101" s="25">
        <f>IF(COUNTA(B101:M101,Q101:S101,U101)=0,"",IFERROR(O101*N101,0))</f>
        <v/>
      </c>
      <c r="Q101" s="20" t="n"/>
      <c r="R101" s="20" t="n"/>
      <c r="S101" s="20" t="n"/>
      <c r="T101" s="26">
        <f>IF(COUNTA(B101:M101,Q101:S101,U101)=0,"",IF(B101="","Sem data, ","")&amp;IF(D101="","Sem fornecedor, ","")&amp;IF(E101="","Sem NIF, ","")&amp;IF(F101="","Sem documento, ","")&amp;IF(I101="","Sem total, ","")&amp;IF(L101="","Sem afetação, ","")&amp;IF(Q101="","Sem classificação e-Fatura, ","")&amp;IF(Q101="Por confirmar","Classificação e-Fatura por confirmar, ","")&amp;IF(R101&lt;&gt;"Sim","Sem suporte, ","")&amp;IF(OR(S101="",S101="Pendente"),"Conciliação pendente, ","")&amp;IF(AND(L101="Parcial atividade",OR(M101="",M101&lt;=0,M101&gt;1)),"% parcial em falta ou inválida, ","")&amp;IF(OR(J101&gt;I101,K101&gt;J101),"IVA a rever, ","")&amp;IF(AND(E101&lt;&gt;"",F101&lt;&gt;"",COUNTIFS($E$7:$E$106,E101,$F$7:$F$106,F101)&gt;1),"Possível duplicado, ","")&amp;IF(OR(AND(L101="Pessoal",Q101="Atividade"),AND(OR(L101="Total atividade",L101="Parcial atividade"),Q101="Pessoal")),"Afetação a confirmar, ","")&amp;IF(AND(B101&lt;&gt;"",D101&lt;&gt;"",E101&lt;&gt;"",F101&lt;&gt;"",I101&lt;&gt;"",L101&lt;&gt;"",Q101&lt;&gt;"",Q101&lt;&gt;"Por confirmar",R101="Sim",OR(S101="Conciliado",S101="Não aplicável"),NOT(AND(L101="Parcial atividade",OR(M101="",M101&lt;=0,M101&gt;1))),NOT(OR(J101&gt;I101,K101&gt;J101)),NOT(AND(E101&lt;&gt;"",F101&lt;&gt;"",COUNTIFS($E$7:$E$106,E101,$F$7:$F$106,F101)&gt;1)),NOT(OR(AND(L101="Pessoal",Q101="Atividade"),AND(OR(L101="Total atividade",L101="Parcial atividade"),Q101="Pessoal")))),"OK",""))</f>
        <v/>
      </c>
      <c r="U101" s="20" t="n"/>
    </row>
    <row r="102">
      <c r="A102" s="18">
        <f>IF(COUNTA(B102:M102,Q102:S102,U102)=0,"","D-"&amp;TEXT(ROW()-6,"000"))</f>
        <v/>
      </c>
      <c r="B102" s="36" t="n"/>
      <c r="C102" s="36" t="n"/>
      <c r="D102" s="20" t="n"/>
      <c r="E102" s="21" t="n"/>
      <c r="F102" s="21" t="n"/>
      <c r="G102" s="20" t="n"/>
      <c r="H102" s="20" t="n"/>
      <c r="I102" s="22" t="n"/>
      <c r="J102" s="22" t="n"/>
      <c r="K102" s="22" t="n"/>
      <c r="L102" s="20" t="n"/>
      <c r="M102" s="23" t="n"/>
      <c r="N102" s="24">
        <f>IF(COUNTA(B102:M102,Q102:S102,U102)=0,"",IF(L102="Total atividade",100%,IF(L102="Pessoal",0%,IF(L102="Parcial atividade",IFERROR(M102,0),""))))</f>
        <v/>
      </c>
      <c r="O102" s="25">
        <f>IF(COUNTA(B102:M102,Q102:S102,U102)=0,"",IFERROR(I102-IFERROR(K102,0),0))</f>
        <v/>
      </c>
      <c r="P102" s="25">
        <f>IF(COUNTA(B102:M102,Q102:S102,U102)=0,"",IFERROR(O102*N102,0))</f>
        <v/>
      </c>
      <c r="Q102" s="20" t="n"/>
      <c r="R102" s="20" t="n"/>
      <c r="S102" s="20" t="n"/>
      <c r="T102" s="26">
        <f>IF(COUNTA(B102:M102,Q102:S102,U102)=0,"",IF(B102="","Sem data, ","")&amp;IF(D102="","Sem fornecedor, ","")&amp;IF(E102="","Sem NIF, ","")&amp;IF(F102="","Sem documento, ","")&amp;IF(I102="","Sem total, ","")&amp;IF(L102="","Sem afetação, ","")&amp;IF(Q102="","Sem classificação e-Fatura, ","")&amp;IF(Q102="Por confirmar","Classificação e-Fatura por confirmar, ","")&amp;IF(R102&lt;&gt;"Sim","Sem suporte, ","")&amp;IF(OR(S102="",S102="Pendente"),"Conciliação pendente, ","")&amp;IF(AND(L102="Parcial atividade",OR(M102="",M102&lt;=0,M102&gt;1)),"% parcial em falta ou inválida, ","")&amp;IF(OR(J102&gt;I102,K102&gt;J102),"IVA a rever, ","")&amp;IF(AND(E102&lt;&gt;"",F102&lt;&gt;"",COUNTIFS($E$7:$E$106,E102,$F$7:$F$106,F102)&gt;1),"Possível duplicado, ","")&amp;IF(OR(AND(L102="Pessoal",Q102="Atividade"),AND(OR(L102="Total atividade",L102="Parcial atividade"),Q102="Pessoal")),"Afetação a confirmar, ","")&amp;IF(AND(B102&lt;&gt;"",D102&lt;&gt;"",E102&lt;&gt;"",F102&lt;&gt;"",I102&lt;&gt;"",L102&lt;&gt;"",Q102&lt;&gt;"",Q102&lt;&gt;"Por confirmar",R102="Sim",OR(S102="Conciliado",S102="Não aplicável"),NOT(AND(L102="Parcial atividade",OR(M102="",M102&lt;=0,M102&gt;1))),NOT(OR(J102&gt;I102,K102&gt;J102)),NOT(AND(E102&lt;&gt;"",F102&lt;&gt;"",COUNTIFS($E$7:$E$106,E102,$F$7:$F$106,F102)&gt;1)),NOT(OR(AND(L102="Pessoal",Q102="Atividade"),AND(OR(L102="Total atividade",L102="Parcial atividade"),Q102="Pessoal")))),"OK",""))</f>
        <v/>
      </c>
      <c r="U102" s="20" t="n"/>
    </row>
    <row r="103">
      <c r="A103" s="18">
        <f>IF(COUNTA(B103:M103,Q103:S103,U103)=0,"","D-"&amp;TEXT(ROW()-6,"000"))</f>
        <v/>
      </c>
      <c r="B103" s="36" t="n"/>
      <c r="C103" s="36" t="n"/>
      <c r="D103" s="20" t="n"/>
      <c r="E103" s="21" t="n"/>
      <c r="F103" s="21" t="n"/>
      <c r="G103" s="20" t="n"/>
      <c r="H103" s="20" t="n"/>
      <c r="I103" s="22" t="n"/>
      <c r="J103" s="22" t="n"/>
      <c r="K103" s="22" t="n"/>
      <c r="L103" s="20" t="n"/>
      <c r="M103" s="23" t="n"/>
      <c r="N103" s="24">
        <f>IF(COUNTA(B103:M103,Q103:S103,U103)=0,"",IF(L103="Total atividade",100%,IF(L103="Pessoal",0%,IF(L103="Parcial atividade",IFERROR(M103,0),""))))</f>
        <v/>
      </c>
      <c r="O103" s="25">
        <f>IF(COUNTA(B103:M103,Q103:S103,U103)=0,"",IFERROR(I103-IFERROR(K103,0),0))</f>
        <v/>
      </c>
      <c r="P103" s="25">
        <f>IF(COUNTA(B103:M103,Q103:S103,U103)=0,"",IFERROR(O103*N103,0))</f>
        <v/>
      </c>
      <c r="Q103" s="20" t="n"/>
      <c r="R103" s="20" t="n"/>
      <c r="S103" s="20" t="n"/>
      <c r="T103" s="26">
        <f>IF(COUNTA(B103:M103,Q103:S103,U103)=0,"",IF(B103="","Sem data, ","")&amp;IF(D103="","Sem fornecedor, ","")&amp;IF(E103="","Sem NIF, ","")&amp;IF(F103="","Sem documento, ","")&amp;IF(I103="","Sem total, ","")&amp;IF(L103="","Sem afetação, ","")&amp;IF(Q103="","Sem classificação e-Fatura, ","")&amp;IF(Q103="Por confirmar","Classificação e-Fatura por confirmar, ","")&amp;IF(R103&lt;&gt;"Sim","Sem suporte, ","")&amp;IF(OR(S103="",S103="Pendente"),"Conciliação pendente, ","")&amp;IF(AND(L103="Parcial atividade",OR(M103="",M103&lt;=0,M103&gt;1)),"% parcial em falta ou inválida, ","")&amp;IF(OR(J103&gt;I103,K103&gt;J103),"IVA a rever, ","")&amp;IF(AND(E103&lt;&gt;"",F103&lt;&gt;"",COUNTIFS($E$7:$E$106,E103,$F$7:$F$106,F103)&gt;1),"Possível duplicado, ","")&amp;IF(OR(AND(L103="Pessoal",Q103="Atividade"),AND(OR(L103="Total atividade",L103="Parcial atividade"),Q103="Pessoal")),"Afetação a confirmar, ","")&amp;IF(AND(B103&lt;&gt;"",D103&lt;&gt;"",E103&lt;&gt;"",F103&lt;&gt;"",I103&lt;&gt;"",L103&lt;&gt;"",Q103&lt;&gt;"",Q103&lt;&gt;"Por confirmar",R103="Sim",OR(S103="Conciliado",S103="Não aplicável"),NOT(AND(L103="Parcial atividade",OR(M103="",M103&lt;=0,M103&gt;1))),NOT(OR(J103&gt;I103,K103&gt;J103)),NOT(AND(E103&lt;&gt;"",F103&lt;&gt;"",COUNTIFS($E$7:$E$106,E103,$F$7:$F$106,F103)&gt;1)),NOT(OR(AND(L103="Pessoal",Q103="Atividade"),AND(OR(L103="Total atividade",L103="Parcial atividade"),Q103="Pessoal")))),"OK",""))</f>
        <v/>
      </c>
      <c r="U103" s="20" t="n"/>
    </row>
    <row r="104">
      <c r="A104" s="18">
        <f>IF(COUNTA(B104:M104,Q104:S104,U104)=0,"","D-"&amp;TEXT(ROW()-6,"000"))</f>
        <v/>
      </c>
      <c r="B104" s="36" t="n"/>
      <c r="C104" s="36" t="n"/>
      <c r="D104" s="20" t="n"/>
      <c r="E104" s="21" t="n"/>
      <c r="F104" s="21" t="n"/>
      <c r="G104" s="20" t="n"/>
      <c r="H104" s="20" t="n"/>
      <c r="I104" s="22" t="n"/>
      <c r="J104" s="22" t="n"/>
      <c r="K104" s="22" t="n"/>
      <c r="L104" s="20" t="n"/>
      <c r="M104" s="23" t="n"/>
      <c r="N104" s="24">
        <f>IF(COUNTA(B104:M104,Q104:S104,U104)=0,"",IF(L104="Total atividade",100%,IF(L104="Pessoal",0%,IF(L104="Parcial atividade",IFERROR(M104,0),""))))</f>
        <v/>
      </c>
      <c r="O104" s="25">
        <f>IF(COUNTA(B104:M104,Q104:S104,U104)=0,"",IFERROR(I104-IFERROR(K104,0),0))</f>
        <v/>
      </c>
      <c r="P104" s="25">
        <f>IF(COUNTA(B104:M104,Q104:S104,U104)=0,"",IFERROR(O104*N104,0))</f>
        <v/>
      </c>
      <c r="Q104" s="20" t="n"/>
      <c r="R104" s="20" t="n"/>
      <c r="S104" s="20" t="n"/>
      <c r="T104" s="26">
        <f>IF(COUNTA(B104:M104,Q104:S104,U104)=0,"",IF(B104="","Sem data, ","")&amp;IF(D104="","Sem fornecedor, ","")&amp;IF(E104="","Sem NIF, ","")&amp;IF(F104="","Sem documento, ","")&amp;IF(I104="","Sem total, ","")&amp;IF(L104="","Sem afetação, ","")&amp;IF(Q104="","Sem classificação e-Fatura, ","")&amp;IF(Q104="Por confirmar","Classificação e-Fatura por confirmar, ","")&amp;IF(R104&lt;&gt;"Sim","Sem suporte, ","")&amp;IF(OR(S104="",S104="Pendente"),"Conciliação pendente, ","")&amp;IF(AND(L104="Parcial atividade",OR(M104="",M104&lt;=0,M104&gt;1)),"% parcial em falta ou inválida, ","")&amp;IF(OR(J104&gt;I104,K104&gt;J104),"IVA a rever, ","")&amp;IF(AND(E104&lt;&gt;"",F104&lt;&gt;"",COUNTIFS($E$7:$E$106,E104,$F$7:$F$106,F104)&gt;1),"Possível duplicado, ","")&amp;IF(OR(AND(L104="Pessoal",Q104="Atividade"),AND(OR(L104="Total atividade",L104="Parcial atividade"),Q104="Pessoal")),"Afetação a confirmar, ","")&amp;IF(AND(B104&lt;&gt;"",D104&lt;&gt;"",E104&lt;&gt;"",F104&lt;&gt;"",I104&lt;&gt;"",L104&lt;&gt;"",Q104&lt;&gt;"",Q104&lt;&gt;"Por confirmar",R104="Sim",OR(S104="Conciliado",S104="Não aplicável"),NOT(AND(L104="Parcial atividade",OR(M104="",M104&lt;=0,M104&gt;1))),NOT(OR(J104&gt;I104,K104&gt;J104)),NOT(AND(E104&lt;&gt;"",F104&lt;&gt;"",COUNTIFS($E$7:$E$106,E104,$F$7:$F$106,F104)&gt;1)),NOT(OR(AND(L104="Pessoal",Q104="Atividade"),AND(OR(L104="Total atividade",L104="Parcial atividade"),Q104="Pessoal")))),"OK",""))</f>
        <v/>
      </c>
      <c r="U104" s="20" t="n"/>
    </row>
    <row r="105">
      <c r="A105" s="18">
        <f>IF(COUNTA(B105:M105,Q105:S105,U105)=0,"","D-"&amp;TEXT(ROW()-6,"000"))</f>
        <v/>
      </c>
      <c r="B105" s="36" t="n"/>
      <c r="C105" s="36" t="n"/>
      <c r="D105" s="20" t="n"/>
      <c r="E105" s="21" t="n"/>
      <c r="F105" s="21" t="n"/>
      <c r="G105" s="20" t="n"/>
      <c r="H105" s="20" t="n"/>
      <c r="I105" s="22" t="n"/>
      <c r="J105" s="22" t="n"/>
      <c r="K105" s="22" t="n"/>
      <c r="L105" s="20" t="n"/>
      <c r="M105" s="23" t="n"/>
      <c r="N105" s="24">
        <f>IF(COUNTA(B105:M105,Q105:S105,U105)=0,"",IF(L105="Total atividade",100%,IF(L105="Pessoal",0%,IF(L105="Parcial atividade",IFERROR(M105,0),""))))</f>
        <v/>
      </c>
      <c r="O105" s="25">
        <f>IF(COUNTA(B105:M105,Q105:S105,U105)=0,"",IFERROR(I105-IFERROR(K105,0),0))</f>
        <v/>
      </c>
      <c r="P105" s="25">
        <f>IF(COUNTA(B105:M105,Q105:S105,U105)=0,"",IFERROR(O105*N105,0))</f>
        <v/>
      </c>
      <c r="Q105" s="20" t="n"/>
      <c r="R105" s="20" t="n"/>
      <c r="S105" s="20" t="n"/>
      <c r="T105" s="26">
        <f>IF(COUNTA(B105:M105,Q105:S105,U105)=0,"",IF(B105="","Sem data, ","")&amp;IF(D105="","Sem fornecedor, ","")&amp;IF(E105="","Sem NIF, ","")&amp;IF(F105="","Sem documento, ","")&amp;IF(I105="","Sem total, ","")&amp;IF(L105="","Sem afetação, ","")&amp;IF(Q105="","Sem classificação e-Fatura, ","")&amp;IF(Q105="Por confirmar","Classificação e-Fatura por confirmar, ","")&amp;IF(R105&lt;&gt;"Sim","Sem suporte, ","")&amp;IF(OR(S105="",S105="Pendente"),"Conciliação pendente, ","")&amp;IF(AND(L105="Parcial atividade",OR(M105="",M105&lt;=0,M105&gt;1)),"% parcial em falta ou inválida, ","")&amp;IF(OR(J105&gt;I105,K105&gt;J105),"IVA a rever, ","")&amp;IF(AND(E105&lt;&gt;"",F105&lt;&gt;"",COUNTIFS($E$7:$E$106,E105,$F$7:$F$106,F105)&gt;1),"Possível duplicado, ","")&amp;IF(OR(AND(L105="Pessoal",Q105="Atividade"),AND(OR(L105="Total atividade",L105="Parcial atividade"),Q105="Pessoal")),"Afetação a confirmar, ","")&amp;IF(AND(B105&lt;&gt;"",D105&lt;&gt;"",E105&lt;&gt;"",F105&lt;&gt;"",I105&lt;&gt;"",L105&lt;&gt;"",Q105&lt;&gt;"",Q105&lt;&gt;"Por confirmar",R105="Sim",OR(S105="Conciliado",S105="Não aplicável"),NOT(AND(L105="Parcial atividade",OR(M105="",M105&lt;=0,M105&gt;1))),NOT(OR(J105&gt;I105,K105&gt;J105)),NOT(AND(E105&lt;&gt;"",F105&lt;&gt;"",COUNTIFS($E$7:$E$106,E105,$F$7:$F$106,F105)&gt;1)),NOT(OR(AND(L105="Pessoal",Q105="Atividade"),AND(OR(L105="Total atividade",L105="Parcial atividade"),Q105="Pessoal")))),"OK",""))</f>
        <v/>
      </c>
      <c r="U105" s="20" t="n"/>
    </row>
    <row r="106">
      <c r="A106" s="18">
        <f>IF(COUNTA(B106:M106,Q106:S106,U106)=0,"","D-"&amp;TEXT(ROW()-6,"000"))</f>
        <v/>
      </c>
      <c r="B106" s="36" t="n"/>
      <c r="C106" s="36" t="n"/>
      <c r="D106" s="20" t="n"/>
      <c r="E106" s="21" t="n"/>
      <c r="F106" s="21" t="n"/>
      <c r="G106" s="20" t="n"/>
      <c r="H106" s="20" t="n"/>
      <c r="I106" s="22" t="n"/>
      <c r="J106" s="22" t="n"/>
      <c r="K106" s="22" t="n"/>
      <c r="L106" s="20" t="n"/>
      <c r="M106" s="23" t="n"/>
      <c r="N106" s="24">
        <f>IF(COUNTA(B106:M106,Q106:S106,U106)=0,"",IF(L106="Total atividade",100%,IF(L106="Pessoal",0%,IF(L106="Parcial atividade",IFERROR(M106,0),""))))</f>
        <v/>
      </c>
      <c r="O106" s="25">
        <f>IF(COUNTA(B106:M106,Q106:S106,U106)=0,"",IFERROR(I106-IFERROR(K106,0),0))</f>
        <v/>
      </c>
      <c r="P106" s="25">
        <f>IF(COUNTA(B106:M106,Q106:S106,U106)=0,"",IFERROR(O106*N106,0))</f>
        <v/>
      </c>
      <c r="Q106" s="20" t="n"/>
      <c r="R106" s="20" t="n"/>
      <c r="S106" s="20" t="n"/>
      <c r="T106" s="26">
        <f>IF(COUNTA(B106:M106,Q106:S106,U106)=0,"",IF(B106="","Sem data, ","")&amp;IF(D106="","Sem fornecedor, ","")&amp;IF(E106="","Sem NIF, ","")&amp;IF(F106="","Sem documento, ","")&amp;IF(I106="","Sem total, ","")&amp;IF(L106="","Sem afetação, ","")&amp;IF(Q106="","Sem classificação e-Fatura, ","")&amp;IF(Q106="Por confirmar","Classificação e-Fatura por confirmar, ","")&amp;IF(R106&lt;&gt;"Sim","Sem suporte, ","")&amp;IF(OR(S106="",S106="Pendente"),"Conciliação pendente, ","")&amp;IF(AND(L106="Parcial atividade",OR(M106="",M106&lt;=0,M106&gt;1)),"% parcial em falta ou inválida, ","")&amp;IF(OR(J106&gt;I106,K106&gt;J106),"IVA a rever, ","")&amp;IF(AND(E106&lt;&gt;"",F106&lt;&gt;"",COUNTIFS($E$7:$E$106,E106,$F$7:$F$106,F106)&gt;1),"Possível duplicado, ","")&amp;IF(OR(AND(L106="Pessoal",Q106="Atividade"),AND(OR(L106="Total atividade",L106="Parcial atividade"),Q106="Pessoal")),"Afetação a confirmar, ","")&amp;IF(AND(B106&lt;&gt;"",D106&lt;&gt;"",E106&lt;&gt;"",F106&lt;&gt;"",I106&lt;&gt;"",L106&lt;&gt;"",Q106&lt;&gt;"",Q106&lt;&gt;"Por confirmar",R106="Sim",OR(S106="Conciliado",S106="Não aplicável"),NOT(AND(L106="Parcial atividade",OR(M106="",M106&lt;=0,M106&gt;1))),NOT(OR(J106&gt;I106,K106&gt;J106)),NOT(AND(E106&lt;&gt;"",F106&lt;&gt;"",COUNTIFS($E$7:$E$106,E106,$F$7:$F$106,F106)&gt;1)),NOT(OR(AND(L106="Pessoal",Q106="Atividade"),AND(OR(L106="Total atividade",L106="Parcial atividade"),Q106="Pessoal")))),"OK",""))</f>
        <v/>
      </c>
      <c r="U106" s="20" t="n"/>
    </row>
  </sheetData>
  <mergeCells count="1">
    <mergeCell ref="A1:U1"/>
  </mergeCells>
  <conditionalFormatting sqref="A7:U106">
    <cfRule type="expression" priority="1" dxfId="3">
      <formula>AND($A7&lt;&gt;"",$T7&lt;&gt;"OK")</formula>
    </cfRule>
  </conditionalFormatting>
  <conditionalFormatting sqref="T7:T106">
    <cfRule type="expression" priority="2" dxfId="0">
      <formula>T7="OK"</formula>
    </cfRule>
    <cfRule type="expression" priority="3" dxfId="1">
      <formula>AND(T7&lt;&gt;"",T7&lt;&gt;"OK")</formula>
    </cfRule>
  </conditionalFormatting>
  <conditionalFormatting sqref="K7:K106">
    <cfRule type="expression" priority="4" dxfId="1">
      <formula>AND($K7&lt;&gt;"",$K7&gt;$J7)</formula>
    </cfRule>
  </conditionalFormatting>
  <dataValidations count="11">
    <dataValidation sqref="B7:B106" showErrorMessage="1" showInputMessage="1" allowBlank="1" errorTitle="Data inválida" error="Introduza uma data válida no formato d/m/aaaa." promptTitle="Data do documento" prompt="Introduza uma data válida no formato d/m/aaaa." type="custom">
      <formula1>=OR(B7="",ISNUMBER(B7))</formula1>
    </dataValidation>
    <dataValidation sqref="C7:C106" showErrorMessage="1" showInputMessage="1" allowBlank="1" errorTitle="Data inválida" error="Introduza uma data válida no formato d/m/aaaa." promptTitle="Data de registo" prompt="Introduza uma data válida no formato d/m/aaaa." type="custom">
      <formula1>=OR(C7="",ISNUMBER(C7))</formula1>
    </dataValidation>
    <dataValidation sqref="I7:I106" showErrorMessage="1" showInputMessage="1" allowBlank="1" errorTitle="Valor inválido" error="Introduza um valor superior a zero." promptTitle="Total da fatura" prompt="Introduza um valor superior a zero." type="custom">
      <formula1>=OR(I7="",AND(ISNUMBER(I7),I7&gt;0))</formula1>
    </dataValidation>
    <dataValidation sqref="J7:J106" showErrorMessage="1" showInputMessage="1" allowBlank="1" errorTitle="IVA inválido" error="O valor não pode ser negativo nem superior ao total ou ao IVA indicado na fatura." promptTitle="IVA na fatura" prompt="Introduza um valor entre zero e o total da fatura." type="custom">
      <formula1>=OR(J7="",AND(ISNUMBER(J7),J7&gt;=0,J7&lt;=I7))</formula1>
    </dataValidation>
    <dataValidation sqref="K7:K106" showErrorMessage="1" showInputMessage="1" allowBlank="1" errorTitle="IVA inválido" error="O valor não pode ser negativo nem superior ao total ou ao IVA indicado na fatura." promptTitle="IVA dedutível a considerar" prompt="Introduza um valor entre zero e o IVA na fatura." type="custom">
      <formula1>=OR(K7="",AND(ISNUMBER(K7),K7&gt;=0,K7&lt;=J7))</formula1>
    </dataValidation>
    <dataValidation sqref="M7:M106" showErrorMessage="1" showInputMessage="1" allowBlank="1" errorTitle="Percentagem inválida" error="Introduza uma percentagem entre 0% e 100%. Preencha quando a afetação for parcial." promptTitle="Percentagem de afetação" prompt="Introduza uma percentagem entre 0% e 100%. Preencha quando a afetação for parcial." type="custom">
      <formula1>=OR(M7="",AND(ISNUMBER(M7),M7&gt;=0,M7&lt;=1))</formula1>
    </dataValidation>
    <dataValidation sqref="G7:G106" showErrorMessage="1" showInputMessage="1" allowBlank="1" errorTitle="Valor fora da lista" error="Selecione um valor válido para Categoria." promptTitle="Categoria" prompt="Selecione um dos valores disponíveis na lista." type="list" errorStyle="stop">
      <formula1>='Parâmetros'!$D$4:$D$13</formula1>
    </dataValidation>
    <dataValidation sqref="L7:L106" showErrorMessage="1" showInputMessage="1" allowBlank="1" errorTitle="Valor fora da lista" error="Selecione um valor válido para Afetação declarada." promptTitle="Afetação declarada" prompt="Selecione um dos valores disponíveis na lista." type="list" errorStyle="stop">
      <formula1>='Parâmetros'!$E$4:$E$6</formula1>
    </dataValidation>
    <dataValidation sqref="Q7:Q106" showErrorMessage="1" showInputMessage="1" allowBlank="1" errorTitle="Valor fora da lista" error="Selecione um valor válido para Classificação e-Fatura." promptTitle="Classificação e-Fatura" prompt="Selecione um dos valores disponíveis na lista." type="list" errorStyle="stop">
      <formula1>='Parâmetros'!$F$4:$F$6</formula1>
    </dataValidation>
    <dataValidation sqref="R7:R106" showErrorMessage="1" showInputMessage="1" allowBlank="1" errorTitle="Valor fora da lista" error="Selecione um valor válido para Suporte disponível." promptTitle="Suporte disponível" prompt="Selecione um dos valores disponíveis na lista." type="list" errorStyle="stop">
      <formula1>='Parâmetros'!$G$4:$G$5</formula1>
    </dataValidation>
    <dataValidation sqref="S7:S106" showErrorMessage="1" showInputMessage="1" allowBlank="1" errorTitle="Valor fora da lista" error="Selecione um valor válido para Estado de conciliação." promptTitle="Estado de conciliação" prompt="Selecione um dos valores disponíveis na lista." type="list" errorStyle="stop">
      <formula1>='Parâmetros'!$H$4:$H$6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58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</cols>
  <sheetData>
    <row r="1" ht="28" customHeight="1">
      <c r="A1" s="1" t="inlineStr">
        <is>
          <t>Parâmetros e listas de validação</t>
        </is>
      </c>
      <c r="B1" s="34" t="n"/>
      <c r="C1" s="34" t="n"/>
      <c r="D1" s="34" t="n"/>
      <c r="E1" s="34" t="n"/>
      <c r="F1" s="34" t="n"/>
      <c r="G1" s="34" t="n"/>
      <c r="H1" s="35" t="n"/>
    </row>
    <row r="2" ht="24" customHeight="1">
      <c r="A2" s="3" t="inlineStr">
        <is>
          <t>Os montantes e dados de conciliação são introduzidos manualmente. Não existem taxas fiscais pré-carregadas.</t>
        </is>
      </c>
      <c r="B2" s="3" t="n"/>
      <c r="C2" s="3" t="n"/>
      <c r="D2" s="3" t="n"/>
      <c r="E2" s="3" t="n"/>
      <c r="F2" s="3" t="n"/>
      <c r="G2" s="3" t="n"/>
      <c r="H2" s="3" t="n"/>
    </row>
    <row r="3">
      <c r="D3" s="9" t="inlineStr">
        <is>
          <t>Categorias de organização</t>
        </is>
      </c>
      <c r="E3" s="9" t="inlineStr">
        <is>
          <t>Afetação declarada</t>
        </is>
      </c>
      <c r="F3" s="9" t="inlineStr">
        <is>
          <t>Classificação e-Fatura</t>
        </is>
      </c>
      <c r="G3" s="9" t="inlineStr">
        <is>
          <t>Suporte disponível</t>
        </is>
      </c>
      <c r="H3" s="9" t="inlineStr">
        <is>
          <t>Estado de conciliação</t>
        </is>
      </c>
    </row>
    <row r="4">
      <c r="A4" s="9" t="inlineStr">
        <is>
          <t>Parâmetro</t>
        </is>
      </c>
      <c r="B4" s="9" t="inlineStr">
        <is>
          <t>Valor</t>
        </is>
      </c>
      <c r="C4" s="9" t="inlineStr">
        <is>
          <t>Orientação de utilização</t>
        </is>
      </c>
      <c r="D4" s="20" t="inlineStr">
        <is>
          <t>Contribuições</t>
        </is>
      </c>
      <c r="E4" s="26" t="inlineStr">
        <is>
          <t>Total atividade</t>
        </is>
      </c>
      <c r="F4" s="26" t="inlineStr">
        <is>
          <t>Atividade</t>
        </is>
      </c>
      <c r="G4" s="26" t="inlineStr">
        <is>
          <t>Sim</t>
        </is>
      </c>
      <c r="H4" s="26" t="inlineStr">
        <is>
          <t>Conciliado</t>
        </is>
      </c>
    </row>
    <row r="5">
      <c r="A5" s="27" t="inlineStr">
        <is>
          <t>Montante do extrato e-Fatura a conciliar</t>
        </is>
      </c>
      <c r="B5" s="28" t="n"/>
      <c r="C5" s="27" t="inlineStr">
        <is>
          <t>Introduzir o total do extrato ou consulta e-Fatura que pretende comparar com o total registado.</t>
        </is>
      </c>
      <c r="D5" s="20" t="inlineStr">
        <is>
          <t>Pessoal</t>
        </is>
      </c>
      <c r="E5" s="26" t="inlineStr">
        <is>
          <t>Parcial atividade</t>
        </is>
      </c>
      <c r="F5" s="26" t="inlineStr">
        <is>
          <t>Pessoal</t>
        </is>
      </c>
      <c r="G5" s="26" t="inlineStr">
        <is>
          <t>Não</t>
        </is>
      </c>
      <c r="H5" s="26" t="inlineStr">
        <is>
          <t>Pendente</t>
        </is>
      </c>
    </row>
    <row r="6">
      <c r="A6" s="29" t="inlineStr">
        <is>
          <t>Data de referência do extrato e-Fatura</t>
        </is>
      </c>
      <c r="B6" s="37" t="n"/>
      <c r="C6" s="29" t="inlineStr">
        <is>
          <t>Indicar a data da consulta ou do extrato utilizado na conciliação.</t>
        </is>
      </c>
      <c r="D6" s="20" t="inlineStr">
        <is>
          <t>Rendas</t>
        </is>
      </c>
      <c r="E6" s="26" t="inlineStr">
        <is>
          <t>Pessoal</t>
        </is>
      </c>
      <c r="F6" s="26" t="inlineStr">
        <is>
          <t>Por confirmar</t>
        </is>
      </c>
      <c r="G6" s="26" t="n"/>
      <c r="H6" s="26" t="inlineStr">
        <is>
          <t>Não aplicável</t>
        </is>
      </c>
    </row>
    <row r="7">
      <c r="A7" s="27" t="inlineStr">
        <is>
          <t>Identificação ou nota da fonte e-Fatura</t>
        </is>
      </c>
      <c r="B7" s="20" t="n"/>
      <c r="C7" s="27" t="inlineStr">
        <is>
          <t>Exemplo: período consultado, referência interna ou localização do extrato guardado.</t>
        </is>
      </c>
      <c r="D7" s="20" t="inlineStr">
        <is>
          <t>Aquisições</t>
        </is>
      </c>
      <c r="E7" s="26" t="n"/>
      <c r="F7" s="26" t="n"/>
      <c r="G7" s="26" t="n"/>
      <c r="H7" s="26" t="n"/>
    </row>
    <row r="8">
      <c r="A8" s="29" t="inlineStr">
        <is>
          <t>Tolerância de controlo</t>
        </is>
      </c>
      <c r="B8" s="28" t="n">
        <v>0</v>
      </c>
      <c r="C8" s="29" t="inlineStr">
        <is>
          <t>Valor usado apenas no controlo matemático entre o total registado e o montante introduzido.</t>
        </is>
      </c>
      <c r="D8" s="20" t="inlineStr">
        <is>
          <t>Serviços</t>
        </is>
      </c>
      <c r="E8" s="26" t="n"/>
      <c r="F8" s="26" t="n"/>
      <c r="G8" s="26" t="n"/>
      <c r="H8" s="26" t="n"/>
    </row>
    <row r="9">
      <c r="D9" s="20" t="inlineStr">
        <is>
          <t>Comunicações</t>
        </is>
      </c>
      <c r="E9" s="26" t="n"/>
      <c r="F9" s="26" t="n"/>
      <c r="G9" s="26" t="n"/>
      <c r="H9" s="26" t="n"/>
    </row>
    <row r="10">
      <c r="D10" s="20" t="inlineStr">
        <is>
          <t>Deslocações</t>
        </is>
      </c>
      <c r="E10" s="26" t="n"/>
      <c r="F10" s="26" t="n"/>
      <c r="G10" s="26" t="n"/>
      <c r="H10" s="26" t="n"/>
    </row>
    <row r="11">
      <c r="D11" s="20" t="inlineStr">
        <is>
          <t>Formação</t>
        </is>
      </c>
      <c r="E11" s="26" t="n"/>
      <c r="F11" s="26" t="n"/>
      <c r="G11" s="26" t="n"/>
      <c r="H11" s="26" t="n"/>
    </row>
    <row r="12">
      <c r="D12" s="20" t="inlineStr">
        <is>
          <t>Outros</t>
        </is>
      </c>
      <c r="E12" s="26" t="n"/>
      <c r="F12" s="26" t="n"/>
      <c r="G12" s="26" t="n"/>
      <c r="H12" s="26" t="n"/>
    </row>
    <row r="13">
      <c r="D13" s="20" t="inlineStr">
        <is>
          <t>A confirmar</t>
        </is>
      </c>
      <c r="E13" s="26" t="n"/>
      <c r="F13" s="26" t="n"/>
      <c r="G13" s="26" t="n"/>
      <c r="H13" s="26" t="n"/>
    </row>
  </sheetData>
  <mergeCells count="1">
    <mergeCell ref="A1:H1"/>
  </mergeCells>
  <dataValidations count="3">
    <dataValidation sqref="B5" showErrorMessage="1" showInputMessage="1" allowBlank="1" errorTitle="Montante inválido" error="Introduza um montante igual ou superior a zero." type="custom">
      <formula1>=OR(B5="",AND(ISNUMBER(B5),B5&gt;=0))</formula1>
    </dataValidation>
    <dataValidation sqref="B6" showErrorMessage="1" showInputMessage="1" allowBlank="1" errorTitle="Data inválida" error="Introduza uma data válida no formato d/m/aaaa." type="custom">
      <formula1>=OR(B6="",ISNUMBER(B6))</formula1>
    </dataValidation>
    <dataValidation sqref="B8" showErrorMessage="1" showInputMessage="1" allowBlank="1" errorTitle="Tolerância inválida" error="Introduza um montante igual ou superior a zero." type="custom">
      <formula1>=OR(B8="",AND(ISNUMBER(B8),B8&gt;=0))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5" customWidth="1" min="1" max="1"/>
    <col width="3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Instruções de utilização</t>
        </is>
      </c>
      <c r="B1" s="34" t="n"/>
      <c r="C1" s="34" t="n"/>
      <c r="D1" s="34" t="n"/>
      <c r="E1" s="34" t="n"/>
      <c r="F1" s="34" t="n"/>
      <c r="G1" s="34" t="n"/>
      <c r="H1" s="35" t="n"/>
    </row>
    <row r="3" ht="22" customHeight="1">
      <c r="A3" s="31" t="inlineStr">
        <is>
          <t>Finalidade</t>
        </is>
      </c>
    </row>
    <row r="4" ht="32" customHeight="1">
      <c r="A4" s="29" t="inlineStr">
        <is>
          <t>Este ficheiro organiza despesas de atividade registadas por documento e apoia a respetiva revisão interna. Permite registar afetação total, parcial ou pessoal, indicar valores de IVA a considerar, guardar o estado de suporte e conciliar os registos com um montante e-Fatura introduzido manualmente.</t>
        </is>
      </c>
    </row>
    <row r="5" ht="22" customHeight="1">
      <c r="A5" s="31" t="inlineStr">
        <is>
          <t>Utilização recomendada</t>
        </is>
      </c>
    </row>
    <row r="6" ht="32" customHeight="1">
      <c r="A6" s="29" t="inlineStr">
        <is>
          <t>1. Na folha Parâmetros, introduza o montante e-Fatura a conciliar apenas quando tiver um extrato ou total de referência para comparar.</t>
        </is>
      </c>
    </row>
    <row r="7" ht="32" customHeight="1">
      <c r="A7" s="27" t="inlineStr">
        <is>
          <t>2. Na folha Despesas, preencha uma linha por documento nas células amarelas.</t>
        </is>
      </c>
    </row>
    <row r="8" ht="32" customHeight="1">
      <c r="A8" s="29" t="inlineStr">
        <is>
          <t>3. Indique o fornecedor, o NIF ou identificador fiscal disponível e o número do documento.</t>
        </is>
      </c>
    </row>
    <row r="9" ht="32" customHeight="1">
      <c r="A9" s="27" t="inlineStr">
        <is>
          <t>4. Selecione a categoria de organização e descreva a despesa de forma suficiente para posterior revisão.</t>
        </is>
      </c>
    </row>
    <row r="10" ht="32" customHeight="1">
      <c r="A10" s="29" t="inlineStr">
        <is>
          <t>5. Registe o total da fatura, o IVA indicado na fatura e, quando aplicável ao seu caso, o IVA dedutível a considerar.</t>
        </is>
      </c>
    </row>
    <row r="11" ht="32" customHeight="1">
      <c r="A11" s="27" t="inlineStr">
        <is>
          <t>6. Selecione a afetação declarada: Total atividade, Parcial atividade ou Pessoal.</t>
        </is>
      </c>
    </row>
    <row r="12" ht="32" customHeight="1">
      <c r="A12" s="29" t="inlineStr">
        <is>
          <t>7. Quando selecionar Parcial atividade, preencha obrigatoriamente a percentagem de afetação indicada.</t>
        </is>
      </c>
    </row>
    <row r="13" ht="32" customHeight="1">
      <c r="A13" s="27" t="inlineStr">
        <is>
          <t>8. Registe a classificação e-Fatura e o estado da conciliação após consultar os elementos disponíveis.</t>
        </is>
      </c>
    </row>
    <row r="14" ht="32" customHeight="1">
      <c r="A14" s="29" t="inlineStr">
        <is>
          <t>9. Guarde o documento de suporte e selecione Sim em Suporte disponível quando o tiver arquivado.</t>
        </is>
      </c>
    </row>
    <row r="15" ht="32" customHeight="1">
      <c r="A15" s="27" t="inlineStr">
        <is>
          <t>10. Consulte o Painel para rever alertas, totais, diferenças de conciliação e distribuição das despesas por categoria.</t>
        </is>
      </c>
    </row>
    <row r="16" ht="22" customHeight="1">
      <c r="A16" s="31" t="inlineStr">
        <is>
          <t>Significado dos cálculos</t>
        </is>
      </c>
    </row>
    <row r="17" ht="32" customHeight="1">
      <c r="A17" s="27" t="inlineStr">
        <is>
          <t>Custo após IVA dedutível = Total da fatura - IVA dedutível a considerar.
Custo afeto à atividade (indicativo) = Custo após IVA dedutível multiplicado pela percentagem de afetação aplicada.
Estes cálculos são aritméticos e dependem dos valores introduzidos. Não constituem uma decisão sobre dedutibilidade em IRS, IVA ou qualquer outra obrigação fiscal.</t>
        </is>
      </c>
    </row>
    <row r="18" ht="22" customHeight="1">
      <c r="A18" s="31" t="inlineStr">
        <is>
          <t>Alertas tratados pelo ficheiro</t>
        </is>
      </c>
    </row>
    <row r="19" ht="32" customHeight="1">
      <c r="A19" s="27" t="inlineStr">
        <is>
          <t>• Sem data, fornecedor, NIF ou identificador fiscal, número de documento ou total da fatura.</t>
        </is>
      </c>
    </row>
    <row r="20" ht="32" customHeight="1">
      <c r="A20" s="29" t="inlineStr">
        <is>
          <t>• Sem afetação declarada.</t>
        </is>
      </c>
    </row>
    <row r="21" ht="32" customHeight="1">
      <c r="A21" s="27" t="inlineStr">
        <is>
          <t>• Sem classificação e-Fatura ou classificação ainda por confirmar.</t>
        </is>
      </c>
    </row>
    <row r="22" ht="32" customHeight="1">
      <c r="A22" s="29" t="inlineStr">
        <is>
          <t>• Sem documento de suporte disponível.</t>
        </is>
      </c>
    </row>
    <row r="23" ht="32" customHeight="1">
      <c r="A23" s="27" t="inlineStr">
        <is>
          <t>• Conciliação pendente ou sem estado indicado.</t>
        </is>
      </c>
    </row>
    <row r="24" ht="32" customHeight="1">
      <c r="A24" s="29" t="inlineStr">
        <is>
          <t>• Percentagem parcial em falta, nula ou fora do intervalo de 0% a 100%.</t>
        </is>
      </c>
    </row>
    <row r="25" ht="32" customHeight="1">
      <c r="A25" s="27" t="inlineStr">
        <is>
          <t>• IVA na fatura superior ao total registado ou IVA a considerar superior ao IVA registado.</t>
        </is>
      </c>
    </row>
    <row r="26" ht="32" customHeight="1">
      <c r="A26" s="29" t="inlineStr">
        <is>
          <t>• Possível documento duplicado, quando coincidem NIF ou identificador fiscal e número de documento.</t>
        </is>
      </c>
    </row>
    <row r="27" ht="32" customHeight="1">
      <c r="A27" s="27" t="inlineStr">
        <is>
          <t>• Incoerência entre a afetação declarada e a classificação e-Fatura indicada.</t>
        </is>
      </c>
    </row>
    <row r="28" ht="22" customHeight="1">
      <c r="A28" s="31" t="inlineStr">
        <is>
          <t>Exceções operacionais</t>
        </is>
      </c>
    </row>
    <row r="29" ht="32" customHeight="1">
      <c r="A29" s="27" t="inlineStr">
        <is>
          <t>• Uma despesa pessoal pode ser registada para controlo e conciliação, mas o custo afeto à atividade será calculado como 0,00 €.</t>
        </is>
      </c>
    </row>
    <row r="30" ht="32" customHeight="1">
      <c r="A30" s="29" t="inlineStr">
        <is>
          <t>• Uma despesa parcialmente afeta não deve ter custo afeto calculado enquanto a percentagem não for indicada; o ficheiro aplica 0% até à correção.</t>
        </is>
      </c>
    </row>
    <row r="31" ht="32" customHeight="1">
      <c r="A31" s="27" t="inlineStr">
        <is>
          <t>• Uma fatura sem IVA pode ser registada com 0,00 € nas colunas IVA na fatura e IVA dedutível a considerar.</t>
        </is>
      </c>
    </row>
    <row r="32" ht="32" customHeight="1">
      <c r="A32" s="29" t="inlineStr">
        <is>
          <t>• Quando não existir NIF disponível, o registo pode ser guardado para controlo interno, mas ficará sinalizado para revisão.</t>
        </is>
      </c>
    </row>
    <row r="33" ht="32" customHeight="1">
      <c r="A33" s="27" t="inlineStr">
        <is>
          <t>• Para fornecedores estrangeiros ou situações em que não exista um NIF português, utilizar o identificador fiscal constante do documento.</t>
        </is>
      </c>
    </row>
    <row r="34" ht="32" customHeight="1">
      <c r="A34" s="29" t="inlineStr">
        <is>
          <t>• O estado Não aplicável na conciliação deve ser utilizado apenas quando o utilizador tiver confirmado que a conciliação e-Fatura não se aplica ao documento em causa.</t>
        </is>
      </c>
    </row>
    <row r="35" ht="32" customHeight="1">
      <c r="A35" s="27" t="inlineStr">
        <is>
          <t>• Não alterar os textos das listas operacionais fixas na folha Parâmetros, pois são utilizados pelos controlos automáticos.</t>
        </is>
      </c>
    </row>
    <row r="36" ht="32" customHeight="1">
      <c r="A36" s="29" t="inlineStr">
        <is>
          <t>• As categorias de organização podem ser adaptadas na folha Parâmetros; após alterações, confirmar que os registos existentes continuam corretamente classificados.</t>
        </is>
      </c>
    </row>
    <row r="37" ht="22" customHeight="1">
      <c r="A37" s="31" t="inlineStr">
        <is>
          <t>Legenda visual</t>
        </is>
      </c>
    </row>
    <row r="38">
      <c r="A38" s="9" t="inlineStr">
        <is>
          <t>Cor</t>
        </is>
      </c>
      <c r="B38" s="9" t="inlineStr">
        <is>
          <t>Significado</t>
        </is>
      </c>
    </row>
    <row r="39" ht="24" customHeight="1">
      <c r="A39" s="20" t="inlineStr">
        <is>
          <t>Amarelo-claro</t>
        </is>
      </c>
      <c r="B39" s="27" t="inlineStr">
        <is>
          <t>Célula de introdução ou alteração manual.</t>
        </is>
      </c>
    </row>
    <row r="40" ht="24" customHeight="1">
      <c r="A40" s="26" t="inlineStr">
        <is>
          <t>Cinzento-claro</t>
        </is>
      </c>
      <c r="B40" s="29" t="inlineStr">
        <is>
          <t>Célula calculada.</t>
        </is>
      </c>
    </row>
    <row r="41" ht="24" customHeight="1">
      <c r="A41" s="32" t="inlineStr">
        <is>
          <t>Verde</t>
        </is>
      </c>
      <c r="B41" s="27" t="inlineStr">
        <is>
          <t>Estado sem alertas ou controlo concluído.</t>
        </is>
      </c>
    </row>
    <row r="42" ht="24" customHeight="1">
      <c r="A42" s="33" t="inlineStr">
        <is>
          <t>Âmbar / vermelho</t>
        </is>
      </c>
      <c r="B42" s="29" t="inlineStr">
        <is>
          <t>Alerta ou elemento a rever.</t>
        </is>
      </c>
    </row>
    <row r="44">
      <c r="A44" s="31" t="inlineStr">
        <is>
          <t>Confirmação na fonte oficial</t>
        </is>
      </c>
    </row>
    <row r="45" ht="105" customHeight="1">
      <c r="A45" s="27" t="inlineStr">
        <is>
          <t>A classificação das faturas e a apreciação do tratamento fiscal devem ser confirmadas pelo utilizador nas fontes oficiais e, quando necessário, junto de contabilista certificado ou outro profissional habilitado.
Referências oficiais:
https://info.portaldasfinancas.gov.pt/pt/informacao_fiscal/codigos_tributarios/cirs_rep/Pages/irs31.aspx
https://info.portaldasfinancas.gov.pt/pt/faturas/Pages/faqs-00984.aspx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2026-08-31T14:34:54Z</dcterms:created>
  <dcterms:modified xmlns:dcterms="http://purl.org/dc/terms/" xmlns:xsi="http://www.w3.org/2001/XMLSchema-instance" xsi:type="dcterms:W3CDTF">2026-08-31T14:34:54Z</dcterms:modified>
</cp:coreProperties>
</file>