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inel" sheetId="1" state="visible" r:id="rId1"/>
    <sheet xmlns:r="http://schemas.openxmlformats.org/officeDocument/2006/relationships" name="Escala" sheetId="2" state="visible" r:id="rId2"/>
    <sheet xmlns:r="http://schemas.openxmlformats.org/officeDocument/2006/relationships" name="Registo de Horas" sheetId="3" state="visible" r:id="rId3"/>
    <sheet xmlns:r="http://schemas.openxmlformats.org/officeDocument/2006/relationships" name="Instruções" sheetId="4" state="visible" r:id="rId4"/>
  </sheets>
  <definedNames/>
  <calcPr calcId="124519" calcMode="auto" fullCalcOnLoad="1" forceFullCalc="1"/>
</workbook>
</file>

<file path=xl/styles.xml><?xml version="1.0" encoding="utf-8"?>
<styleSheet xmlns="http://schemas.openxmlformats.org/spreadsheetml/2006/main">
  <numFmts count="3">
    <numFmt numFmtId="164" formatCode="d/m/Y"/>
    <numFmt numFmtId="165" formatCode="0.00 &quot;h&quot;"/>
    <numFmt numFmtId="166" formatCode="hh:mm"/>
  </numFmts>
  <fonts count="9">
    <font>
      <name val="Calibri"/>
      <family val="2"/>
      <color theme="1"/>
      <sz val="11"/>
      <scheme val="minor"/>
    </font>
    <font>
      <name val="Aptos"/>
      <b val="1"/>
      <color rgb="00FFFFFF"/>
      <sz val="16"/>
    </font>
    <font>
      <name val="Aptos"/>
      <i val="1"/>
      <color rgb="00FFFFFF"/>
      <sz val="10"/>
    </font>
    <font>
      <name val="Aptos"/>
      <b val="1"/>
      <color rgb="00FFFFFF"/>
      <sz val="10"/>
    </font>
    <font>
      <name val="Aptos"/>
      <b val="1"/>
      <color rgb="001F2933"/>
      <sz val="10"/>
    </font>
    <font>
      <name val="Aptos"/>
      <color rgb="001F2933"/>
      <sz val="10"/>
    </font>
    <font>
      <name val="Aptos"/>
      <b val="1"/>
      <color rgb="000B4F6C"/>
      <sz val="13"/>
    </font>
    <font>
      <name val="Aptos"/>
      <b val="1"/>
      <color rgb="000B4F6C"/>
      <sz val="11"/>
    </font>
    <font>
      <name val="Aptos"/>
      <b val="1"/>
      <color rgb="00FFFFFF"/>
      <sz val="11"/>
    </font>
  </fonts>
  <fills count="9">
    <fill>
      <patternFill/>
    </fill>
    <fill>
      <patternFill patternType="gray125"/>
    </fill>
    <fill>
      <patternFill patternType="solid">
        <fgColor rgb="000B4F6C"/>
      </patternFill>
    </fill>
    <fill>
      <patternFill patternType="solid">
        <fgColor rgb="00146B4A"/>
      </patternFill>
    </fill>
    <fill>
      <patternFill patternType="solid">
        <fgColor rgb="00FFF3D6"/>
      </patternFill>
    </fill>
    <fill>
      <patternFill patternType="solid">
        <fgColor rgb="00DCEAF7"/>
      </patternFill>
    </fill>
    <fill>
      <patternFill patternType="solid">
        <fgColor rgb="00EAF1F5"/>
      </patternFill>
    </fill>
    <fill>
      <patternFill patternType="solid">
        <fgColor rgb="00FFFFFF"/>
      </patternFill>
    </fill>
    <fill>
      <patternFill patternType="solid">
        <fgColor rgb="00F5F0E6"/>
      </patternFill>
    </fill>
  </fills>
  <borders count="2">
    <border>
      <left/>
      <right/>
      <top/>
      <bottom/>
      <diagonal/>
    </border>
    <border>
      <left style="thin">
        <color rgb="00CBD5D8"/>
      </left>
      <right style="thin">
        <color rgb="00CBD5D8"/>
      </right>
      <top style="thin">
        <color rgb="00CBD5D8"/>
      </top>
      <bottom style="thin">
        <color rgb="00CBD5D8"/>
      </bottom>
    </border>
  </borders>
  <cellStyleXfs count="1">
    <xf numFmtId="0" fontId="0" fillId="0" borderId="0"/>
  </cellStyleXfs>
  <cellXfs count="36">
    <xf numFmtId="0" fontId="0" fillId="0" borderId="0" pivotButton="0" quotePrefix="0" xfId="0"/>
    <xf numFmtId="0" fontId="1" fillId="2" borderId="0" applyAlignment="1" pivotButton="0" quotePrefix="0" xfId="0">
      <alignment horizontal="center" vertical="center"/>
    </xf>
    <xf numFmtId="0" fontId="2" fillId="2" borderId="0" applyAlignment="1" pivotButton="0" quotePrefix="0" xfId="0">
      <alignment horizontal="left" vertical="center" wrapText="1"/>
    </xf>
    <xf numFmtId="0" fontId="0" fillId="2" borderId="0" pivotButton="0" quotePrefix="0" xfId="0"/>
    <xf numFmtId="0" fontId="4" fillId="3" borderId="1" applyAlignment="1" pivotButton="0" quotePrefix="0" xfId="0">
      <alignment horizontal="left" vertical="center" wrapText="1"/>
    </xf>
    <xf numFmtId="164" fontId="5" fillId="4" borderId="1" applyAlignment="1" pivotButton="0" quotePrefix="0" xfId="0">
      <alignment horizontal="center" vertical="center"/>
    </xf>
    <xf numFmtId="0" fontId="3" fillId="3" borderId="0" applyAlignment="1" pivotButton="0" quotePrefix="0" xfId="0">
      <alignment horizontal="center" vertical="center"/>
    </xf>
    <xf numFmtId="0" fontId="0" fillId="3" borderId="0" pivotButton="0" quotePrefix="0" xfId="0"/>
    <xf numFmtId="0" fontId="8" fillId="2" borderId="0" pivotButton="0" quotePrefix="0" xfId="0"/>
    <xf numFmtId="0" fontId="4" fillId="0" borderId="1" applyAlignment="1" pivotButton="0" quotePrefix="0" xfId="0">
      <alignment horizontal="left" vertical="center" wrapText="1"/>
    </xf>
    <xf numFmtId="0" fontId="4" fillId="5" borderId="1" applyAlignment="1" pivotButton="0" quotePrefix="0" xfId="0">
      <alignment horizontal="center" vertical="center" wrapText="1"/>
    </xf>
    <xf numFmtId="165" fontId="6" fillId="6" borderId="1" applyAlignment="1" pivotButton="0" quotePrefix="0" xfId="0">
      <alignment horizontal="center" vertical="center"/>
    </xf>
    <xf numFmtId="165" fontId="0" fillId="0" borderId="0" pivotButton="0" quotePrefix="0" xfId="0"/>
    <xf numFmtId="165" fontId="5" fillId="4" borderId="1" applyAlignment="1" pivotButton="0" quotePrefix="0" xfId="0">
      <alignment horizontal="center" vertical="center"/>
    </xf>
    <xf numFmtId="1" fontId="6" fillId="6" borderId="1" applyAlignment="1" pivotButton="0" quotePrefix="0" xfId="0">
      <alignment horizontal="center" vertical="center"/>
    </xf>
    <xf numFmtId="0" fontId="6" fillId="6" borderId="1" applyAlignment="1" pivotButton="0" quotePrefix="0" xfId="0">
      <alignment horizontal="center" vertical="center"/>
    </xf>
    <xf numFmtId="0" fontId="3" fillId="3" borderId="1" applyAlignment="1" pivotButton="0" quotePrefix="0" xfId="0">
      <alignment horizontal="center" vertical="center"/>
    </xf>
    <xf numFmtId="0" fontId="7" fillId="6" borderId="1" applyAlignment="1" pivotButton="0" quotePrefix="0" xfId="0">
      <alignment horizontal="left" vertical="center" wrapText="1"/>
    </xf>
    <xf numFmtId="0" fontId="0" fillId="6" borderId="1" pivotButton="0" quotePrefix="0" xfId="0"/>
    <xf numFmtId="0" fontId="8" fillId="2" borderId="1" applyAlignment="1" pivotButton="0" quotePrefix="0" xfId="0">
      <alignment horizontal="center" vertical="center" wrapText="1"/>
    </xf>
    <xf numFmtId="0" fontId="5" fillId="7" borderId="1" applyAlignment="1" pivotButton="0" quotePrefix="0" xfId="0">
      <alignment horizontal="center" vertical="center" wrapText="1"/>
    </xf>
    <xf numFmtId="0" fontId="5" fillId="4" borderId="1" applyAlignment="1" pivotButton="0" quotePrefix="0" xfId="0">
      <alignment horizontal="center" vertical="center"/>
    </xf>
    <xf numFmtId="166" fontId="5" fillId="4" borderId="1" applyAlignment="1" pivotButton="0" quotePrefix="0" xfId="0">
      <alignment horizontal="center" vertical="center"/>
    </xf>
    <xf numFmtId="0" fontId="5" fillId="4" borderId="1" applyAlignment="1" pivotButton="0" quotePrefix="0" xfId="0">
      <alignment horizontal="left" vertical="center" wrapText="1"/>
    </xf>
    <xf numFmtId="165" fontId="5" fillId="6" borderId="1" applyAlignment="1" pivotButton="0" quotePrefix="0" xfId="0">
      <alignment horizontal="center" vertical="center"/>
    </xf>
    <xf numFmtId="0" fontId="5" fillId="6" borderId="1" applyAlignment="1" pivotButton="0" quotePrefix="0" xfId="0">
      <alignment horizontal="left" vertical="center" wrapText="1"/>
    </xf>
    <xf numFmtId="0" fontId="3" fillId="3" borderId="1" applyAlignment="1" pivotButton="0" quotePrefix="0" xfId="0">
      <alignment horizontal="left" vertical="center" wrapText="1"/>
    </xf>
    <xf numFmtId="0" fontId="0" fillId="3" borderId="1" pivotButton="0" quotePrefix="0" xfId="0"/>
    <xf numFmtId="0" fontId="5" fillId="8" borderId="1" applyAlignment="1" pivotButton="0" quotePrefix="0" xfId="0">
      <alignment horizontal="left" vertical="top" wrapText="1"/>
    </xf>
    <xf numFmtId="0" fontId="0" fillId="8" borderId="1" pivotButton="0" quotePrefix="0" xfId="0"/>
    <xf numFmtId="164" fontId="5" fillId="4" borderId="1" applyAlignment="1" pivotButton="0" quotePrefix="0" xfId="0">
      <alignment horizontal="center" vertical="center"/>
    </xf>
    <xf numFmtId="165" fontId="6" fillId="6" borderId="1" applyAlignment="1" pivotButton="0" quotePrefix="0" xfId="0">
      <alignment horizontal="center" vertical="center"/>
    </xf>
    <xf numFmtId="165" fontId="0" fillId="0" borderId="0" pivotButton="0" quotePrefix="0" xfId="0"/>
    <xf numFmtId="165" fontId="5" fillId="4" borderId="1" applyAlignment="1" pivotButton="0" quotePrefix="0" xfId="0">
      <alignment horizontal="center" vertical="center"/>
    </xf>
    <xf numFmtId="166" fontId="5" fillId="4" borderId="1" applyAlignment="1" pivotButton="0" quotePrefix="0" xfId="0">
      <alignment horizontal="center" vertical="center"/>
    </xf>
    <xf numFmtId="165" fontId="5" fillId="6" borderId="1" applyAlignment="1" pivotButton="0" quotePrefix="0" xfId="0">
      <alignment horizontal="center" vertical="center"/>
    </xf>
  </cellXfs>
  <cellStyles count="1">
    <cellStyle name="Normal" xfId="0" builtinId="0" hidden="0"/>
  </cellStyles>
  <dxfs count="5">
    <dxf>
      <fill>
        <patternFill patternType="solid">
          <fgColor rgb="00D9EAD3"/>
        </patternFill>
      </fill>
    </dxf>
    <dxf>
      <fill>
        <patternFill patternType="solid">
          <fgColor rgb="00F4CCCC"/>
        </patternFill>
      </fill>
    </dxf>
    <dxf>
      <fill>
        <patternFill patternType="solid">
          <fgColor rgb="00FFF3D6"/>
        </patternFill>
      </fill>
    </dxf>
    <dxf>
      <fill>
        <patternFill patternType="solid">
          <fgColor rgb="00F2F2F2"/>
        </patternFill>
      </fill>
    </dxf>
    <dxf>
      <fill>
        <patternFill patternType="solid">
          <fgColor rgb="00DCEA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Horas previstas e efetivas</a:t>
            </a:r>
          </a:p>
        </rich>
      </tx>
    </title>
    <plotArea>
      <barChart>
        <barDir val="col"/>
        <grouping val="clustered"/>
        <ser>
          <idx val="0"/>
          <order val="0"/>
          <tx>
            <strRef>
              <f>'Painel'!AJ4</f>
            </strRef>
          </tx>
          <spPr>
            <a:solidFill xmlns:a="http://schemas.openxmlformats.org/drawingml/2006/main">
              <a:srgbClr val="146B4A"/>
            </a:solidFill>
            <a:ln xmlns:a="http://schemas.openxmlformats.org/drawingml/2006/main">
              <a:prstDash val="solid"/>
            </a:ln>
          </spPr>
          <cat>
            <numRef>
              <f>'Painel'!$AI$5:$AI$6</f>
            </numRef>
          </cat>
          <val>
            <numRef>
              <f>'Painel'!$AJ$5:$AJ$6</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None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Horas</a:t>
                </a:r>
              </a:p>
            </rich>
          </tx>
        </title>
        <numFmt formatCode="0.00 &quot;h&quot;"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8</col>
      <colOff>0</colOff>
      <row>9</row>
      <rowOff>0</rowOff>
    </from>
    <ext cx="468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Schedule" displayName="tblSchedule" ref="A5:N105" headerRowCount="1">
  <autoFilter ref="A5:N105"/>
  <tableColumns count="14">
    <tableColumn id="1" name="ID de escala"/>
    <tableColumn id="2" name="Data de início"/>
    <tableColumn id="3" name="Hora de início"/>
    <tableColumn id="4" name="Data de fim"/>
    <tableColumn id="5" name="Hora de fim"/>
    <tableColumn id="6" name="Colaborador"/>
    <tableColumn id="7" name="Local/equipa"/>
    <tableColumn id="8" name="Tipo de planeamento"/>
    <tableColumn id="9" name="Tipo de turno"/>
    <tableColumn id="10" name="Pausa prevista (h)"/>
    <tableColumn id="11" name="Horas previstas"/>
    <tableColumn id="12" name="Estado"/>
    <tableColumn id="13" name="Observações"/>
    <tableColumn id="14" name="Controlo"/>
  </tableColumns>
  <tableStyleInfo name="TableStyleMedium2" showFirstColumn="0" showLastColumn="0" showRowStripes="0" showColumnStripes="0"/>
</table>
</file>

<file path=xl/tables/table2.xml><?xml version="1.0" encoding="utf-8"?>
<table xmlns="http://schemas.openxmlformats.org/spreadsheetml/2006/main" id="2" name="tblActual" displayName="tblActual" ref="A5:P105" headerRowCount="1">
  <autoFilter ref="A5:P105"/>
  <tableColumns count="16">
    <tableColumn id="1" name="ID de registo"/>
    <tableColumn id="2" name="ID de escala associada"/>
    <tableColumn id="3" name="Colaborador"/>
    <tableColumn id="4" name="Data de entrada"/>
    <tableColumn id="5" name="Hora de entrada"/>
    <tableColumn id="6" name="Data de saída"/>
    <tableColumn id="7" name="Hora de saída"/>
    <tableColumn id="8" name="Pausa efetiva (h)"/>
    <tableColumn id="9" name="Horas efetivas"/>
    <tableColumn id="10" name="Estado"/>
    <tableColumn id="11" name="Observações"/>
    <tableColumn id="12" name="Horas previstas associadas"/>
    <tableColumn id="13" name="Diferença (h)"/>
    <tableColumn id="14" name="Associação"/>
    <tableColumn id="15" name="Comparação"/>
    <tableColumn id="16" name="Controlo do registo"/>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sheetPr>
  <dimension ref="A1:AJ101"/>
  <sheetViews>
    <sheetView showGridLines="0" workbookViewId="0">
      <pane ySplit="2" topLeftCell="A3" activePane="bottomLeft" state="frozen"/>
      <selection pane="bottomLeft" activeCell="A1" sqref="A1"/>
    </sheetView>
  </sheetViews>
  <sheetFormatPr baseColWidth="8" defaultRowHeight="15"/>
  <cols>
    <col width="34" customWidth="1" min="1" max="1"/>
    <col width="17" customWidth="1" min="2" max="2"/>
    <col width="17" customWidth="1" min="3" max="3"/>
    <col width="17" customWidth="1" min="4" max="4"/>
    <col width="17" customWidth="1" min="5" max="5"/>
    <col width="17" customWidth="1" min="6" max="6"/>
    <col width="17" customWidth="1" min="7" max="7"/>
    <col width="17" customWidth="1" min="8" max="8"/>
    <col width="3" customWidth="1" min="9" max="9"/>
    <col width="22" customWidth="1" min="10" max="10"/>
    <col width="16" customWidth="1" min="11" max="11"/>
    <col width="3" customWidth="1" min="12" max="12"/>
    <col width="3" customWidth="1" min="13" max="13"/>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s>
  <sheetData>
    <row r="1" ht="28" customHeight="1">
      <c r="A1" s="1" t="inlineStr">
        <is>
          <t>Escala de trabalho — Painel de controlo</t>
        </is>
      </c>
    </row>
    <row r="2" ht="24" customHeight="1">
      <c r="A2" s="2" t="inlineStr">
        <is>
          <t>Planeamento de turnos e folgas separado do registo de horas efetivamente trabalhadas</t>
        </is>
      </c>
      <c r="B2" s="3" t="n"/>
      <c r="C2" s="3" t="n"/>
      <c r="D2" s="3" t="n"/>
      <c r="E2" s="3" t="n"/>
      <c r="F2" s="3" t="n"/>
      <c r="G2" s="3" t="n"/>
      <c r="H2" s="3" t="n"/>
      <c r="I2" s="3" t="n"/>
      <c r="J2" s="3" t="n"/>
      <c r="K2" s="3" t="n"/>
      <c r="L2" s="3" t="n"/>
      <c r="M2" s="3" t="n"/>
    </row>
    <row r="3"/>
    <row r="4">
      <c r="A4" s="4" t="inlineStr">
        <is>
          <t>Mês do calendário</t>
        </is>
      </c>
      <c r="B4" s="30" t="n">
        <v>46054</v>
      </c>
      <c r="D4" s="6" t="inlineStr">
        <is>
          <t>Indicadores principais</t>
        </is>
      </c>
      <c r="E4" s="7" t="n"/>
      <c r="F4" s="7" t="n"/>
      <c r="G4" s="7" t="n"/>
      <c r="H4" s="7" t="n"/>
      <c r="I4" s="7" t="n"/>
      <c r="J4" s="7" t="n"/>
      <c r="K4" s="7" t="n"/>
      <c r="L4" s="7" t="n"/>
      <c r="M4" s="7" t="n"/>
      <c r="AI4" s="8" t="inlineStr">
        <is>
          <t>Categoria</t>
        </is>
      </c>
      <c r="AJ4" s="8" t="inlineStr">
        <is>
          <t>Horas</t>
        </is>
      </c>
    </row>
    <row r="5">
      <c r="A5" s="9" t="inlineStr">
        <is>
          <t>Data inicial do resumo</t>
        </is>
      </c>
      <c r="B5" s="30" t="n">
        <v>46054</v>
      </c>
      <c r="D5" s="10" t="inlineStr">
        <is>
          <t>Horas previstas</t>
        </is>
      </c>
      <c r="E5" s="31">
        <f>IFERROR(SUMIFS('Escala'!$K$6:$K$105,'Escala'!$B$6:$B$105,"&gt;="&amp;$B$5,'Escala'!$B$6:$B$105,"&lt;="&amp;$B$6,'Escala'!$L$6:$L$105,"&lt;&gt;Cancelado"),0)</f>
        <v/>
      </c>
      <c r="G5" s="10" t="inlineStr">
        <is>
          <t>Horas efetivas</t>
        </is>
      </c>
      <c r="H5" s="31">
        <f>IFERROR(SUMIFS('Registo de Horas'!$I$6:$I$105,'Registo de Horas'!$D$6:$D$105,"&gt;="&amp;$B$5,'Registo de Horas'!$D$6:$D$105,"&lt;="&amp;$B$6,'Registo de Horas'!$J$6:$J$105,"&lt;&gt;Anulado"),0)</f>
        <v/>
      </c>
      <c r="J5" s="10" t="inlineStr">
        <is>
          <t>Diferença de horas</t>
        </is>
      </c>
      <c r="K5" s="31">
        <f>IFERROR($H$5-$E$5,0)</f>
        <v/>
      </c>
      <c r="AI5" t="inlineStr">
        <is>
          <t>Previstas</t>
        </is>
      </c>
      <c r="AJ5" s="32">
        <f>IFERROR($E$5,0)</f>
        <v/>
      </c>
    </row>
    <row r="6">
      <c r="A6" s="9" t="inlineStr">
        <is>
          <t>Data final do resumo</t>
        </is>
      </c>
      <c r="B6" s="30" t="n">
        <v>46081</v>
      </c>
      <c r="AI6" t="inlineStr">
        <is>
          <t>Efetivas</t>
        </is>
      </c>
      <c r="AJ6" s="32">
        <f>IFERROR($H$5,0)</f>
        <v/>
      </c>
    </row>
    <row r="7">
      <c r="A7" s="9" t="inlineStr">
        <is>
          <t>Tolerância operacional na diferença de horas</t>
        </is>
      </c>
      <c r="B7" s="33" t="n">
        <v>0</v>
      </c>
    </row>
    <row r="8">
      <c r="D8" s="10" t="inlineStr">
        <is>
          <t>Turnos planeados</t>
        </is>
      </c>
      <c r="E8" s="14">
        <f>IFERROR(COUNTIFS('Escala'!$B$6:$B$105,"&gt;="&amp;$B$5,'Escala'!$B$6:$B$105,"&lt;="&amp;$B$6,'Escala'!$H$6:$H$105,"Turno",'Escala'!$L$6:$L$105,"&lt;&gt;Cancelado"),0)</f>
        <v/>
      </c>
      <c r="G8" s="10" t="inlineStr">
        <is>
          <t>Registos efetivos</t>
        </is>
      </c>
      <c r="H8" s="14">
        <f>IFERROR(COUNTIFS('Registo de Horas'!$D$6:$D$105,"&gt;="&amp;$B$5,'Registo de Horas'!$D$6:$D$105,"&lt;="&amp;$B$6,'Registo de Horas'!$J$6:$J$105,"&lt;&gt;Anulado"),0)</f>
        <v/>
      </c>
      <c r="J8" s="10" t="inlineStr">
        <is>
          <t>Registos por validar</t>
        </is>
      </c>
      <c r="K8" s="14">
        <f>IFERROR(COUNTIFS('Registo de Horas'!$D$6:$D$105,"&gt;="&amp;$B$5,'Registo de Horas'!$D$6:$D$105,"&lt;="&amp;$B$6,'Registo de Horas'!$J$6:$J$105,"Rascunho"),0)</f>
        <v/>
      </c>
    </row>
    <row r="9"/>
    <row r="10"/>
    <row r="11">
      <c r="A11" s="6" t="inlineStr">
        <is>
          <t>Alertas e controlo</t>
        </is>
      </c>
      <c r="B11" s="7" t="n"/>
      <c r="C11" s="7" t="n"/>
      <c r="D11" s="7" t="n"/>
      <c r="E11" s="7" t="n"/>
      <c r="F11" s="7" t="n"/>
      <c r="G11" s="7" t="n"/>
      <c r="H11" s="7" t="n"/>
      <c r="I11" s="7" t="n"/>
      <c r="J11" s="7" t="n"/>
      <c r="K11" s="7" t="n"/>
      <c r="L11" s="7" t="n"/>
      <c r="M11" s="7" t="n"/>
    </row>
    <row r="12"/>
    <row r="13">
      <c r="A13" s="10" t="inlineStr">
        <is>
          <t>Linhas de escala a verificar</t>
        </is>
      </c>
      <c r="B13" s="15">
        <f>IFERROR(COUNTIFS('Escala'!$N$6:$N$105,"&lt;&gt;",'Escala'!$N$6:$N$105,"&lt;&gt;OK"),0)</f>
        <v/>
      </c>
      <c r="D13" s="10" t="inlineStr">
        <is>
          <t>Associações inválidas</t>
        </is>
      </c>
      <c r="E13" s="15">
        <f>IFERROR(COUNTIF('Registo de Horas'!$N$6:$N$105,"ID de escala não encontrado")+COUNTIF('Registo de Horas'!$N$6:$N$105,"Colaborador diferente"),0)</f>
        <v/>
      </c>
      <c r="G13" s="10" t="inlineStr">
        <is>
          <t>Registos sem associação</t>
        </is>
      </c>
      <c r="H13" s="15">
        <f>IFERROR(COUNTIF('Registo de Horas'!$N$6:$N$105,"Sem associação"),0)</f>
        <v/>
      </c>
      <c r="J13" s="10" t="inlineStr">
        <is>
          <t>Diferenças fora da tolerância</t>
        </is>
      </c>
      <c r="K13" s="15">
        <f>IFERROR(COUNTIFS('Registo de Horas'!$O$6:$O$105,"Fora da tolerância",'Registo de Horas'!$J$6:$J$105,"&lt;&gt;Anulado"),0)</f>
        <v/>
      </c>
    </row>
    <row r="14">
      <c r="K14">
        <f>""</f>
        <v/>
      </c>
    </row>
    <row r="15">
      <c r="K15">
        <f>""</f>
        <v/>
      </c>
    </row>
    <row r="16">
      <c r="A16" s="16" t="inlineStr">
        <is>
          <t>Controlo final dos totais</t>
        </is>
      </c>
      <c r="B16" s="17">
        <f>IFERROR(IF(AND($E$5=SUMIFS('Escala'!$K$6:$K$105,'Escala'!$B$6:$B$105,"&gt;="&amp;$B$5,'Escala'!$B$6:$B$105,"&lt;="&amp;$B$6,'Escala'!$L$6:$L$105,"&lt;&gt;Cancelado"),$H$5=SUMIFS('Registo de Horas'!$I$6:$I$105,'Registo de Horas'!$D$6:$D$105,"&gt;="&amp;$B$5,'Registo de Horas'!$D$6:$D$105,"&lt;="&amp;$B$6,'Registo de Horas'!$J$6:$J$105,"&lt;&gt;Anulado")),"OK — totais reconciliados","Verificar totais"),"Verificar totais")</f>
        <v/>
      </c>
      <c r="C16" s="18" t="n"/>
      <c r="D16" s="18" t="n"/>
      <c r="E16" s="18" t="n"/>
      <c r="F16" s="18" t="n"/>
      <c r="G16" s="18" t="n"/>
      <c r="H16" s="18" t="n"/>
      <c r="I16" s="18" t="n"/>
      <c r="J16" s="18" t="n"/>
      <c r="K16" s="18">
        <f>""</f>
        <v/>
      </c>
      <c r="L16" s="18" t="n"/>
      <c r="M16" s="18" t="n"/>
    </row>
    <row r="17">
      <c r="K17">
        <f>""</f>
        <v/>
      </c>
    </row>
    <row r="18">
      <c r="K18">
        <f>""</f>
        <v/>
      </c>
    </row>
    <row r="19">
      <c r="K19">
        <f>""</f>
        <v/>
      </c>
    </row>
    <row r="20">
      <c r="A20" s="6" t="inlineStr">
        <is>
          <t>Calendário de registos planeados</t>
        </is>
      </c>
      <c r="B20" s="7" t="n"/>
      <c r="C20" s="7" t="n"/>
      <c r="D20" s="7" t="n"/>
      <c r="E20" s="7" t="n"/>
      <c r="F20" s="7" t="n"/>
      <c r="G20" s="7" t="n"/>
      <c r="H20" s="7" t="n"/>
      <c r="K20">
        <f>""</f>
        <v/>
      </c>
    </row>
    <row r="21">
      <c r="B21" s="19" t="inlineStr">
        <is>
          <t>Segunda-feira</t>
        </is>
      </c>
      <c r="C21" s="19" t="inlineStr">
        <is>
          <t>Terça-feira</t>
        </is>
      </c>
      <c r="D21" s="19" t="inlineStr">
        <is>
          <t>Quarta-feira</t>
        </is>
      </c>
      <c r="E21" s="19" t="inlineStr">
        <is>
          <t>Quinta-feira</t>
        </is>
      </c>
      <c r="F21" s="19" t="inlineStr">
        <is>
          <t>Sexta-feira</t>
        </is>
      </c>
      <c r="G21" s="19" t="inlineStr">
        <is>
          <t>Sábado</t>
        </is>
      </c>
      <c r="H21" s="19" t="inlineStr">
        <is>
          <t>Domingo</t>
        </is>
      </c>
      <c r="K21">
        <f>""</f>
        <v/>
      </c>
    </row>
    <row r="22" ht="42" customHeight="1">
      <c r="B22" s="20">
        <f>IF(MONTH(AA22)&lt;&gt;MONTH($B$4),"",TEXT(AA22,"d")&amp;CHAR(10)&amp;IFERROR(COUNTIFS('Escala'!$B$6:$B$105,AA22,'Escala'!$L$6:$L$105,"&lt;&gt;Cancelado"),0)&amp;" registo(s)")</f>
        <v/>
      </c>
      <c r="C22" s="20">
        <f>IF(MONTH(AB22)&lt;&gt;MONTH($B$4),"",TEXT(AB22,"d")&amp;CHAR(10)&amp;IFERROR(COUNTIFS('Escala'!$B$6:$B$105,AB22,'Escala'!$L$6:$L$105,"&lt;&gt;Cancelado"),0)&amp;" registo(s)")</f>
        <v/>
      </c>
      <c r="D22" s="20">
        <f>IF(MONTH(AC22)&lt;&gt;MONTH($B$4),"",TEXT(AC22,"d")&amp;CHAR(10)&amp;IFERROR(COUNTIFS('Escala'!$B$6:$B$105,AC22,'Escala'!$L$6:$L$105,"&lt;&gt;Cancelado"),0)&amp;" registo(s)")</f>
        <v/>
      </c>
      <c r="E22" s="20">
        <f>IF(MONTH(AD22)&lt;&gt;MONTH($B$4),"",TEXT(AD22,"d")&amp;CHAR(10)&amp;IFERROR(COUNTIFS('Escala'!$B$6:$B$105,AD22,'Escala'!$L$6:$L$105,"&lt;&gt;Cancelado"),0)&amp;" registo(s)")</f>
        <v/>
      </c>
      <c r="F22" s="20">
        <f>IF(MONTH(AE22)&lt;&gt;MONTH($B$4),"",TEXT(AE22,"d")&amp;CHAR(10)&amp;IFERROR(COUNTIFS('Escala'!$B$6:$B$105,AE22,'Escala'!$L$6:$L$105,"&lt;&gt;Cancelado"),0)&amp;" registo(s)")</f>
        <v/>
      </c>
      <c r="G22" s="20">
        <f>IF(MONTH(AF22)&lt;&gt;MONTH($B$4),"",TEXT(AF22,"d")&amp;CHAR(10)&amp;IFERROR(COUNTIFS('Escala'!$B$6:$B$105,AF22,'Escala'!$L$6:$L$105,"&lt;&gt;Cancelado"),0)&amp;" registo(s)")</f>
        <v/>
      </c>
      <c r="H22" s="20">
        <f>IF(MONTH(AG22)&lt;&gt;MONTH($B$4),"",TEXT(AG22,"d")&amp;CHAR(10)&amp;IFERROR(COUNTIFS('Escala'!$B$6:$B$105,AG22,'Escala'!$L$6:$L$105,"&lt;&gt;Cancelado"),0)&amp;" registo(s)")</f>
        <v/>
      </c>
      <c r="K22">
        <f>""</f>
        <v/>
      </c>
      <c r="AA22">
        <f>DATE(YEAR($B$4),MONTH($B$4),1)-WEEKDAY(DATE(YEAR($B$4),MONTH($B$4),1),2)+1</f>
        <v/>
      </c>
      <c r="AB22">
        <f>AA22+1</f>
        <v/>
      </c>
      <c r="AC22">
        <f>AB22+1</f>
        <v/>
      </c>
      <c r="AD22">
        <f>AC22+1</f>
        <v/>
      </c>
      <c r="AE22">
        <f>AD22+1</f>
        <v/>
      </c>
      <c r="AF22">
        <f>AE22+1</f>
        <v/>
      </c>
      <c r="AG22">
        <f>AF22+1</f>
        <v/>
      </c>
    </row>
    <row r="23" ht="42" customHeight="1">
      <c r="B23" s="20">
        <f>IF(MONTH(AA23)&lt;&gt;MONTH($B$4),"",TEXT(AA23,"d")&amp;CHAR(10)&amp;IFERROR(COUNTIFS('Escala'!$B$6:$B$105,AA23,'Escala'!$L$6:$L$105,"&lt;&gt;Cancelado"),0)&amp;" registo(s)")</f>
        <v/>
      </c>
      <c r="C23" s="20">
        <f>IF(MONTH(AB23)&lt;&gt;MONTH($B$4),"",TEXT(AB23,"d")&amp;CHAR(10)&amp;IFERROR(COUNTIFS('Escala'!$B$6:$B$105,AB23,'Escala'!$L$6:$L$105,"&lt;&gt;Cancelado"),0)&amp;" registo(s)")</f>
        <v/>
      </c>
      <c r="D23" s="20">
        <f>IF(MONTH(AC23)&lt;&gt;MONTH($B$4),"",TEXT(AC23,"d")&amp;CHAR(10)&amp;IFERROR(COUNTIFS('Escala'!$B$6:$B$105,AC23,'Escala'!$L$6:$L$105,"&lt;&gt;Cancelado"),0)&amp;" registo(s)")</f>
        <v/>
      </c>
      <c r="E23" s="20">
        <f>IF(MONTH(AD23)&lt;&gt;MONTH($B$4),"",TEXT(AD23,"d")&amp;CHAR(10)&amp;IFERROR(COUNTIFS('Escala'!$B$6:$B$105,AD23,'Escala'!$L$6:$L$105,"&lt;&gt;Cancelado"),0)&amp;" registo(s)")</f>
        <v/>
      </c>
      <c r="F23" s="20">
        <f>IF(MONTH(AE23)&lt;&gt;MONTH($B$4),"",TEXT(AE23,"d")&amp;CHAR(10)&amp;IFERROR(COUNTIFS('Escala'!$B$6:$B$105,AE23,'Escala'!$L$6:$L$105,"&lt;&gt;Cancelado"),0)&amp;" registo(s)")</f>
        <v/>
      </c>
      <c r="G23" s="20">
        <f>IF(MONTH(AF23)&lt;&gt;MONTH($B$4),"",TEXT(AF23,"d")&amp;CHAR(10)&amp;IFERROR(COUNTIFS('Escala'!$B$6:$B$105,AF23,'Escala'!$L$6:$L$105,"&lt;&gt;Cancelado"),0)&amp;" registo(s)")</f>
        <v/>
      </c>
      <c r="H23" s="20">
        <f>IF(MONTH(AG23)&lt;&gt;MONTH($B$4),"",TEXT(AG23,"d")&amp;CHAR(10)&amp;IFERROR(COUNTIFS('Escala'!$B$6:$B$105,AG23,'Escala'!$L$6:$L$105,"&lt;&gt;Cancelado"),0)&amp;" registo(s)")</f>
        <v/>
      </c>
      <c r="K23">
        <f>""</f>
        <v/>
      </c>
      <c r="AA23">
        <f>AA22+7</f>
        <v/>
      </c>
      <c r="AB23">
        <f>AA23+1</f>
        <v/>
      </c>
      <c r="AC23">
        <f>AB23+1</f>
        <v/>
      </c>
      <c r="AD23">
        <f>AC23+1</f>
        <v/>
      </c>
      <c r="AE23">
        <f>AD23+1</f>
        <v/>
      </c>
      <c r="AF23">
        <f>AE23+1</f>
        <v/>
      </c>
      <c r="AG23">
        <f>AF23+1</f>
        <v/>
      </c>
    </row>
    <row r="24" ht="42" customHeight="1">
      <c r="B24" s="20">
        <f>IF(MONTH(AA24)&lt;&gt;MONTH($B$4),"",TEXT(AA24,"d")&amp;CHAR(10)&amp;IFERROR(COUNTIFS('Escala'!$B$6:$B$105,AA24,'Escala'!$L$6:$L$105,"&lt;&gt;Cancelado"),0)&amp;" registo(s)")</f>
        <v/>
      </c>
      <c r="C24" s="20">
        <f>IF(MONTH(AB24)&lt;&gt;MONTH($B$4),"",TEXT(AB24,"d")&amp;CHAR(10)&amp;IFERROR(COUNTIFS('Escala'!$B$6:$B$105,AB24,'Escala'!$L$6:$L$105,"&lt;&gt;Cancelado"),0)&amp;" registo(s)")</f>
        <v/>
      </c>
      <c r="D24" s="20">
        <f>IF(MONTH(AC24)&lt;&gt;MONTH($B$4),"",TEXT(AC24,"d")&amp;CHAR(10)&amp;IFERROR(COUNTIFS('Escala'!$B$6:$B$105,AC24,'Escala'!$L$6:$L$105,"&lt;&gt;Cancelado"),0)&amp;" registo(s)")</f>
        <v/>
      </c>
      <c r="E24" s="20">
        <f>IF(MONTH(AD24)&lt;&gt;MONTH($B$4),"",TEXT(AD24,"d")&amp;CHAR(10)&amp;IFERROR(COUNTIFS('Escala'!$B$6:$B$105,AD24,'Escala'!$L$6:$L$105,"&lt;&gt;Cancelado"),0)&amp;" registo(s)")</f>
        <v/>
      </c>
      <c r="F24" s="20">
        <f>IF(MONTH(AE24)&lt;&gt;MONTH($B$4),"",TEXT(AE24,"d")&amp;CHAR(10)&amp;IFERROR(COUNTIFS('Escala'!$B$6:$B$105,AE24,'Escala'!$L$6:$L$105,"&lt;&gt;Cancelado"),0)&amp;" registo(s)")</f>
        <v/>
      </c>
      <c r="G24" s="20">
        <f>IF(MONTH(AF24)&lt;&gt;MONTH($B$4),"",TEXT(AF24,"d")&amp;CHAR(10)&amp;IFERROR(COUNTIFS('Escala'!$B$6:$B$105,AF24,'Escala'!$L$6:$L$105,"&lt;&gt;Cancelado"),0)&amp;" registo(s)")</f>
        <v/>
      </c>
      <c r="H24" s="20">
        <f>IF(MONTH(AG24)&lt;&gt;MONTH($B$4),"",TEXT(AG24,"d")&amp;CHAR(10)&amp;IFERROR(COUNTIFS('Escala'!$B$6:$B$105,AG24,'Escala'!$L$6:$L$105,"&lt;&gt;Cancelado"),0)&amp;" registo(s)")</f>
        <v/>
      </c>
      <c r="K24">
        <f>""</f>
        <v/>
      </c>
      <c r="AA24">
        <f>AA23+7</f>
        <v/>
      </c>
      <c r="AB24">
        <f>AA24+1</f>
        <v/>
      </c>
      <c r="AC24">
        <f>AB24+1</f>
        <v/>
      </c>
      <c r="AD24">
        <f>AC24+1</f>
        <v/>
      </c>
      <c r="AE24">
        <f>AD24+1</f>
        <v/>
      </c>
      <c r="AF24">
        <f>AE24+1</f>
        <v/>
      </c>
      <c r="AG24">
        <f>AF24+1</f>
        <v/>
      </c>
    </row>
    <row r="25" ht="42" customHeight="1">
      <c r="B25" s="20">
        <f>IF(MONTH(AA25)&lt;&gt;MONTH($B$4),"",TEXT(AA25,"d")&amp;CHAR(10)&amp;IFERROR(COUNTIFS('Escala'!$B$6:$B$105,AA25,'Escala'!$L$6:$L$105,"&lt;&gt;Cancelado"),0)&amp;" registo(s)")</f>
        <v/>
      </c>
      <c r="C25" s="20">
        <f>IF(MONTH(AB25)&lt;&gt;MONTH($B$4),"",TEXT(AB25,"d")&amp;CHAR(10)&amp;IFERROR(COUNTIFS('Escala'!$B$6:$B$105,AB25,'Escala'!$L$6:$L$105,"&lt;&gt;Cancelado"),0)&amp;" registo(s)")</f>
        <v/>
      </c>
      <c r="D25" s="20">
        <f>IF(MONTH(AC25)&lt;&gt;MONTH($B$4),"",TEXT(AC25,"d")&amp;CHAR(10)&amp;IFERROR(COUNTIFS('Escala'!$B$6:$B$105,AC25,'Escala'!$L$6:$L$105,"&lt;&gt;Cancelado"),0)&amp;" registo(s)")</f>
        <v/>
      </c>
      <c r="E25" s="20">
        <f>IF(MONTH(AD25)&lt;&gt;MONTH($B$4),"",TEXT(AD25,"d")&amp;CHAR(10)&amp;IFERROR(COUNTIFS('Escala'!$B$6:$B$105,AD25,'Escala'!$L$6:$L$105,"&lt;&gt;Cancelado"),0)&amp;" registo(s)")</f>
        <v/>
      </c>
      <c r="F25" s="20">
        <f>IF(MONTH(AE25)&lt;&gt;MONTH($B$4),"",TEXT(AE25,"d")&amp;CHAR(10)&amp;IFERROR(COUNTIFS('Escala'!$B$6:$B$105,AE25,'Escala'!$L$6:$L$105,"&lt;&gt;Cancelado"),0)&amp;" registo(s)")</f>
        <v/>
      </c>
      <c r="G25" s="20">
        <f>IF(MONTH(AF25)&lt;&gt;MONTH($B$4),"",TEXT(AF25,"d")&amp;CHAR(10)&amp;IFERROR(COUNTIFS('Escala'!$B$6:$B$105,AF25,'Escala'!$L$6:$L$105,"&lt;&gt;Cancelado"),0)&amp;" registo(s)")</f>
        <v/>
      </c>
      <c r="H25" s="20">
        <f>IF(MONTH(AG25)&lt;&gt;MONTH($B$4),"",TEXT(AG25,"d")&amp;CHAR(10)&amp;IFERROR(COUNTIFS('Escala'!$B$6:$B$105,AG25,'Escala'!$L$6:$L$105,"&lt;&gt;Cancelado"),0)&amp;" registo(s)")</f>
        <v/>
      </c>
      <c r="K25">
        <f>""</f>
        <v/>
      </c>
      <c r="AA25">
        <f>AA24+7</f>
        <v/>
      </c>
      <c r="AB25">
        <f>AA25+1</f>
        <v/>
      </c>
      <c r="AC25">
        <f>AB25+1</f>
        <v/>
      </c>
      <c r="AD25">
        <f>AC25+1</f>
        <v/>
      </c>
      <c r="AE25">
        <f>AD25+1</f>
        <v/>
      </c>
      <c r="AF25">
        <f>AE25+1</f>
        <v/>
      </c>
      <c r="AG25">
        <f>AF25+1</f>
        <v/>
      </c>
    </row>
    <row r="26" ht="42" customHeight="1">
      <c r="B26" s="20">
        <f>IF(MONTH(AA26)&lt;&gt;MONTH($B$4),"",TEXT(AA26,"d")&amp;CHAR(10)&amp;IFERROR(COUNTIFS('Escala'!$B$6:$B$105,AA26,'Escala'!$L$6:$L$105,"&lt;&gt;Cancelado"),0)&amp;" registo(s)")</f>
        <v/>
      </c>
      <c r="C26" s="20">
        <f>IF(MONTH(AB26)&lt;&gt;MONTH($B$4),"",TEXT(AB26,"d")&amp;CHAR(10)&amp;IFERROR(COUNTIFS('Escala'!$B$6:$B$105,AB26,'Escala'!$L$6:$L$105,"&lt;&gt;Cancelado"),0)&amp;" registo(s)")</f>
        <v/>
      </c>
      <c r="D26" s="20">
        <f>IF(MONTH(AC26)&lt;&gt;MONTH($B$4),"",TEXT(AC26,"d")&amp;CHAR(10)&amp;IFERROR(COUNTIFS('Escala'!$B$6:$B$105,AC26,'Escala'!$L$6:$L$105,"&lt;&gt;Cancelado"),0)&amp;" registo(s)")</f>
        <v/>
      </c>
      <c r="E26" s="20">
        <f>IF(MONTH(AD26)&lt;&gt;MONTH($B$4),"",TEXT(AD26,"d")&amp;CHAR(10)&amp;IFERROR(COUNTIFS('Escala'!$B$6:$B$105,AD26,'Escala'!$L$6:$L$105,"&lt;&gt;Cancelado"),0)&amp;" registo(s)")</f>
        <v/>
      </c>
      <c r="F26" s="20">
        <f>IF(MONTH(AE26)&lt;&gt;MONTH($B$4),"",TEXT(AE26,"d")&amp;CHAR(10)&amp;IFERROR(COUNTIFS('Escala'!$B$6:$B$105,AE26,'Escala'!$L$6:$L$105,"&lt;&gt;Cancelado"),0)&amp;" registo(s)")</f>
        <v/>
      </c>
      <c r="G26" s="20">
        <f>IF(MONTH(AF26)&lt;&gt;MONTH($B$4),"",TEXT(AF26,"d")&amp;CHAR(10)&amp;IFERROR(COUNTIFS('Escala'!$B$6:$B$105,AF26,'Escala'!$L$6:$L$105,"&lt;&gt;Cancelado"),0)&amp;" registo(s)")</f>
        <v/>
      </c>
      <c r="H26" s="20">
        <f>IF(MONTH(AG26)&lt;&gt;MONTH($B$4),"",TEXT(AG26,"d")&amp;CHAR(10)&amp;IFERROR(COUNTIFS('Escala'!$B$6:$B$105,AG26,'Escala'!$L$6:$L$105,"&lt;&gt;Cancelado"),0)&amp;" registo(s)")</f>
        <v/>
      </c>
      <c r="K26">
        <f>""</f>
        <v/>
      </c>
      <c r="AA26">
        <f>AA25+7</f>
        <v/>
      </c>
      <c r="AB26">
        <f>AA26+1</f>
        <v/>
      </c>
      <c r="AC26">
        <f>AB26+1</f>
        <v/>
      </c>
      <c r="AD26">
        <f>AC26+1</f>
        <v/>
      </c>
      <c r="AE26">
        <f>AD26+1</f>
        <v/>
      </c>
      <c r="AF26">
        <f>AE26+1</f>
        <v/>
      </c>
      <c r="AG26">
        <f>AF26+1</f>
        <v/>
      </c>
    </row>
    <row r="27" ht="42" customHeight="1">
      <c r="B27" s="20">
        <f>IF(MONTH(AA27)&lt;&gt;MONTH($B$4),"",TEXT(AA27,"d")&amp;CHAR(10)&amp;IFERROR(COUNTIFS('Escala'!$B$6:$B$105,AA27,'Escala'!$L$6:$L$105,"&lt;&gt;Cancelado"),0)&amp;" registo(s)")</f>
        <v/>
      </c>
      <c r="C27" s="20">
        <f>IF(MONTH(AB27)&lt;&gt;MONTH($B$4),"",TEXT(AB27,"d")&amp;CHAR(10)&amp;IFERROR(COUNTIFS('Escala'!$B$6:$B$105,AB27,'Escala'!$L$6:$L$105,"&lt;&gt;Cancelado"),0)&amp;" registo(s)")</f>
        <v/>
      </c>
      <c r="D27" s="20">
        <f>IF(MONTH(AC27)&lt;&gt;MONTH($B$4),"",TEXT(AC27,"d")&amp;CHAR(10)&amp;IFERROR(COUNTIFS('Escala'!$B$6:$B$105,AC27,'Escala'!$L$6:$L$105,"&lt;&gt;Cancelado"),0)&amp;" registo(s)")</f>
        <v/>
      </c>
      <c r="E27" s="20">
        <f>IF(MONTH(AD27)&lt;&gt;MONTH($B$4),"",TEXT(AD27,"d")&amp;CHAR(10)&amp;IFERROR(COUNTIFS('Escala'!$B$6:$B$105,AD27,'Escala'!$L$6:$L$105,"&lt;&gt;Cancelado"),0)&amp;" registo(s)")</f>
        <v/>
      </c>
      <c r="F27" s="20">
        <f>IF(MONTH(AE27)&lt;&gt;MONTH($B$4),"",TEXT(AE27,"d")&amp;CHAR(10)&amp;IFERROR(COUNTIFS('Escala'!$B$6:$B$105,AE27,'Escala'!$L$6:$L$105,"&lt;&gt;Cancelado"),0)&amp;" registo(s)")</f>
        <v/>
      </c>
      <c r="G27" s="20">
        <f>IF(MONTH(AF27)&lt;&gt;MONTH($B$4),"",TEXT(AF27,"d")&amp;CHAR(10)&amp;IFERROR(COUNTIFS('Escala'!$B$6:$B$105,AF27,'Escala'!$L$6:$L$105,"&lt;&gt;Cancelado"),0)&amp;" registo(s)")</f>
        <v/>
      </c>
      <c r="H27" s="20">
        <f>IF(MONTH(AG27)&lt;&gt;MONTH($B$4),"",TEXT(AG27,"d")&amp;CHAR(10)&amp;IFERROR(COUNTIFS('Escala'!$B$6:$B$105,AG27,'Escala'!$L$6:$L$105,"&lt;&gt;Cancelado"),0)&amp;" registo(s)")</f>
        <v/>
      </c>
      <c r="K27">
        <f>""</f>
        <v/>
      </c>
      <c r="AA27">
        <f>AA26+7</f>
        <v/>
      </c>
      <c r="AB27">
        <f>AA27+1</f>
        <v/>
      </c>
      <c r="AC27">
        <f>AB27+1</f>
        <v/>
      </c>
      <c r="AD27">
        <f>AC27+1</f>
        <v/>
      </c>
      <c r="AE27">
        <f>AD27+1</f>
        <v/>
      </c>
      <c r="AF27">
        <f>AE27+1</f>
        <v/>
      </c>
      <c r="AG27">
        <f>AF27+1</f>
        <v/>
      </c>
    </row>
    <row r="28">
      <c r="B28">
        <f>""</f>
        <v/>
      </c>
      <c r="C28">
        <f>""</f>
        <v/>
      </c>
      <c r="D28">
        <f>""</f>
        <v/>
      </c>
      <c r="E28">
        <f>""</f>
        <v/>
      </c>
      <c r="F28">
        <f>""</f>
        <v/>
      </c>
      <c r="G28">
        <f>""</f>
        <v/>
      </c>
      <c r="H28">
        <f>""</f>
        <v/>
      </c>
      <c r="K28">
        <f>""</f>
        <v/>
      </c>
      <c r="AA28">
        <f>""</f>
        <v/>
      </c>
      <c r="AB28">
        <f>""</f>
        <v/>
      </c>
      <c r="AC28">
        <f>""</f>
        <v/>
      </c>
      <c r="AD28">
        <f>""</f>
        <v/>
      </c>
      <c r="AE28">
        <f>""</f>
        <v/>
      </c>
      <c r="AF28">
        <f>""</f>
        <v/>
      </c>
      <c r="AG28">
        <f>""</f>
        <v/>
      </c>
    </row>
    <row r="29">
      <c r="B29">
        <f>""</f>
        <v/>
      </c>
      <c r="C29">
        <f>""</f>
        <v/>
      </c>
      <c r="D29">
        <f>""</f>
        <v/>
      </c>
      <c r="E29">
        <f>""</f>
        <v/>
      </c>
      <c r="F29">
        <f>""</f>
        <v/>
      </c>
      <c r="G29">
        <f>""</f>
        <v/>
      </c>
      <c r="H29">
        <f>""</f>
        <v/>
      </c>
      <c r="K29">
        <f>""</f>
        <v/>
      </c>
      <c r="AA29">
        <f>""</f>
        <v/>
      </c>
      <c r="AB29">
        <f>""</f>
        <v/>
      </c>
      <c r="AC29">
        <f>""</f>
        <v/>
      </c>
      <c r="AD29">
        <f>""</f>
        <v/>
      </c>
      <c r="AE29">
        <f>""</f>
        <v/>
      </c>
      <c r="AF29">
        <f>""</f>
        <v/>
      </c>
      <c r="AG29">
        <f>""</f>
        <v/>
      </c>
    </row>
    <row r="30">
      <c r="B30">
        <f>""</f>
        <v/>
      </c>
      <c r="C30">
        <f>""</f>
        <v/>
      </c>
      <c r="D30">
        <f>""</f>
        <v/>
      </c>
      <c r="E30">
        <f>""</f>
        <v/>
      </c>
      <c r="F30">
        <f>""</f>
        <v/>
      </c>
      <c r="G30">
        <f>""</f>
        <v/>
      </c>
      <c r="H30">
        <f>""</f>
        <v/>
      </c>
      <c r="K30">
        <f>""</f>
        <v/>
      </c>
      <c r="AA30">
        <f>""</f>
        <v/>
      </c>
      <c r="AB30">
        <f>""</f>
        <v/>
      </c>
      <c r="AC30">
        <f>""</f>
        <v/>
      </c>
      <c r="AD30">
        <f>""</f>
        <v/>
      </c>
      <c r="AE30">
        <f>""</f>
        <v/>
      </c>
      <c r="AF30">
        <f>""</f>
        <v/>
      </c>
      <c r="AG30">
        <f>""</f>
        <v/>
      </c>
    </row>
    <row r="31">
      <c r="B31">
        <f>""</f>
        <v/>
      </c>
      <c r="C31">
        <f>""</f>
        <v/>
      </c>
      <c r="D31">
        <f>""</f>
        <v/>
      </c>
      <c r="E31">
        <f>""</f>
        <v/>
      </c>
      <c r="F31">
        <f>""</f>
        <v/>
      </c>
      <c r="G31">
        <f>""</f>
        <v/>
      </c>
      <c r="H31">
        <f>""</f>
        <v/>
      </c>
      <c r="K31">
        <f>""</f>
        <v/>
      </c>
      <c r="AA31">
        <f>""</f>
        <v/>
      </c>
      <c r="AB31">
        <f>""</f>
        <v/>
      </c>
      <c r="AC31">
        <f>""</f>
        <v/>
      </c>
      <c r="AD31">
        <f>""</f>
        <v/>
      </c>
      <c r="AE31">
        <f>""</f>
        <v/>
      </c>
      <c r="AF31">
        <f>""</f>
        <v/>
      </c>
      <c r="AG31">
        <f>""</f>
        <v/>
      </c>
    </row>
    <row r="32">
      <c r="B32">
        <f>""</f>
        <v/>
      </c>
      <c r="C32">
        <f>""</f>
        <v/>
      </c>
      <c r="D32">
        <f>""</f>
        <v/>
      </c>
      <c r="E32">
        <f>""</f>
        <v/>
      </c>
      <c r="F32">
        <f>""</f>
        <v/>
      </c>
      <c r="G32">
        <f>""</f>
        <v/>
      </c>
      <c r="H32">
        <f>""</f>
        <v/>
      </c>
      <c r="K32">
        <f>""</f>
        <v/>
      </c>
      <c r="AA32">
        <f>""</f>
        <v/>
      </c>
      <c r="AB32">
        <f>""</f>
        <v/>
      </c>
      <c r="AC32">
        <f>""</f>
        <v/>
      </c>
      <c r="AD32">
        <f>""</f>
        <v/>
      </c>
      <c r="AE32">
        <f>""</f>
        <v/>
      </c>
      <c r="AF32">
        <f>""</f>
        <v/>
      </c>
      <c r="AG32">
        <f>""</f>
        <v/>
      </c>
    </row>
    <row r="33">
      <c r="B33">
        <f>""</f>
        <v/>
      </c>
      <c r="C33">
        <f>""</f>
        <v/>
      </c>
      <c r="D33">
        <f>""</f>
        <v/>
      </c>
      <c r="E33">
        <f>""</f>
        <v/>
      </c>
      <c r="F33">
        <f>""</f>
        <v/>
      </c>
      <c r="G33">
        <f>""</f>
        <v/>
      </c>
      <c r="H33">
        <f>""</f>
        <v/>
      </c>
      <c r="K33">
        <f>""</f>
        <v/>
      </c>
      <c r="AA33">
        <f>""</f>
        <v/>
      </c>
      <c r="AB33">
        <f>""</f>
        <v/>
      </c>
      <c r="AC33">
        <f>""</f>
        <v/>
      </c>
      <c r="AD33">
        <f>""</f>
        <v/>
      </c>
      <c r="AE33">
        <f>""</f>
        <v/>
      </c>
      <c r="AF33">
        <f>""</f>
        <v/>
      </c>
      <c r="AG33">
        <f>""</f>
        <v/>
      </c>
    </row>
    <row r="34">
      <c r="B34">
        <f>""</f>
        <v/>
      </c>
      <c r="C34">
        <f>""</f>
        <v/>
      </c>
      <c r="D34">
        <f>""</f>
        <v/>
      </c>
      <c r="E34">
        <f>""</f>
        <v/>
      </c>
      <c r="F34">
        <f>""</f>
        <v/>
      </c>
      <c r="G34">
        <f>""</f>
        <v/>
      </c>
      <c r="H34">
        <f>""</f>
        <v/>
      </c>
      <c r="K34">
        <f>""</f>
        <v/>
      </c>
      <c r="AA34">
        <f>""</f>
        <v/>
      </c>
      <c r="AB34">
        <f>""</f>
        <v/>
      </c>
      <c r="AC34">
        <f>""</f>
        <v/>
      </c>
      <c r="AD34">
        <f>""</f>
        <v/>
      </c>
      <c r="AE34">
        <f>""</f>
        <v/>
      </c>
      <c r="AF34">
        <f>""</f>
        <v/>
      </c>
      <c r="AG34">
        <f>""</f>
        <v/>
      </c>
    </row>
    <row r="35">
      <c r="B35">
        <f>""</f>
        <v/>
      </c>
      <c r="C35">
        <f>""</f>
        <v/>
      </c>
      <c r="D35">
        <f>""</f>
        <v/>
      </c>
      <c r="E35">
        <f>""</f>
        <v/>
      </c>
      <c r="F35">
        <f>""</f>
        <v/>
      </c>
      <c r="G35">
        <f>""</f>
        <v/>
      </c>
      <c r="H35">
        <f>""</f>
        <v/>
      </c>
      <c r="K35">
        <f>""</f>
        <v/>
      </c>
      <c r="AA35">
        <f>""</f>
        <v/>
      </c>
      <c r="AB35">
        <f>""</f>
        <v/>
      </c>
      <c r="AC35">
        <f>""</f>
        <v/>
      </c>
      <c r="AD35">
        <f>""</f>
        <v/>
      </c>
      <c r="AE35">
        <f>""</f>
        <v/>
      </c>
      <c r="AF35">
        <f>""</f>
        <v/>
      </c>
      <c r="AG35">
        <f>""</f>
        <v/>
      </c>
    </row>
    <row r="36">
      <c r="B36">
        <f>""</f>
        <v/>
      </c>
      <c r="C36">
        <f>""</f>
        <v/>
      </c>
      <c r="D36">
        <f>""</f>
        <v/>
      </c>
      <c r="E36">
        <f>""</f>
        <v/>
      </c>
      <c r="F36">
        <f>""</f>
        <v/>
      </c>
      <c r="G36">
        <f>""</f>
        <v/>
      </c>
      <c r="H36">
        <f>""</f>
        <v/>
      </c>
      <c r="K36">
        <f>""</f>
        <v/>
      </c>
      <c r="AA36">
        <f>""</f>
        <v/>
      </c>
      <c r="AB36">
        <f>""</f>
        <v/>
      </c>
      <c r="AC36">
        <f>""</f>
        <v/>
      </c>
      <c r="AD36">
        <f>""</f>
        <v/>
      </c>
      <c r="AE36">
        <f>""</f>
        <v/>
      </c>
      <c r="AF36">
        <f>""</f>
        <v/>
      </c>
      <c r="AG36">
        <f>""</f>
        <v/>
      </c>
    </row>
    <row r="37">
      <c r="B37">
        <f>""</f>
        <v/>
      </c>
      <c r="C37">
        <f>""</f>
        <v/>
      </c>
      <c r="D37">
        <f>""</f>
        <v/>
      </c>
      <c r="E37">
        <f>""</f>
        <v/>
      </c>
      <c r="F37">
        <f>""</f>
        <v/>
      </c>
      <c r="G37">
        <f>""</f>
        <v/>
      </c>
      <c r="H37">
        <f>""</f>
        <v/>
      </c>
      <c r="K37">
        <f>""</f>
        <v/>
      </c>
      <c r="AA37">
        <f>""</f>
        <v/>
      </c>
      <c r="AB37">
        <f>""</f>
        <v/>
      </c>
      <c r="AC37">
        <f>""</f>
        <v/>
      </c>
      <c r="AD37">
        <f>""</f>
        <v/>
      </c>
      <c r="AE37">
        <f>""</f>
        <v/>
      </c>
      <c r="AF37">
        <f>""</f>
        <v/>
      </c>
      <c r="AG37">
        <f>""</f>
        <v/>
      </c>
    </row>
    <row r="38">
      <c r="B38">
        <f>""</f>
        <v/>
      </c>
      <c r="C38">
        <f>""</f>
        <v/>
      </c>
      <c r="D38">
        <f>""</f>
        <v/>
      </c>
      <c r="E38">
        <f>""</f>
        <v/>
      </c>
      <c r="F38">
        <f>""</f>
        <v/>
      </c>
      <c r="G38">
        <f>""</f>
        <v/>
      </c>
      <c r="H38">
        <f>""</f>
        <v/>
      </c>
      <c r="K38">
        <f>""</f>
        <v/>
      </c>
      <c r="AA38">
        <f>""</f>
        <v/>
      </c>
      <c r="AB38">
        <f>""</f>
        <v/>
      </c>
      <c r="AC38">
        <f>""</f>
        <v/>
      </c>
      <c r="AD38">
        <f>""</f>
        <v/>
      </c>
      <c r="AE38">
        <f>""</f>
        <v/>
      </c>
      <c r="AF38">
        <f>""</f>
        <v/>
      </c>
      <c r="AG38">
        <f>""</f>
        <v/>
      </c>
    </row>
    <row r="39">
      <c r="B39">
        <f>""</f>
        <v/>
      </c>
      <c r="C39">
        <f>""</f>
        <v/>
      </c>
      <c r="D39">
        <f>""</f>
        <v/>
      </c>
      <c r="E39">
        <f>""</f>
        <v/>
      </c>
      <c r="F39">
        <f>""</f>
        <v/>
      </c>
      <c r="G39">
        <f>""</f>
        <v/>
      </c>
      <c r="H39">
        <f>""</f>
        <v/>
      </c>
      <c r="K39">
        <f>""</f>
        <v/>
      </c>
      <c r="AA39">
        <f>""</f>
        <v/>
      </c>
      <c r="AB39">
        <f>""</f>
        <v/>
      </c>
      <c r="AC39">
        <f>""</f>
        <v/>
      </c>
      <c r="AD39">
        <f>""</f>
        <v/>
      </c>
      <c r="AE39">
        <f>""</f>
        <v/>
      </c>
      <c r="AF39">
        <f>""</f>
        <v/>
      </c>
      <c r="AG39">
        <f>""</f>
        <v/>
      </c>
    </row>
    <row r="40">
      <c r="B40">
        <f>""</f>
        <v/>
      </c>
      <c r="C40">
        <f>""</f>
        <v/>
      </c>
      <c r="D40">
        <f>""</f>
        <v/>
      </c>
      <c r="E40">
        <f>""</f>
        <v/>
      </c>
      <c r="F40">
        <f>""</f>
        <v/>
      </c>
      <c r="G40">
        <f>""</f>
        <v/>
      </c>
      <c r="H40">
        <f>""</f>
        <v/>
      </c>
      <c r="K40">
        <f>""</f>
        <v/>
      </c>
      <c r="AA40">
        <f>""</f>
        <v/>
      </c>
      <c r="AB40">
        <f>""</f>
        <v/>
      </c>
      <c r="AC40">
        <f>""</f>
        <v/>
      </c>
      <c r="AD40">
        <f>""</f>
        <v/>
      </c>
      <c r="AE40">
        <f>""</f>
        <v/>
      </c>
      <c r="AF40">
        <f>""</f>
        <v/>
      </c>
      <c r="AG40">
        <f>""</f>
        <v/>
      </c>
    </row>
    <row r="41">
      <c r="B41">
        <f>""</f>
        <v/>
      </c>
      <c r="C41">
        <f>""</f>
        <v/>
      </c>
      <c r="D41">
        <f>""</f>
        <v/>
      </c>
      <c r="E41">
        <f>""</f>
        <v/>
      </c>
      <c r="F41">
        <f>""</f>
        <v/>
      </c>
      <c r="G41">
        <f>""</f>
        <v/>
      </c>
      <c r="H41">
        <f>""</f>
        <v/>
      </c>
      <c r="K41">
        <f>""</f>
        <v/>
      </c>
      <c r="AA41">
        <f>""</f>
        <v/>
      </c>
      <c r="AB41">
        <f>""</f>
        <v/>
      </c>
      <c r="AC41">
        <f>""</f>
        <v/>
      </c>
      <c r="AD41">
        <f>""</f>
        <v/>
      </c>
      <c r="AE41">
        <f>""</f>
        <v/>
      </c>
      <c r="AF41">
        <f>""</f>
        <v/>
      </c>
      <c r="AG41">
        <f>""</f>
        <v/>
      </c>
    </row>
    <row r="42">
      <c r="B42">
        <f>""</f>
        <v/>
      </c>
      <c r="C42">
        <f>""</f>
        <v/>
      </c>
      <c r="D42">
        <f>""</f>
        <v/>
      </c>
      <c r="E42">
        <f>""</f>
        <v/>
      </c>
      <c r="F42">
        <f>""</f>
        <v/>
      </c>
      <c r="G42">
        <f>""</f>
        <v/>
      </c>
      <c r="H42">
        <f>""</f>
        <v/>
      </c>
      <c r="K42">
        <f>""</f>
        <v/>
      </c>
      <c r="AA42">
        <f>""</f>
        <v/>
      </c>
      <c r="AB42">
        <f>""</f>
        <v/>
      </c>
      <c r="AC42">
        <f>""</f>
        <v/>
      </c>
      <c r="AD42">
        <f>""</f>
        <v/>
      </c>
      <c r="AE42">
        <f>""</f>
        <v/>
      </c>
      <c r="AF42">
        <f>""</f>
        <v/>
      </c>
      <c r="AG42">
        <f>""</f>
        <v/>
      </c>
    </row>
    <row r="43">
      <c r="B43">
        <f>""</f>
        <v/>
      </c>
      <c r="C43">
        <f>""</f>
        <v/>
      </c>
      <c r="D43">
        <f>""</f>
        <v/>
      </c>
      <c r="E43">
        <f>""</f>
        <v/>
      </c>
      <c r="F43">
        <f>""</f>
        <v/>
      </c>
      <c r="G43">
        <f>""</f>
        <v/>
      </c>
      <c r="H43">
        <f>""</f>
        <v/>
      </c>
      <c r="K43">
        <f>""</f>
        <v/>
      </c>
      <c r="AA43">
        <f>""</f>
        <v/>
      </c>
      <c r="AB43">
        <f>""</f>
        <v/>
      </c>
      <c r="AC43">
        <f>""</f>
        <v/>
      </c>
      <c r="AD43">
        <f>""</f>
        <v/>
      </c>
      <c r="AE43">
        <f>""</f>
        <v/>
      </c>
      <c r="AF43">
        <f>""</f>
        <v/>
      </c>
      <c r="AG43">
        <f>""</f>
        <v/>
      </c>
    </row>
    <row r="44">
      <c r="B44">
        <f>""</f>
        <v/>
      </c>
      <c r="C44">
        <f>""</f>
        <v/>
      </c>
      <c r="D44">
        <f>""</f>
        <v/>
      </c>
      <c r="E44">
        <f>""</f>
        <v/>
      </c>
      <c r="F44">
        <f>""</f>
        <v/>
      </c>
      <c r="G44">
        <f>""</f>
        <v/>
      </c>
      <c r="H44">
        <f>""</f>
        <v/>
      </c>
      <c r="K44">
        <f>""</f>
        <v/>
      </c>
      <c r="AA44">
        <f>""</f>
        <v/>
      </c>
      <c r="AB44">
        <f>""</f>
        <v/>
      </c>
      <c r="AC44">
        <f>""</f>
        <v/>
      </c>
      <c r="AD44">
        <f>""</f>
        <v/>
      </c>
      <c r="AE44">
        <f>""</f>
        <v/>
      </c>
      <c r="AF44">
        <f>""</f>
        <v/>
      </c>
      <c r="AG44">
        <f>""</f>
        <v/>
      </c>
    </row>
    <row r="45">
      <c r="B45">
        <f>""</f>
        <v/>
      </c>
      <c r="C45">
        <f>""</f>
        <v/>
      </c>
      <c r="D45">
        <f>""</f>
        <v/>
      </c>
      <c r="E45">
        <f>""</f>
        <v/>
      </c>
      <c r="F45">
        <f>""</f>
        <v/>
      </c>
      <c r="G45">
        <f>""</f>
        <v/>
      </c>
      <c r="H45">
        <f>""</f>
        <v/>
      </c>
      <c r="K45">
        <f>""</f>
        <v/>
      </c>
      <c r="AA45">
        <f>""</f>
        <v/>
      </c>
      <c r="AB45">
        <f>""</f>
        <v/>
      </c>
      <c r="AC45">
        <f>""</f>
        <v/>
      </c>
      <c r="AD45">
        <f>""</f>
        <v/>
      </c>
      <c r="AE45">
        <f>""</f>
        <v/>
      </c>
      <c r="AF45">
        <f>""</f>
        <v/>
      </c>
      <c r="AG45">
        <f>""</f>
        <v/>
      </c>
    </row>
    <row r="46">
      <c r="B46">
        <f>""</f>
        <v/>
      </c>
      <c r="C46">
        <f>""</f>
        <v/>
      </c>
      <c r="D46">
        <f>""</f>
        <v/>
      </c>
      <c r="E46">
        <f>""</f>
        <v/>
      </c>
      <c r="F46">
        <f>""</f>
        <v/>
      </c>
      <c r="G46">
        <f>""</f>
        <v/>
      </c>
      <c r="H46">
        <f>""</f>
        <v/>
      </c>
      <c r="K46">
        <f>""</f>
        <v/>
      </c>
      <c r="AA46">
        <f>""</f>
        <v/>
      </c>
      <c r="AB46">
        <f>""</f>
        <v/>
      </c>
      <c r="AC46">
        <f>""</f>
        <v/>
      </c>
      <c r="AD46">
        <f>""</f>
        <v/>
      </c>
      <c r="AE46">
        <f>""</f>
        <v/>
      </c>
      <c r="AF46">
        <f>""</f>
        <v/>
      </c>
      <c r="AG46">
        <f>""</f>
        <v/>
      </c>
    </row>
    <row r="47">
      <c r="B47">
        <f>""</f>
        <v/>
      </c>
      <c r="C47">
        <f>""</f>
        <v/>
      </c>
      <c r="D47">
        <f>""</f>
        <v/>
      </c>
      <c r="E47">
        <f>""</f>
        <v/>
      </c>
      <c r="F47">
        <f>""</f>
        <v/>
      </c>
      <c r="G47">
        <f>""</f>
        <v/>
      </c>
      <c r="H47">
        <f>""</f>
        <v/>
      </c>
      <c r="K47">
        <f>""</f>
        <v/>
      </c>
      <c r="AA47">
        <f>""</f>
        <v/>
      </c>
      <c r="AB47">
        <f>""</f>
        <v/>
      </c>
      <c r="AC47">
        <f>""</f>
        <v/>
      </c>
      <c r="AD47">
        <f>""</f>
        <v/>
      </c>
      <c r="AE47">
        <f>""</f>
        <v/>
      </c>
      <c r="AF47">
        <f>""</f>
        <v/>
      </c>
      <c r="AG47">
        <f>""</f>
        <v/>
      </c>
    </row>
    <row r="48">
      <c r="B48">
        <f>""</f>
        <v/>
      </c>
      <c r="C48">
        <f>""</f>
        <v/>
      </c>
      <c r="D48">
        <f>""</f>
        <v/>
      </c>
      <c r="E48">
        <f>""</f>
        <v/>
      </c>
      <c r="F48">
        <f>""</f>
        <v/>
      </c>
      <c r="G48">
        <f>""</f>
        <v/>
      </c>
      <c r="H48">
        <f>""</f>
        <v/>
      </c>
      <c r="K48">
        <f>""</f>
        <v/>
      </c>
      <c r="AA48">
        <f>""</f>
        <v/>
      </c>
      <c r="AB48">
        <f>""</f>
        <v/>
      </c>
      <c r="AC48">
        <f>""</f>
        <v/>
      </c>
      <c r="AD48">
        <f>""</f>
        <v/>
      </c>
      <c r="AE48">
        <f>""</f>
        <v/>
      </c>
      <c r="AF48">
        <f>""</f>
        <v/>
      </c>
      <c r="AG48">
        <f>""</f>
        <v/>
      </c>
    </row>
    <row r="49">
      <c r="B49">
        <f>""</f>
        <v/>
      </c>
      <c r="C49">
        <f>""</f>
        <v/>
      </c>
      <c r="D49">
        <f>""</f>
        <v/>
      </c>
      <c r="E49">
        <f>""</f>
        <v/>
      </c>
      <c r="F49">
        <f>""</f>
        <v/>
      </c>
      <c r="G49">
        <f>""</f>
        <v/>
      </c>
      <c r="H49">
        <f>""</f>
        <v/>
      </c>
      <c r="K49">
        <f>""</f>
        <v/>
      </c>
      <c r="AA49">
        <f>""</f>
        <v/>
      </c>
      <c r="AB49">
        <f>""</f>
        <v/>
      </c>
      <c r="AC49">
        <f>""</f>
        <v/>
      </c>
      <c r="AD49">
        <f>""</f>
        <v/>
      </c>
      <c r="AE49">
        <f>""</f>
        <v/>
      </c>
      <c r="AF49">
        <f>""</f>
        <v/>
      </c>
      <c r="AG49">
        <f>""</f>
        <v/>
      </c>
    </row>
    <row r="50">
      <c r="B50">
        <f>""</f>
        <v/>
      </c>
      <c r="C50">
        <f>""</f>
        <v/>
      </c>
      <c r="D50">
        <f>""</f>
        <v/>
      </c>
      <c r="E50">
        <f>""</f>
        <v/>
      </c>
      <c r="F50">
        <f>""</f>
        <v/>
      </c>
      <c r="G50">
        <f>""</f>
        <v/>
      </c>
      <c r="H50">
        <f>""</f>
        <v/>
      </c>
      <c r="K50">
        <f>""</f>
        <v/>
      </c>
      <c r="AA50">
        <f>""</f>
        <v/>
      </c>
      <c r="AB50">
        <f>""</f>
        <v/>
      </c>
      <c r="AC50">
        <f>""</f>
        <v/>
      </c>
      <c r="AD50">
        <f>""</f>
        <v/>
      </c>
      <c r="AE50">
        <f>""</f>
        <v/>
      </c>
      <c r="AF50">
        <f>""</f>
        <v/>
      </c>
      <c r="AG50">
        <f>""</f>
        <v/>
      </c>
    </row>
    <row r="51">
      <c r="B51">
        <f>""</f>
        <v/>
      </c>
      <c r="C51">
        <f>""</f>
        <v/>
      </c>
      <c r="D51">
        <f>""</f>
        <v/>
      </c>
      <c r="E51">
        <f>""</f>
        <v/>
      </c>
      <c r="F51">
        <f>""</f>
        <v/>
      </c>
      <c r="G51">
        <f>""</f>
        <v/>
      </c>
      <c r="H51">
        <f>""</f>
        <v/>
      </c>
      <c r="K51">
        <f>""</f>
        <v/>
      </c>
      <c r="AA51">
        <f>""</f>
        <v/>
      </c>
      <c r="AB51">
        <f>""</f>
        <v/>
      </c>
      <c r="AC51">
        <f>""</f>
        <v/>
      </c>
      <c r="AD51">
        <f>""</f>
        <v/>
      </c>
      <c r="AE51">
        <f>""</f>
        <v/>
      </c>
      <c r="AF51">
        <f>""</f>
        <v/>
      </c>
      <c r="AG51">
        <f>""</f>
        <v/>
      </c>
    </row>
    <row r="52">
      <c r="B52">
        <f>""</f>
        <v/>
      </c>
      <c r="C52">
        <f>""</f>
        <v/>
      </c>
      <c r="D52">
        <f>""</f>
        <v/>
      </c>
      <c r="E52">
        <f>""</f>
        <v/>
      </c>
      <c r="F52">
        <f>""</f>
        <v/>
      </c>
      <c r="G52">
        <f>""</f>
        <v/>
      </c>
      <c r="H52">
        <f>""</f>
        <v/>
      </c>
      <c r="K52">
        <f>""</f>
        <v/>
      </c>
      <c r="AA52">
        <f>""</f>
        <v/>
      </c>
      <c r="AB52">
        <f>""</f>
        <v/>
      </c>
      <c r="AC52">
        <f>""</f>
        <v/>
      </c>
      <c r="AD52">
        <f>""</f>
        <v/>
      </c>
      <c r="AE52">
        <f>""</f>
        <v/>
      </c>
      <c r="AF52">
        <f>""</f>
        <v/>
      </c>
      <c r="AG52">
        <f>""</f>
        <v/>
      </c>
    </row>
    <row r="53">
      <c r="B53">
        <f>""</f>
        <v/>
      </c>
      <c r="C53">
        <f>""</f>
        <v/>
      </c>
      <c r="D53">
        <f>""</f>
        <v/>
      </c>
      <c r="E53">
        <f>""</f>
        <v/>
      </c>
      <c r="F53">
        <f>""</f>
        <v/>
      </c>
      <c r="G53">
        <f>""</f>
        <v/>
      </c>
      <c r="H53">
        <f>""</f>
        <v/>
      </c>
      <c r="K53">
        <f>""</f>
        <v/>
      </c>
      <c r="AA53">
        <f>""</f>
        <v/>
      </c>
      <c r="AB53">
        <f>""</f>
        <v/>
      </c>
      <c r="AC53">
        <f>""</f>
        <v/>
      </c>
      <c r="AD53">
        <f>""</f>
        <v/>
      </c>
      <c r="AE53">
        <f>""</f>
        <v/>
      </c>
      <c r="AF53">
        <f>""</f>
        <v/>
      </c>
      <c r="AG53">
        <f>""</f>
        <v/>
      </c>
    </row>
    <row r="54">
      <c r="B54">
        <f>""</f>
        <v/>
      </c>
      <c r="C54">
        <f>""</f>
        <v/>
      </c>
      <c r="D54">
        <f>""</f>
        <v/>
      </c>
      <c r="E54">
        <f>""</f>
        <v/>
      </c>
      <c r="F54">
        <f>""</f>
        <v/>
      </c>
      <c r="G54">
        <f>""</f>
        <v/>
      </c>
      <c r="H54">
        <f>""</f>
        <v/>
      </c>
      <c r="K54">
        <f>""</f>
        <v/>
      </c>
      <c r="AA54">
        <f>""</f>
        <v/>
      </c>
      <c r="AB54">
        <f>""</f>
        <v/>
      </c>
      <c r="AC54">
        <f>""</f>
        <v/>
      </c>
      <c r="AD54">
        <f>""</f>
        <v/>
      </c>
      <c r="AE54">
        <f>""</f>
        <v/>
      </c>
      <c r="AF54">
        <f>""</f>
        <v/>
      </c>
      <c r="AG54">
        <f>""</f>
        <v/>
      </c>
    </row>
    <row r="55">
      <c r="B55">
        <f>""</f>
        <v/>
      </c>
      <c r="C55">
        <f>""</f>
        <v/>
      </c>
      <c r="D55">
        <f>""</f>
        <v/>
      </c>
      <c r="E55">
        <f>""</f>
        <v/>
      </c>
      <c r="F55">
        <f>""</f>
        <v/>
      </c>
      <c r="G55">
        <f>""</f>
        <v/>
      </c>
      <c r="H55">
        <f>""</f>
        <v/>
      </c>
      <c r="K55">
        <f>""</f>
        <v/>
      </c>
      <c r="AA55">
        <f>""</f>
        <v/>
      </c>
      <c r="AB55">
        <f>""</f>
        <v/>
      </c>
      <c r="AC55">
        <f>""</f>
        <v/>
      </c>
      <c r="AD55">
        <f>""</f>
        <v/>
      </c>
      <c r="AE55">
        <f>""</f>
        <v/>
      </c>
      <c r="AF55">
        <f>""</f>
        <v/>
      </c>
      <c r="AG55">
        <f>""</f>
        <v/>
      </c>
    </row>
    <row r="56">
      <c r="B56">
        <f>""</f>
        <v/>
      </c>
      <c r="C56">
        <f>""</f>
        <v/>
      </c>
      <c r="D56">
        <f>""</f>
        <v/>
      </c>
      <c r="E56">
        <f>""</f>
        <v/>
      </c>
      <c r="F56">
        <f>""</f>
        <v/>
      </c>
      <c r="G56">
        <f>""</f>
        <v/>
      </c>
      <c r="H56">
        <f>""</f>
        <v/>
      </c>
      <c r="K56">
        <f>""</f>
        <v/>
      </c>
      <c r="AA56">
        <f>""</f>
        <v/>
      </c>
      <c r="AB56">
        <f>""</f>
        <v/>
      </c>
      <c r="AC56">
        <f>""</f>
        <v/>
      </c>
      <c r="AD56">
        <f>""</f>
        <v/>
      </c>
      <c r="AE56">
        <f>""</f>
        <v/>
      </c>
      <c r="AF56">
        <f>""</f>
        <v/>
      </c>
      <c r="AG56">
        <f>""</f>
        <v/>
      </c>
    </row>
    <row r="57">
      <c r="B57">
        <f>""</f>
        <v/>
      </c>
      <c r="C57">
        <f>""</f>
        <v/>
      </c>
      <c r="D57">
        <f>""</f>
        <v/>
      </c>
      <c r="E57">
        <f>""</f>
        <v/>
      </c>
      <c r="F57">
        <f>""</f>
        <v/>
      </c>
      <c r="G57">
        <f>""</f>
        <v/>
      </c>
      <c r="H57">
        <f>""</f>
        <v/>
      </c>
      <c r="K57">
        <f>""</f>
        <v/>
      </c>
      <c r="AA57">
        <f>""</f>
        <v/>
      </c>
      <c r="AB57">
        <f>""</f>
        <v/>
      </c>
      <c r="AC57">
        <f>""</f>
        <v/>
      </c>
      <c r="AD57">
        <f>""</f>
        <v/>
      </c>
      <c r="AE57">
        <f>""</f>
        <v/>
      </c>
      <c r="AF57">
        <f>""</f>
        <v/>
      </c>
      <c r="AG57">
        <f>""</f>
        <v/>
      </c>
    </row>
    <row r="58">
      <c r="B58">
        <f>""</f>
        <v/>
      </c>
      <c r="C58">
        <f>""</f>
        <v/>
      </c>
      <c r="D58">
        <f>""</f>
        <v/>
      </c>
      <c r="E58">
        <f>""</f>
        <v/>
      </c>
      <c r="F58">
        <f>""</f>
        <v/>
      </c>
      <c r="G58">
        <f>""</f>
        <v/>
      </c>
      <c r="H58">
        <f>""</f>
        <v/>
      </c>
      <c r="K58">
        <f>""</f>
        <v/>
      </c>
      <c r="AA58">
        <f>""</f>
        <v/>
      </c>
      <c r="AB58">
        <f>""</f>
        <v/>
      </c>
      <c r="AC58">
        <f>""</f>
        <v/>
      </c>
      <c r="AD58">
        <f>""</f>
        <v/>
      </c>
      <c r="AE58">
        <f>""</f>
        <v/>
      </c>
      <c r="AF58">
        <f>""</f>
        <v/>
      </c>
      <c r="AG58">
        <f>""</f>
        <v/>
      </c>
    </row>
    <row r="59">
      <c r="B59">
        <f>""</f>
        <v/>
      </c>
      <c r="C59">
        <f>""</f>
        <v/>
      </c>
      <c r="D59">
        <f>""</f>
        <v/>
      </c>
      <c r="E59">
        <f>""</f>
        <v/>
      </c>
      <c r="F59">
        <f>""</f>
        <v/>
      </c>
      <c r="G59">
        <f>""</f>
        <v/>
      </c>
      <c r="H59">
        <f>""</f>
        <v/>
      </c>
      <c r="K59">
        <f>""</f>
        <v/>
      </c>
      <c r="AA59">
        <f>""</f>
        <v/>
      </c>
      <c r="AB59">
        <f>""</f>
        <v/>
      </c>
      <c r="AC59">
        <f>""</f>
        <v/>
      </c>
      <c r="AD59">
        <f>""</f>
        <v/>
      </c>
      <c r="AE59">
        <f>""</f>
        <v/>
      </c>
      <c r="AF59">
        <f>""</f>
        <v/>
      </c>
      <c r="AG59">
        <f>""</f>
        <v/>
      </c>
    </row>
    <row r="60">
      <c r="B60">
        <f>""</f>
        <v/>
      </c>
      <c r="C60">
        <f>""</f>
        <v/>
      </c>
      <c r="D60">
        <f>""</f>
        <v/>
      </c>
      <c r="E60">
        <f>""</f>
        <v/>
      </c>
      <c r="F60">
        <f>""</f>
        <v/>
      </c>
      <c r="G60">
        <f>""</f>
        <v/>
      </c>
      <c r="H60">
        <f>""</f>
        <v/>
      </c>
      <c r="K60">
        <f>""</f>
        <v/>
      </c>
      <c r="AA60">
        <f>""</f>
        <v/>
      </c>
      <c r="AB60">
        <f>""</f>
        <v/>
      </c>
      <c r="AC60">
        <f>""</f>
        <v/>
      </c>
      <c r="AD60">
        <f>""</f>
        <v/>
      </c>
      <c r="AE60">
        <f>""</f>
        <v/>
      </c>
      <c r="AF60">
        <f>""</f>
        <v/>
      </c>
      <c r="AG60">
        <f>""</f>
        <v/>
      </c>
    </row>
    <row r="61">
      <c r="B61">
        <f>""</f>
        <v/>
      </c>
      <c r="C61">
        <f>""</f>
        <v/>
      </c>
      <c r="D61">
        <f>""</f>
        <v/>
      </c>
      <c r="E61">
        <f>""</f>
        <v/>
      </c>
      <c r="F61">
        <f>""</f>
        <v/>
      </c>
      <c r="G61">
        <f>""</f>
        <v/>
      </c>
      <c r="H61">
        <f>""</f>
        <v/>
      </c>
      <c r="K61">
        <f>""</f>
        <v/>
      </c>
      <c r="AA61">
        <f>""</f>
        <v/>
      </c>
      <c r="AB61">
        <f>""</f>
        <v/>
      </c>
      <c r="AC61">
        <f>""</f>
        <v/>
      </c>
      <c r="AD61">
        <f>""</f>
        <v/>
      </c>
      <c r="AE61">
        <f>""</f>
        <v/>
      </c>
      <c r="AF61">
        <f>""</f>
        <v/>
      </c>
      <c r="AG61">
        <f>""</f>
        <v/>
      </c>
    </row>
    <row r="62">
      <c r="B62">
        <f>""</f>
        <v/>
      </c>
      <c r="C62">
        <f>""</f>
        <v/>
      </c>
      <c r="D62">
        <f>""</f>
        <v/>
      </c>
      <c r="E62">
        <f>""</f>
        <v/>
      </c>
      <c r="F62">
        <f>""</f>
        <v/>
      </c>
      <c r="G62">
        <f>""</f>
        <v/>
      </c>
      <c r="H62">
        <f>""</f>
        <v/>
      </c>
      <c r="K62">
        <f>""</f>
        <v/>
      </c>
      <c r="AA62">
        <f>""</f>
        <v/>
      </c>
      <c r="AB62">
        <f>""</f>
        <v/>
      </c>
      <c r="AC62">
        <f>""</f>
        <v/>
      </c>
      <c r="AD62">
        <f>""</f>
        <v/>
      </c>
      <c r="AE62">
        <f>""</f>
        <v/>
      </c>
      <c r="AF62">
        <f>""</f>
        <v/>
      </c>
      <c r="AG62">
        <f>""</f>
        <v/>
      </c>
    </row>
    <row r="63">
      <c r="B63">
        <f>""</f>
        <v/>
      </c>
      <c r="C63">
        <f>""</f>
        <v/>
      </c>
      <c r="D63">
        <f>""</f>
        <v/>
      </c>
      <c r="E63">
        <f>""</f>
        <v/>
      </c>
      <c r="F63">
        <f>""</f>
        <v/>
      </c>
      <c r="G63">
        <f>""</f>
        <v/>
      </c>
      <c r="H63">
        <f>""</f>
        <v/>
      </c>
      <c r="K63">
        <f>""</f>
        <v/>
      </c>
      <c r="AA63">
        <f>""</f>
        <v/>
      </c>
      <c r="AB63">
        <f>""</f>
        <v/>
      </c>
      <c r="AC63">
        <f>""</f>
        <v/>
      </c>
      <c r="AD63">
        <f>""</f>
        <v/>
      </c>
      <c r="AE63">
        <f>""</f>
        <v/>
      </c>
      <c r="AF63">
        <f>""</f>
        <v/>
      </c>
      <c r="AG63">
        <f>""</f>
        <v/>
      </c>
    </row>
    <row r="64">
      <c r="B64">
        <f>""</f>
        <v/>
      </c>
      <c r="C64">
        <f>""</f>
        <v/>
      </c>
      <c r="D64">
        <f>""</f>
        <v/>
      </c>
      <c r="E64">
        <f>""</f>
        <v/>
      </c>
      <c r="F64">
        <f>""</f>
        <v/>
      </c>
      <c r="G64">
        <f>""</f>
        <v/>
      </c>
      <c r="H64">
        <f>""</f>
        <v/>
      </c>
      <c r="K64">
        <f>""</f>
        <v/>
      </c>
      <c r="AA64">
        <f>""</f>
        <v/>
      </c>
      <c r="AB64">
        <f>""</f>
        <v/>
      </c>
      <c r="AC64">
        <f>""</f>
        <v/>
      </c>
      <c r="AD64">
        <f>""</f>
        <v/>
      </c>
      <c r="AE64">
        <f>""</f>
        <v/>
      </c>
      <c r="AF64">
        <f>""</f>
        <v/>
      </c>
      <c r="AG64">
        <f>""</f>
        <v/>
      </c>
    </row>
    <row r="65">
      <c r="B65">
        <f>""</f>
        <v/>
      </c>
      <c r="C65">
        <f>""</f>
        <v/>
      </c>
      <c r="D65">
        <f>""</f>
        <v/>
      </c>
      <c r="E65">
        <f>""</f>
        <v/>
      </c>
      <c r="F65">
        <f>""</f>
        <v/>
      </c>
      <c r="G65">
        <f>""</f>
        <v/>
      </c>
      <c r="H65">
        <f>""</f>
        <v/>
      </c>
      <c r="K65">
        <f>""</f>
        <v/>
      </c>
      <c r="AA65">
        <f>""</f>
        <v/>
      </c>
      <c r="AB65">
        <f>""</f>
        <v/>
      </c>
      <c r="AC65">
        <f>""</f>
        <v/>
      </c>
      <c r="AD65">
        <f>""</f>
        <v/>
      </c>
      <c r="AE65">
        <f>""</f>
        <v/>
      </c>
      <c r="AF65">
        <f>""</f>
        <v/>
      </c>
      <c r="AG65">
        <f>""</f>
        <v/>
      </c>
    </row>
    <row r="66">
      <c r="B66">
        <f>""</f>
        <v/>
      </c>
      <c r="C66">
        <f>""</f>
        <v/>
      </c>
      <c r="D66">
        <f>""</f>
        <v/>
      </c>
      <c r="E66">
        <f>""</f>
        <v/>
      </c>
      <c r="F66">
        <f>""</f>
        <v/>
      </c>
      <c r="G66">
        <f>""</f>
        <v/>
      </c>
      <c r="H66">
        <f>""</f>
        <v/>
      </c>
      <c r="K66">
        <f>""</f>
        <v/>
      </c>
      <c r="AA66">
        <f>""</f>
        <v/>
      </c>
      <c r="AB66">
        <f>""</f>
        <v/>
      </c>
      <c r="AC66">
        <f>""</f>
        <v/>
      </c>
      <c r="AD66">
        <f>""</f>
        <v/>
      </c>
      <c r="AE66">
        <f>""</f>
        <v/>
      </c>
      <c r="AF66">
        <f>""</f>
        <v/>
      </c>
      <c r="AG66">
        <f>""</f>
        <v/>
      </c>
    </row>
    <row r="67">
      <c r="B67">
        <f>""</f>
        <v/>
      </c>
      <c r="C67">
        <f>""</f>
        <v/>
      </c>
      <c r="D67">
        <f>""</f>
        <v/>
      </c>
      <c r="E67">
        <f>""</f>
        <v/>
      </c>
      <c r="F67">
        <f>""</f>
        <v/>
      </c>
      <c r="G67">
        <f>""</f>
        <v/>
      </c>
      <c r="H67">
        <f>""</f>
        <v/>
      </c>
      <c r="K67">
        <f>""</f>
        <v/>
      </c>
      <c r="AA67">
        <f>""</f>
        <v/>
      </c>
      <c r="AB67">
        <f>""</f>
        <v/>
      </c>
      <c r="AC67">
        <f>""</f>
        <v/>
      </c>
      <c r="AD67">
        <f>""</f>
        <v/>
      </c>
      <c r="AE67">
        <f>""</f>
        <v/>
      </c>
      <c r="AF67">
        <f>""</f>
        <v/>
      </c>
      <c r="AG67">
        <f>""</f>
        <v/>
      </c>
    </row>
    <row r="68">
      <c r="B68">
        <f>""</f>
        <v/>
      </c>
      <c r="C68">
        <f>""</f>
        <v/>
      </c>
      <c r="D68">
        <f>""</f>
        <v/>
      </c>
      <c r="E68">
        <f>""</f>
        <v/>
      </c>
      <c r="F68">
        <f>""</f>
        <v/>
      </c>
      <c r="G68">
        <f>""</f>
        <v/>
      </c>
      <c r="H68">
        <f>""</f>
        <v/>
      </c>
      <c r="K68">
        <f>""</f>
        <v/>
      </c>
      <c r="AA68">
        <f>""</f>
        <v/>
      </c>
      <c r="AB68">
        <f>""</f>
        <v/>
      </c>
      <c r="AC68">
        <f>""</f>
        <v/>
      </c>
      <c r="AD68">
        <f>""</f>
        <v/>
      </c>
      <c r="AE68">
        <f>""</f>
        <v/>
      </c>
      <c r="AF68">
        <f>""</f>
        <v/>
      </c>
      <c r="AG68">
        <f>""</f>
        <v/>
      </c>
    </row>
    <row r="69">
      <c r="B69">
        <f>""</f>
        <v/>
      </c>
      <c r="C69">
        <f>""</f>
        <v/>
      </c>
      <c r="D69">
        <f>""</f>
        <v/>
      </c>
      <c r="E69">
        <f>""</f>
        <v/>
      </c>
      <c r="F69">
        <f>""</f>
        <v/>
      </c>
      <c r="G69">
        <f>""</f>
        <v/>
      </c>
      <c r="H69">
        <f>""</f>
        <v/>
      </c>
      <c r="K69">
        <f>""</f>
        <v/>
      </c>
      <c r="AA69">
        <f>""</f>
        <v/>
      </c>
      <c r="AB69">
        <f>""</f>
        <v/>
      </c>
      <c r="AC69">
        <f>""</f>
        <v/>
      </c>
      <c r="AD69">
        <f>""</f>
        <v/>
      </c>
      <c r="AE69">
        <f>""</f>
        <v/>
      </c>
      <c r="AF69">
        <f>""</f>
        <v/>
      </c>
      <c r="AG69">
        <f>""</f>
        <v/>
      </c>
    </row>
    <row r="70">
      <c r="B70">
        <f>""</f>
        <v/>
      </c>
      <c r="C70">
        <f>""</f>
        <v/>
      </c>
      <c r="D70">
        <f>""</f>
        <v/>
      </c>
      <c r="E70">
        <f>""</f>
        <v/>
      </c>
      <c r="F70">
        <f>""</f>
        <v/>
      </c>
      <c r="G70">
        <f>""</f>
        <v/>
      </c>
      <c r="H70">
        <f>""</f>
        <v/>
      </c>
      <c r="K70">
        <f>""</f>
        <v/>
      </c>
      <c r="AA70">
        <f>""</f>
        <v/>
      </c>
      <c r="AB70">
        <f>""</f>
        <v/>
      </c>
      <c r="AC70">
        <f>""</f>
        <v/>
      </c>
      <c r="AD70">
        <f>""</f>
        <v/>
      </c>
      <c r="AE70">
        <f>""</f>
        <v/>
      </c>
      <c r="AF70">
        <f>""</f>
        <v/>
      </c>
      <c r="AG70">
        <f>""</f>
        <v/>
      </c>
    </row>
    <row r="71">
      <c r="B71">
        <f>""</f>
        <v/>
      </c>
      <c r="C71">
        <f>""</f>
        <v/>
      </c>
      <c r="D71">
        <f>""</f>
        <v/>
      </c>
      <c r="E71">
        <f>""</f>
        <v/>
      </c>
      <c r="F71">
        <f>""</f>
        <v/>
      </c>
      <c r="G71">
        <f>""</f>
        <v/>
      </c>
      <c r="H71">
        <f>""</f>
        <v/>
      </c>
      <c r="K71">
        <f>""</f>
        <v/>
      </c>
      <c r="AA71">
        <f>""</f>
        <v/>
      </c>
      <c r="AB71">
        <f>""</f>
        <v/>
      </c>
      <c r="AC71">
        <f>""</f>
        <v/>
      </c>
      <c r="AD71">
        <f>""</f>
        <v/>
      </c>
      <c r="AE71">
        <f>""</f>
        <v/>
      </c>
      <c r="AF71">
        <f>""</f>
        <v/>
      </c>
      <c r="AG71">
        <f>""</f>
        <v/>
      </c>
    </row>
    <row r="72">
      <c r="B72">
        <f>""</f>
        <v/>
      </c>
      <c r="C72">
        <f>""</f>
        <v/>
      </c>
      <c r="D72">
        <f>""</f>
        <v/>
      </c>
      <c r="E72">
        <f>""</f>
        <v/>
      </c>
      <c r="F72">
        <f>""</f>
        <v/>
      </c>
      <c r="G72">
        <f>""</f>
        <v/>
      </c>
      <c r="H72">
        <f>""</f>
        <v/>
      </c>
      <c r="K72">
        <f>""</f>
        <v/>
      </c>
      <c r="AA72">
        <f>""</f>
        <v/>
      </c>
      <c r="AB72">
        <f>""</f>
        <v/>
      </c>
      <c r="AC72">
        <f>""</f>
        <v/>
      </c>
      <c r="AD72">
        <f>""</f>
        <v/>
      </c>
      <c r="AE72">
        <f>""</f>
        <v/>
      </c>
      <c r="AF72">
        <f>""</f>
        <v/>
      </c>
      <c r="AG72">
        <f>""</f>
        <v/>
      </c>
    </row>
    <row r="73">
      <c r="B73">
        <f>""</f>
        <v/>
      </c>
      <c r="C73">
        <f>""</f>
        <v/>
      </c>
      <c r="D73">
        <f>""</f>
        <v/>
      </c>
      <c r="E73">
        <f>""</f>
        <v/>
      </c>
      <c r="F73">
        <f>""</f>
        <v/>
      </c>
      <c r="G73">
        <f>""</f>
        <v/>
      </c>
      <c r="H73">
        <f>""</f>
        <v/>
      </c>
      <c r="K73">
        <f>""</f>
        <v/>
      </c>
      <c r="AA73">
        <f>""</f>
        <v/>
      </c>
      <c r="AB73">
        <f>""</f>
        <v/>
      </c>
      <c r="AC73">
        <f>""</f>
        <v/>
      </c>
      <c r="AD73">
        <f>""</f>
        <v/>
      </c>
      <c r="AE73">
        <f>""</f>
        <v/>
      </c>
      <c r="AF73">
        <f>""</f>
        <v/>
      </c>
      <c r="AG73">
        <f>""</f>
        <v/>
      </c>
    </row>
    <row r="74">
      <c r="B74">
        <f>""</f>
        <v/>
      </c>
      <c r="C74">
        <f>""</f>
        <v/>
      </c>
      <c r="D74">
        <f>""</f>
        <v/>
      </c>
      <c r="E74">
        <f>""</f>
        <v/>
      </c>
      <c r="F74">
        <f>""</f>
        <v/>
      </c>
      <c r="G74">
        <f>""</f>
        <v/>
      </c>
      <c r="H74">
        <f>""</f>
        <v/>
      </c>
      <c r="K74">
        <f>""</f>
        <v/>
      </c>
      <c r="AA74">
        <f>""</f>
        <v/>
      </c>
      <c r="AB74">
        <f>""</f>
        <v/>
      </c>
      <c r="AC74">
        <f>""</f>
        <v/>
      </c>
      <c r="AD74">
        <f>""</f>
        <v/>
      </c>
      <c r="AE74">
        <f>""</f>
        <v/>
      </c>
      <c r="AF74">
        <f>""</f>
        <v/>
      </c>
      <c r="AG74">
        <f>""</f>
        <v/>
      </c>
    </row>
    <row r="75">
      <c r="B75">
        <f>""</f>
        <v/>
      </c>
      <c r="C75">
        <f>""</f>
        <v/>
      </c>
      <c r="D75">
        <f>""</f>
        <v/>
      </c>
      <c r="E75">
        <f>""</f>
        <v/>
      </c>
      <c r="F75">
        <f>""</f>
        <v/>
      </c>
      <c r="G75">
        <f>""</f>
        <v/>
      </c>
      <c r="H75">
        <f>""</f>
        <v/>
      </c>
      <c r="K75">
        <f>""</f>
        <v/>
      </c>
      <c r="AA75">
        <f>""</f>
        <v/>
      </c>
      <c r="AB75">
        <f>""</f>
        <v/>
      </c>
      <c r="AC75">
        <f>""</f>
        <v/>
      </c>
      <c r="AD75">
        <f>""</f>
        <v/>
      </c>
      <c r="AE75">
        <f>""</f>
        <v/>
      </c>
      <c r="AF75">
        <f>""</f>
        <v/>
      </c>
      <c r="AG75">
        <f>""</f>
        <v/>
      </c>
    </row>
    <row r="76">
      <c r="B76">
        <f>""</f>
        <v/>
      </c>
      <c r="C76">
        <f>""</f>
        <v/>
      </c>
      <c r="D76">
        <f>""</f>
        <v/>
      </c>
      <c r="E76">
        <f>""</f>
        <v/>
      </c>
      <c r="F76">
        <f>""</f>
        <v/>
      </c>
      <c r="G76">
        <f>""</f>
        <v/>
      </c>
      <c r="H76">
        <f>""</f>
        <v/>
      </c>
      <c r="K76">
        <f>""</f>
        <v/>
      </c>
      <c r="AA76">
        <f>""</f>
        <v/>
      </c>
      <c r="AB76">
        <f>""</f>
        <v/>
      </c>
      <c r="AC76">
        <f>""</f>
        <v/>
      </c>
      <c r="AD76">
        <f>""</f>
        <v/>
      </c>
      <c r="AE76">
        <f>""</f>
        <v/>
      </c>
      <c r="AF76">
        <f>""</f>
        <v/>
      </c>
      <c r="AG76">
        <f>""</f>
        <v/>
      </c>
    </row>
    <row r="77">
      <c r="B77">
        <f>""</f>
        <v/>
      </c>
      <c r="C77">
        <f>""</f>
        <v/>
      </c>
      <c r="D77">
        <f>""</f>
        <v/>
      </c>
      <c r="E77">
        <f>""</f>
        <v/>
      </c>
      <c r="F77">
        <f>""</f>
        <v/>
      </c>
      <c r="G77">
        <f>""</f>
        <v/>
      </c>
      <c r="H77">
        <f>""</f>
        <v/>
      </c>
      <c r="K77">
        <f>""</f>
        <v/>
      </c>
      <c r="AA77">
        <f>""</f>
        <v/>
      </c>
      <c r="AB77">
        <f>""</f>
        <v/>
      </c>
      <c r="AC77">
        <f>""</f>
        <v/>
      </c>
      <c r="AD77">
        <f>""</f>
        <v/>
      </c>
      <c r="AE77">
        <f>""</f>
        <v/>
      </c>
      <c r="AF77">
        <f>""</f>
        <v/>
      </c>
      <c r="AG77">
        <f>""</f>
        <v/>
      </c>
    </row>
    <row r="78">
      <c r="B78">
        <f>""</f>
        <v/>
      </c>
      <c r="C78">
        <f>""</f>
        <v/>
      </c>
      <c r="D78">
        <f>""</f>
        <v/>
      </c>
      <c r="E78">
        <f>""</f>
        <v/>
      </c>
      <c r="F78">
        <f>""</f>
        <v/>
      </c>
      <c r="G78">
        <f>""</f>
        <v/>
      </c>
      <c r="H78">
        <f>""</f>
        <v/>
      </c>
      <c r="K78">
        <f>""</f>
        <v/>
      </c>
      <c r="AA78">
        <f>""</f>
        <v/>
      </c>
      <c r="AB78">
        <f>""</f>
        <v/>
      </c>
      <c r="AC78">
        <f>""</f>
        <v/>
      </c>
      <c r="AD78">
        <f>""</f>
        <v/>
      </c>
      <c r="AE78">
        <f>""</f>
        <v/>
      </c>
      <c r="AF78">
        <f>""</f>
        <v/>
      </c>
      <c r="AG78">
        <f>""</f>
        <v/>
      </c>
    </row>
    <row r="79">
      <c r="B79">
        <f>""</f>
        <v/>
      </c>
      <c r="C79">
        <f>""</f>
        <v/>
      </c>
      <c r="D79">
        <f>""</f>
        <v/>
      </c>
      <c r="E79">
        <f>""</f>
        <v/>
      </c>
      <c r="F79">
        <f>""</f>
        <v/>
      </c>
      <c r="G79">
        <f>""</f>
        <v/>
      </c>
      <c r="H79">
        <f>""</f>
        <v/>
      </c>
      <c r="K79">
        <f>""</f>
        <v/>
      </c>
      <c r="AA79">
        <f>""</f>
        <v/>
      </c>
      <c r="AB79">
        <f>""</f>
        <v/>
      </c>
      <c r="AC79">
        <f>""</f>
        <v/>
      </c>
      <c r="AD79">
        <f>""</f>
        <v/>
      </c>
      <c r="AE79">
        <f>""</f>
        <v/>
      </c>
      <c r="AF79">
        <f>""</f>
        <v/>
      </c>
      <c r="AG79">
        <f>""</f>
        <v/>
      </c>
    </row>
    <row r="80">
      <c r="B80">
        <f>""</f>
        <v/>
      </c>
      <c r="C80">
        <f>""</f>
        <v/>
      </c>
      <c r="D80">
        <f>""</f>
        <v/>
      </c>
      <c r="E80">
        <f>""</f>
        <v/>
      </c>
      <c r="F80">
        <f>""</f>
        <v/>
      </c>
      <c r="G80">
        <f>""</f>
        <v/>
      </c>
      <c r="H80">
        <f>""</f>
        <v/>
      </c>
      <c r="K80">
        <f>""</f>
        <v/>
      </c>
      <c r="AA80">
        <f>""</f>
        <v/>
      </c>
      <c r="AB80">
        <f>""</f>
        <v/>
      </c>
      <c r="AC80">
        <f>""</f>
        <v/>
      </c>
      <c r="AD80">
        <f>""</f>
        <v/>
      </c>
      <c r="AE80">
        <f>""</f>
        <v/>
      </c>
      <c r="AF80">
        <f>""</f>
        <v/>
      </c>
      <c r="AG80">
        <f>""</f>
        <v/>
      </c>
    </row>
    <row r="81">
      <c r="B81">
        <f>""</f>
        <v/>
      </c>
      <c r="C81">
        <f>""</f>
        <v/>
      </c>
      <c r="D81">
        <f>""</f>
        <v/>
      </c>
      <c r="E81">
        <f>""</f>
        <v/>
      </c>
      <c r="F81">
        <f>""</f>
        <v/>
      </c>
      <c r="G81">
        <f>""</f>
        <v/>
      </c>
      <c r="H81">
        <f>""</f>
        <v/>
      </c>
      <c r="K81">
        <f>""</f>
        <v/>
      </c>
      <c r="AA81">
        <f>""</f>
        <v/>
      </c>
      <c r="AB81">
        <f>""</f>
        <v/>
      </c>
      <c r="AC81">
        <f>""</f>
        <v/>
      </c>
      <c r="AD81">
        <f>""</f>
        <v/>
      </c>
      <c r="AE81">
        <f>""</f>
        <v/>
      </c>
      <c r="AF81">
        <f>""</f>
        <v/>
      </c>
      <c r="AG81">
        <f>""</f>
        <v/>
      </c>
    </row>
    <row r="82">
      <c r="B82">
        <f>""</f>
        <v/>
      </c>
      <c r="C82">
        <f>""</f>
        <v/>
      </c>
      <c r="D82">
        <f>""</f>
        <v/>
      </c>
      <c r="E82">
        <f>""</f>
        <v/>
      </c>
      <c r="F82">
        <f>""</f>
        <v/>
      </c>
      <c r="G82">
        <f>""</f>
        <v/>
      </c>
      <c r="H82">
        <f>""</f>
        <v/>
      </c>
      <c r="K82">
        <f>""</f>
        <v/>
      </c>
      <c r="AA82">
        <f>""</f>
        <v/>
      </c>
      <c r="AB82">
        <f>""</f>
        <v/>
      </c>
      <c r="AC82">
        <f>""</f>
        <v/>
      </c>
      <c r="AD82">
        <f>""</f>
        <v/>
      </c>
      <c r="AE82">
        <f>""</f>
        <v/>
      </c>
      <c r="AF82">
        <f>""</f>
        <v/>
      </c>
      <c r="AG82">
        <f>""</f>
        <v/>
      </c>
    </row>
    <row r="83">
      <c r="B83">
        <f>""</f>
        <v/>
      </c>
      <c r="C83">
        <f>""</f>
        <v/>
      </c>
      <c r="D83">
        <f>""</f>
        <v/>
      </c>
      <c r="E83">
        <f>""</f>
        <v/>
      </c>
      <c r="F83">
        <f>""</f>
        <v/>
      </c>
      <c r="G83">
        <f>""</f>
        <v/>
      </c>
      <c r="H83">
        <f>""</f>
        <v/>
      </c>
      <c r="K83">
        <f>""</f>
        <v/>
      </c>
      <c r="AA83">
        <f>""</f>
        <v/>
      </c>
      <c r="AB83">
        <f>""</f>
        <v/>
      </c>
      <c r="AC83">
        <f>""</f>
        <v/>
      </c>
      <c r="AD83">
        <f>""</f>
        <v/>
      </c>
      <c r="AE83">
        <f>""</f>
        <v/>
      </c>
      <c r="AF83">
        <f>""</f>
        <v/>
      </c>
      <c r="AG83">
        <f>""</f>
        <v/>
      </c>
    </row>
    <row r="84">
      <c r="B84">
        <f>""</f>
        <v/>
      </c>
      <c r="C84">
        <f>""</f>
        <v/>
      </c>
      <c r="D84">
        <f>""</f>
        <v/>
      </c>
      <c r="E84">
        <f>""</f>
        <v/>
      </c>
      <c r="F84">
        <f>""</f>
        <v/>
      </c>
      <c r="G84">
        <f>""</f>
        <v/>
      </c>
      <c r="H84">
        <f>""</f>
        <v/>
      </c>
      <c r="K84">
        <f>""</f>
        <v/>
      </c>
      <c r="AA84">
        <f>""</f>
        <v/>
      </c>
      <c r="AB84">
        <f>""</f>
        <v/>
      </c>
      <c r="AC84">
        <f>""</f>
        <v/>
      </c>
      <c r="AD84">
        <f>""</f>
        <v/>
      </c>
      <c r="AE84">
        <f>""</f>
        <v/>
      </c>
      <c r="AF84">
        <f>""</f>
        <v/>
      </c>
      <c r="AG84">
        <f>""</f>
        <v/>
      </c>
    </row>
    <row r="85">
      <c r="B85">
        <f>""</f>
        <v/>
      </c>
      <c r="C85">
        <f>""</f>
        <v/>
      </c>
      <c r="D85">
        <f>""</f>
        <v/>
      </c>
      <c r="E85">
        <f>""</f>
        <v/>
      </c>
      <c r="F85">
        <f>""</f>
        <v/>
      </c>
      <c r="G85">
        <f>""</f>
        <v/>
      </c>
      <c r="H85">
        <f>""</f>
        <v/>
      </c>
      <c r="K85">
        <f>""</f>
        <v/>
      </c>
      <c r="AA85">
        <f>""</f>
        <v/>
      </c>
      <c r="AB85">
        <f>""</f>
        <v/>
      </c>
      <c r="AC85">
        <f>""</f>
        <v/>
      </c>
      <c r="AD85">
        <f>""</f>
        <v/>
      </c>
      <c r="AE85">
        <f>""</f>
        <v/>
      </c>
      <c r="AF85">
        <f>""</f>
        <v/>
      </c>
      <c r="AG85">
        <f>""</f>
        <v/>
      </c>
    </row>
    <row r="86">
      <c r="B86">
        <f>""</f>
        <v/>
      </c>
      <c r="C86">
        <f>""</f>
        <v/>
      </c>
      <c r="D86">
        <f>""</f>
        <v/>
      </c>
      <c r="E86">
        <f>""</f>
        <v/>
      </c>
      <c r="F86">
        <f>""</f>
        <v/>
      </c>
      <c r="G86">
        <f>""</f>
        <v/>
      </c>
      <c r="H86">
        <f>""</f>
        <v/>
      </c>
      <c r="K86">
        <f>""</f>
        <v/>
      </c>
      <c r="AA86">
        <f>""</f>
        <v/>
      </c>
      <c r="AB86">
        <f>""</f>
        <v/>
      </c>
      <c r="AC86">
        <f>""</f>
        <v/>
      </c>
      <c r="AD86">
        <f>""</f>
        <v/>
      </c>
      <c r="AE86">
        <f>""</f>
        <v/>
      </c>
      <c r="AF86">
        <f>""</f>
        <v/>
      </c>
      <c r="AG86">
        <f>""</f>
        <v/>
      </c>
    </row>
    <row r="87">
      <c r="B87">
        <f>""</f>
        <v/>
      </c>
      <c r="C87">
        <f>""</f>
        <v/>
      </c>
      <c r="D87">
        <f>""</f>
        <v/>
      </c>
      <c r="E87">
        <f>""</f>
        <v/>
      </c>
      <c r="F87">
        <f>""</f>
        <v/>
      </c>
      <c r="G87">
        <f>""</f>
        <v/>
      </c>
      <c r="H87">
        <f>""</f>
        <v/>
      </c>
      <c r="K87">
        <f>""</f>
        <v/>
      </c>
      <c r="AA87">
        <f>""</f>
        <v/>
      </c>
      <c r="AB87">
        <f>""</f>
        <v/>
      </c>
      <c r="AC87">
        <f>""</f>
        <v/>
      </c>
      <c r="AD87">
        <f>""</f>
        <v/>
      </c>
      <c r="AE87">
        <f>""</f>
        <v/>
      </c>
      <c r="AF87">
        <f>""</f>
        <v/>
      </c>
      <c r="AG87">
        <f>""</f>
        <v/>
      </c>
    </row>
    <row r="88">
      <c r="B88">
        <f>""</f>
        <v/>
      </c>
      <c r="C88">
        <f>""</f>
        <v/>
      </c>
      <c r="D88">
        <f>""</f>
        <v/>
      </c>
      <c r="E88">
        <f>""</f>
        <v/>
      </c>
      <c r="F88">
        <f>""</f>
        <v/>
      </c>
      <c r="G88">
        <f>""</f>
        <v/>
      </c>
      <c r="H88">
        <f>""</f>
        <v/>
      </c>
      <c r="K88">
        <f>""</f>
        <v/>
      </c>
      <c r="AA88">
        <f>""</f>
        <v/>
      </c>
      <c r="AB88">
        <f>""</f>
        <v/>
      </c>
      <c r="AC88">
        <f>""</f>
        <v/>
      </c>
      <c r="AD88">
        <f>""</f>
        <v/>
      </c>
      <c r="AE88">
        <f>""</f>
        <v/>
      </c>
      <c r="AF88">
        <f>""</f>
        <v/>
      </c>
      <c r="AG88">
        <f>""</f>
        <v/>
      </c>
    </row>
    <row r="89">
      <c r="B89">
        <f>""</f>
        <v/>
      </c>
      <c r="C89">
        <f>""</f>
        <v/>
      </c>
      <c r="D89">
        <f>""</f>
        <v/>
      </c>
      <c r="E89">
        <f>""</f>
        <v/>
      </c>
      <c r="F89">
        <f>""</f>
        <v/>
      </c>
      <c r="G89">
        <f>""</f>
        <v/>
      </c>
      <c r="H89">
        <f>""</f>
        <v/>
      </c>
      <c r="K89">
        <f>""</f>
        <v/>
      </c>
      <c r="AA89">
        <f>""</f>
        <v/>
      </c>
      <c r="AB89">
        <f>""</f>
        <v/>
      </c>
      <c r="AC89">
        <f>""</f>
        <v/>
      </c>
      <c r="AD89">
        <f>""</f>
        <v/>
      </c>
      <c r="AE89">
        <f>""</f>
        <v/>
      </c>
      <c r="AF89">
        <f>""</f>
        <v/>
      </c>
      <c r="AG89">
        <f>""</f>
        <v/>
      </c>
    </row>
    <row r="90">
      <c r="B90">
        <f>""</f>
        <v/>
      </c>
      <c r="C90">
        <f>""</f>
        <v/>
      </c>
      <c r="D90">
        <f>""</f>
        <v/>
      </c>
      <c r="E90">
        <f>""</f>
        <v/>
      </c>
      <c r="F90">
        <f>""</f>
        <v/>
      </c>
      <c r="G90">
        <f>""</f>
        <v/>
      </c>
      <c r="H90">
        <f>""</f>
        <v/>
      </c>
      <c r="K90">
        <f>""</f>
        <v/>
      </c>
      <c r="AA90">
        <f>""</f>
        <v/>
      </c>
      <c r="AB90">
        <f>""</f>
        <v/>
      </c>
      <c r="AC90">
        <f>""</f>
        <v/>
      </c>
      <c r="AD90">
        <f>""</f>
        <v/>
      </c>
      <c r="AE90">
        <f>""</f>
        <v/>
      </c>
      <c r="AF90">
        <f>""</f>
        <v/>
      </c>
      <c r="AG90">
        <f>""</f>
        <v/>
      </c>
    </row>
    <row r="91">
      <c r="B91">
        <f>""</f>
        <v/>
      </c>
      <c r="C91">
        <f>""</f>
        <v/>
      </c>
      <c r="D91">
        <f>""</f>
        <v/>
      </c>
      <c r="E91">
        <f>""</f>
        <v/>
      </c>
      <c r="F91">
        <f>""</f>
        <v/>
      </c>
      <c r="G91">
        <f>""</f>
        <v/>
      </c>
      <c r="H91">
        <f>""</f>
        <v/>
      </c>
      <c r="K91">
        <f>""</f>
        <v/>
      </c>
      <c r="AA91">
        <f>""</f>
        <v/>
      </c>
      <c r="AB91">
        <f>""</f>
        <v/>
      </c>
      <c r="AC91">
        <f>""</f>
        <v/>
      </c>
      <c r="AD91">
        <f>""</f>
        <v/>
      </c>
      <c r="AE91">
        <f>""</f>
        <v/>
      </c>
      <c r="AF91">
        <f>""</f>
        <v/>
      </c>
      <c r="AG91">
        <f>""</f>
        <v/>
      </c>
    </row>
    <row r="92">
      <c r="B92">
        <f>""</f>
        <v/>
      </c>
      <c r="C92">
        <f>""</f>
        <v/>
      </c>
      <c r="D92">
        <f>""</f>
        <v/>
      </c>
      <c r="E92">
        <f>""</f>
        <v/>
      </c>
      <c r="F92">
        <f>""</f>
        <v/>
      </c>
      <c r="G92">
        <f>""</f>
        <v/>
      </c>
      <c r="H92">
        <f>""</f>
        <v/>
      </c>
      <c r="K92">
        <f>""</f>
        <v/>
      </c>
      <c r="AA92">
        <f>""</f>
        <v/>
      </c>
      <c r="AB92">
        <f>""</f>
        <v/>
      </c>
      <c r="AC92">
        <f>""</f>
        <v/>
      </c>
      <c r="AD92">
        <f>""</f>
        <v/>
      </c>
      <c r="AE92">
        <f>""</f>
        <v/>
      </c>
      <c r="AF92">
        <f>""</f>
        <v/>
      </c>
      <c r="AG92">
        <f>""</f>
        <v/>
      </c>
    </row>
    <row r="93">
      <c r="B93">
        <f>""</f>
        <v/>
      </c>
      <c r="C93">
        <f>""</f>
        <v/>
      </c>
      <c r="D93">
        <f>""</f>
        <v/>
      </c>
      <c r="E93">
        <f>""</f>
        <v/>
      </c>
      <c r="F93">
        <f>""</f>
        <v/>
      </c>
      <c r="G93">
        <f>""</f>
        <v/>
      </c>
      <c r="H93">
        <f>""</f>
        <v/>
      </c>
      <c r="K93">
        <f>""</f>
        <v/>
      </c>
      <c r="AA93">
        <f>""</f>
        <v/>
      </c>
      <c r="AB93">
        <f>""</f>
        <v/>
      </c>
      <c r="AC93">
        <f>""</f>
        <v/>
      </c>
      <c r="AD93">
        <f>""</f>
        <v/>
      </c>
      <c r="AE93">
        <f>""</f>
        <v/>
      </c>
      <c r="AF93">
        <f>""</f>
        <v/>
      </c>
      <c r="AG93">
        <f>""</f>
        <v/>
      </c>
    </row>
    <row r="94">
      <c r="B94">
        <f>""</f>
        <v/>
      </c>
      <c r="C94">
        <f>""</f>
        <v/>
      </c>
      <c r="D94">
        <f>""</f>
        <v/>
      </c>
      <c r="E94">
        <f>""</f>
        <v/>
      </c>
      <c r="F94">
        <f>""</f>
        <v/>
      </c>
      <c r="G94">
        <f>""</f>
        <v/>
      </c>
      <c r="H94">
        <f>""</f>
        <v/>
      </c>
      <c r="K94">
        <f>""</f>
        <v/>
      </c>
      <c r="AA94">
        <f>""</f>
        <v/>
      </c>
      <c r="AB94">
        <f>""</f>
        <v/>
      </c>
      <c r="AC94">
        <f>""</f>
        <v/>
      </c>
      <c r="AD94">
        <f>""</f>
        <v/>
      </c>
      <c r="AE94">
        <f>""</f>
        <v/>
      </c>
      <c r="AF94">
        <f>""</f>
        <v/>
      </c>
      <c r="AG94">
        <f>""</f>
        <v/>
      </c>
    </row>
    <row r="95">
      <c r="B95">
        <f>""</f>
        <v/>
      </c>
      <c r="C95">
        <f>""</f>
        <v/>
      </c>
      <c r="D95">
        <f>""</f>
        <v/>
      </c>
      <c r="E95">
        <f>""</f>
        <v/>
      </c>
      <c r="F95">
        <f>""</f>
        <v/>
      </c>
      <c r="G95">
        <f>""</f>
        <v/>
      </c>
      <c r="H95">
        <f>""</f>
        <v/>
      </c>
      <c r="K95">
        <f>""</f>
        <v/>
      </c>
      <c r="AA95">
        <f>""</f>
        <v/>
      </c>
      <c r="AB95">
        <f>""</f>
        <v/>
      </c>
      <c r="AC95">
        <f>""</f>
        <v/>
      </c>
      <c r="AD95">
        <f>""</f>
        <v/>
      </c>
      <c r="AE95">
        <f>""</f>
        <v/>
      </c>
      <c r="AF95">
        <f>""</f>
        <v/>
      </c>
      <c r="AG95">
        <f>""</f>
        <v/>
      </c>
    </row>
    <row r="96">
      <c r="B96">
        <f>""</f>
        <v/>
      </c>
      <c r="C96">
        <f>""</f>
        <v/>
      </c>
      <c r="D96">
        <f>""</f>
        <v/>
      </c>
      <c r="E96">
        <f>""</f>
        <v/>
      </c>
      <c r="F96">
        <f>""</f>
        <v/>
      </c>
      <c r="G96">
        <f>""</f>
        <v/>
      </c>
      <c r="H96">
        <f>""</f>
        <v/>
      </c>
      <c r="K96">
        <f>""</f>
        <v/>
      </c>
      <c r="AA96">
        <f>""</f>
        <v/>
      </c>
      <c r="AB96">
        <f>""</f>
        <v/>
      </c>
      <c r="AC96">
        <f>""</f>
        <v/>
      </c>
      <c r="AD96">
        <f>""</f>
        <v/>
      </c>
      <c r="AE96">
        <f>""</f>
        <v/>
      </c>
      <c r="AF96">
        <f>""</f>
        <v/>
      </c>
      <c r="AG96">
        <f>""</f>
        <v/>
      </c>
    </row>
    <row r="97">
      <c r="B97">
        <f>""</f>
        <v/>
      </c>
      <c r="C97">
        <f>""</f>
        <v/>
      </c>
      <c r="D97">
        <f>""</f>
        <v/>
      </c>
      <c r="E97">
        <f>""</f>
        <v/>
      </c>
      <c r="F97">
        <f>""</f>
        <v/>
      </c>
      <c r="G97">
        <f>""</f>
        <v/>
      </c>
      <c r="H97">
        <f>""</f>
        <v/>
      </c>
      <c r="K97">
        <f>""</f>
        <v/>
      </c>
      <c r="AA97">
        <f>""</f>
        <v/>
      </c>
      <c r="AB97">
        <f>""</f>
        <v/>
      </c>
      <c r="AC97">
        <f>""</f>
        <v/>
      </c>
      <c r="AD97">
        <f>""</f>
        <v/>
      </c>
      <c r="AE97">
        <f>""</f>
        <v/>
      </c>
      <c r="AF97">
        <f>""</f>
        <v/>
      </c>
      <c r="AG97">
        <f>""</f>
        <v/>
      </c>
    </row>
    <row r="98">
      <c r="B98">
        <f>""</f>
        <v/>
      </c>
      <c r="C98">
        <f>""</f>
        <v/>
      </c>
      <c r="D98">
        <f>""</f>
        <v/>
      </c>
      <c r="E98">
        <f>""</f>
        <v/>
      </c>
      <c r="F98">
        <f>""</f>
        <v/>
      </c>
      <c r="G98">
        <f>""</f>
        <v/>
      </c>
      <c r="H98">
        <f>""</f>
        <v/>
      </c>
      <c r="K98">
        <f>""</f>
        <v/>
      </c>
      <c r="AA98">
        <f>""</f>
        <v/>
      </c>
      <c r="AB98">
        <f>""</f>
        <v/>
      </c>
      <c r="AC98">
        <f>""</f>
        <v/>
      </c>
      <c r="AD98">
        <f>""</f>
        <v/>
      </c>
      <c r="AE98">
        <f>""</f>
        <v/>
      </c>
      <c r="AF98">
        <f>""</f>
        <v/>
      </c>
      <c r="AG98">
        <f>""</f>
        <v/>
      </c>
    </row>
    <row r="99">
      <c r="B99">
        <f>""</f>
        <v/>
      </c>
      <c r="C99">
        <f>""</f>
        <v/>
      </c>
      <c r="D99">
        <f>""</f>
        <v/>
      </c>
      <c r="E99">
        <f>""</f>
        <v/>
      </c>
      <c r="F99">
        <f>""</f>
        <v/>
      </c>
      <c r="G99">
        <f>""</f>
        <v/>
      </c>
      <c r="H99">
        <f>""</f>
        <v/>
      </c>
      <c r="K99">
        <f>""</f>
        <v/>
      </c>
      <c r="AA99">
        <f>""</f>
        <v/>
      </c>
      <c r="AB99">
        <f>""</f>
        <v/>
      </c>
      <c r="AC99">
        <f>""</f>
        <v/>
      </c>
      <c r="AD99">
        <f>""</f>
        <v/>
      </c>
      <c r="AE99">
        <f>""</f>
        <v/>
      </c>
      <c r="AF99">
        <f>""</f>
        <v/>
      </c>
      <c r="AG99">
        <f>""</f>
        <v/>
      </c>
    </row>
    <row r="100">
      <c r="B100">
        <f>""</f>
        <v/>
      </c>
      <c r="C100">
        <f>""</f>
        <v/>
      </c>
      <c r="D100">
        <f>""</f>
        <v/>
      </c>
      <c r="E100">
        <f>""</f>
        <v/>
      </c>
      <c r="F100">
        <f>""</f>
        <v/>
      </c>
      <c r="G100">
        <f>""</f>
        <v/>
      </c>
      <c r="H100">
        <f>""</f>
        <v/>
      </c>
      <c r="K100">
        <f>""</f>
        <v/>
      </c>
      <c r="AA100">
        <f>""</f>
        <v/>
      </c>
      <c r="AB100">
        <f>""</f>
        <v/>
      </c>
      <c r="AC100">
        <f>""</f>
        <v/>
      </c>
      <c r="AD100">
        <f>""</f>
        <v/>
      </c>
      <c r="AE100">
        <f>""</f>
        <v/>
      </c>
      <c r="AF100">
        <f>""</f>
        <v/>
      </c>
      <c r="AG100">
        <f>""</f>
        <v/>
      </c>
    </row>
    <row r="101">
      <c r="B101">
        <f>""</f>
        <v/>
      </c>
      <c r="C101">
        <f>""</f>
        <v/>
      </c>
      <c r="D101">
        <f>""</f>
        <v/>
      </c>
      <c r="E101">
        <f>""</f>
        <v/>
      </c>
      <c r="F101">
        <f>""</f>
        <v/>
      </c>
      <c r="G101">
        <f>""</f>
        <v/>
      </c>
      <c r="H101">
        <f>""</f>
        <v/>
      </c>
      <c r="K101">
        <f>""</f>
        <v/>
      </c>
      <c r="AA101">
        <f>""</f>
        <v/>
      </c>
      <c r="AB101">
        <f>""</f>
        <v/>
      </c>
      <c r="AC101">
        <f>""</f>
        <v/>
      </c>
      <c r="AD101">
        <f>""</f>
        <v/>
      </c>
      <c r="AE101">
        <f>""</f>
        <v/>
      </c>
      <c r="AF101">
        <f>""</f>
        <v/>
      </c>
      <c r="AG101">
        <f>""</f>
        <v/>
      </c>
    </row>
  </sheetData>
  <mergeCells count="1">
    <mergeCell ref="A1:M1"/>
  </mergeCells>
  <conditionalFormatting sqref="K5">
    <cfRule type="expression" priority="1" dxfId="0">
      <formula>K5&gt;$B$7</formula>
    </cfRule>
    <cfRule type="expression" priority="2" dxfId="1">
      <formula>K5&lt;-$B$7</formula>
    </cfRule>
    <cfRule type="expression" priority="3" dxfId="2">
      <formula>AND(K5&gt;=$B$7,K5&lt;=$B$7)</formula>
    </cfRule>
  </conditionalFormatting>
  <conditionalFormatting sqref="B16:M16">
    <cfRule type="expression" priority="4" dxfId="0">
      <formula>COUNTIF(B16,"*OK*")&gt;0</formula>
    </cfRule>
    <cfRule type="expression" priority="5" dxfId="1">
      <formula>COUNTIF(B16,"*Verificar*")&gt;0</formula>
    </cfRule>
  </conditionalFormatting>
  <conditionalFormatting sqref="B22:H27">
    <cfRule type="expression" priority="6" dxfId="3" stopIfTrue="1">
      <formula>MONTH(AA22)&lt;&gt;MONTH($B$4)</formula>
    </cfRule>
    <cfRule type="expression" priority="7" dxfId="4">
      <formula>COUNTIFS('Escala'!$B$6:$B$105,AA22,'Escala'!$L$6:$L$105,"&lt;&gt;Cancelado")&gt;0</formula>
    </cfRule>
  </conditionalFormatting>
  <dataValidations count="4">
    <dataValidation sqref="B4" showErrorMessage="1" showInputMessage="1" allowBlank="0" errorTitle="Data inválida" error="Introduza o primeiro dia de um mês." promptTitle="Mês do calendário" prompt="Introduza o primeiro dia do mês a apresentar no calendário." type="custom">
      <formula1>=IFERROR(DAY(B4)=1,FALSE)</formula1>
    </dataValidation>
    <dataValidation sqref="B5" showErrorMessage="1" showInputMessage="1" allowBlank="0" promptTitle="Período de resumo" prompt="Defina o período a resumir no painel." type="custom">
      <formula1>=IFERROR(B5&lt;&gt;"",FALSE)</formula1>
    </dataValidation>
    <dataValidation sqref="B6" showErrorMessage="1" showInputMessage="1" allowBlank="0" errorTitle="Período inválido" error="A data final não pode ser anterior à data inicial." promptTitle="Período de resumo" prompt="Defina o período a resumir no painel." type="custom">
      <formula1>=IFERROR(B6&gt;=$B$5,FALSE)</formula1>
    </dataValidation>
    <dataValidation sqref="B7" showErrorMessage="1" showInputMessage="1" allowBlank="0" errorTitle="Valor inválido" error="Introduza uma tolerância igual ou superior a zero." promptTitle="Tolerância operacional" prompt="Valor operacional editável. Não corresponde a qualquer limite legal." type="decimal" operator="greaterThanOrEqual">
      <formula1>0</formula1>
    </dataValidation>
  </dataValidation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N105"/>
  <sheetViews>
    <sheetView showGridLines="0" workbookViewId="0">
      <pane ySplit="5" topLeftCell="A6" activePane="bottomLeft" state="frozen"/>
      <selection pane="bottomLeft" activeCell="A1" sqref="A1"/>
    </sheetView>
  </sheetViews>
  <sheetFormatPr baseColWidth="8" defaultRowHeight="15"/>
  <cols>
    <col width="17" customWidth="1" min="1" max="1"/>
    <col width="13" customWidth="1" min="2" max="2"/>
    <col width="12" customWidth="1" min="3" max="3"/>
    <col width="13" customWidth="1" min="4" max="4"/>
    <col width="12" customWidth="1" min="5" max="5"/>
    <col width="22" customWidth="1" min="6" max="6"/>
    <col width="24" customWidth="1" min="7" max="7"/>
    <col width="20" customWidth="1" min="8" max="8"/>
    <col width="16" customWidth="1" min="9" max="9"/>
    <col width="18" customWidth="1" min="10" max="10"/>
    <col width="16" customWidth="1" min="11" max="11"/>
    <col width="15" customWidth="1" min="12" max="12"/>
    <col width="30" customWidth="1" min="13" max="13"/>
    <col width="28" customWidth="1" min="14" max="14"/>
  </cols>
  <sheetData>
    <row r="1" ht="28" customHeight="1">
      <c r="A1" s="1" t="inlineStr">
        <is>
          <t>Escala de turnos e folgas</t>
        </is>
      </c>
    </row>
    <row r="2" ht="24" customHeight="1">
      <c r="A2" s="2" t="inlineStr">
        <is>
          <t>Registe aqui apenas o planeamento. As horas efetivamente trabalhadas são registadas na folha «Registo de Horas».</t>
        </is>
      </c>
      <c r="B2" s="3" t="n"/>
      <c r="C2" s="3" t="n"/>
      <c r="D2" s="3" t="n"/>
      <c r="E2" s="3" t="n"/>
      <c r="F2" s="3" t="n"/>
      <c r="G2" s="3" t="n"/>
      <c r="H2" s="3" t="n"/>
      <c r="I2" s="3" t="n"/>
      <c r="J2" s="3" t="n"/>
      <c r="K2" s="3" t="n"/>
      <c r="L2" s="3" t="n"/>
      <c r="M2" s="3" t="n"/>
      <c r="N2" s="3" t="n"/>
    </row>
    <row r="5" ht="32" customHeight="1">
      <c r="A5" s="19" t="inlineStr">
        <is>
          <t>ID de escala</t>
        </is>
      </c>
      <c r="B5" s="19" t="inlineStr">
        <is>
          <t>Data de início</t>
        </is>
      </c>
      <c r="C5" s="19" t="inlineStr">
        <is>
          <t>Hora de início</t>
        </is>
      </c>
      <c r="D5" s="19" t="inlineStr">
        <is>
          <t>Data de fim</t>
        </is>
      </c>
      <c r="E5" s="19" t="inlineStr">
        <is>
          <t>Hora de fim</t>
        </is>
      </c>
      <c r="F5" s="19" t="inlineStr">
        <is>
          <t>Colaborador</t>
        </is>
      </c>
      <c r="G5" s="19" t="inlineStr">
        <is>
          <t>Local/equipa</t>
        </is>
      </c>
      <c r="H5" s="19" t="inlineStr">
        <is>
          <t>Tipo de planeamento</t>
        </is>
      </c>
      <c r="I5" s="19" t="inlineStr">
        <is>
          <t>Tipo de turno</t>
        </is>
      </c>
      <c r="J5" s="19" t="inlineStr">
        <is>
          <t>Pausa prevista (h)</t>
        </is>
      </c>
      <c r="K5" s="19" t="inlineStr">
        <is>
          <t>Horas previstas</t>
        </is>
      </c>
      <c r="L5" s="19" t="inlineStr">
        <is>
          <t>Estado</t>
        </is>
      </c>
      <c r="M5" s="19" t="inlineStr">
        <is>
          <t>Observações</t>
        </is>
      </c>
      <c r="N5" s="19" t="inlineStr">
        <is>
          <t>Controlo</t>
        </is>
      </c>
    </row>
    <row r="6">
      <c r="A6" s="21" t="inlineStr">
        <is>
          <t>ES-2026-001</t>
        </is>
      </c>
      <c r="B6" s="30" t="n">
        <v>46056</v>
      </c>
      <c r="C6" s="34" t="n">
        <v>0.3333333333333333</v>
      </c>
      <c r="D6" s="30" t="n">
        <v>46056</v>
      </c>
      <c r="E6" s="34" t="n">
        <v>0.7083333333333334</v>
      </c>
      <c r="F6" s="23" t="inlineStr">
        <is>
          <t>Ana Martins</t>
        </is>
      </c>
      <c r="G6" s="23" t="inlineStr">
        <is>
          <t>Loja Lisboa</t>
        </is>
      </c>
      <c r="H6" s="23" t="inlineStr">
        <is>
          <t>Turno</t>
        </is>
      </c>
      <c r="I6" s="23" t="inlineStr">
        <is>
          <t>Manhã</t>
        </is>
      </c>
      <c r="J6" s="33" t="n">
        <v>1</v>
      </c>
      <c r="K6" s="35">
        <f>IF($A6="","",IF($H6="Folga",0,IF(OR($B6="",$C6="",$D6="",$E6="",$J6=""),"",IFERROR((($D6+$E6)-($B6+$C6))*24-$J6,""))))</f>
        <v/>
      </c>
      <c r="L6" s="21" t="inlineStr">
        <is>
          <t>Confirmado</t>
        </is>
      </c>
      <c r="M6" s="23" t="inlineStr">
        <is>
          <t>Atendimento ao público</t>
        </is>
      </c>
      <c r="N6" s="25">
        <f>IF(COUNTA($A6:$J6,$L6:$M6)=0,"",IF($A6="","ID de escala em falta",IFERROR(IF(COUNTIF($A$6:$A$105,$A6)&gt;1,"ID de escala duplicado",IF($H6="Folga",IF(OR($B6="",$I6&lt;&gt;"Folga",$C6&lt;&gt;"",$D6&lt;&gt;"",$E6&lt;&gt;"",$J6&lt;&gt;""),"Verificar dados da folga","OK"),IF(OR($H6&lt;&gt;"Turno",$B6="",$C6="",$D6="",$E6="",$F6="",$G6="",$I6="",$J6="",$K6="",$K6&lt;0),"Verificar horas","OK"))),"Verificar")))</f>
        <v/>
      </c>
    </row>
    <row r="7">
      <c r="A7" s="21" t="inlineStr">
        <is>
          <t>ES-2026-002</t>
        </is>
      </c>
      <c r="B7" s="30" t="n">
        <v>46056</v>
      </c>
      <c r="C7" s="34" t="n">
        <v>0.375</v>
      </c>
      <c r="D7" s="30" t="n">
        <v>46056</v>
      </c>
      <c r="E7" s="34" t="n">
        <v>0.75</v>
      </c>
      <c r="F7" s="23" t="inlineStr">
        <is>
          <t>Bruno Costa</t>
        </is>
      </c>
      <c r="G7" s="23" t="inlineStr">
        <is>
          <t>Loja Lisboa</t>
        </is>
      </c>
      <c r="H7" s="23" t="inlineStr">
        <is>
          <t>Turno</t>
        </is>
      </c>
      <c r="I7" s="23" t="inlineStr">
        <is>
          <t>Manhã</t>
        </is>
      </c>
      <c r="J7" s="33" t="n">
        <v>1</v>
      </c>
      <c r="K7" s="35">
        <f>IF($A7="","",IF($H7="Folga",0,IF(OR($B7="",$C7="",$D7="",$E7="",$J7=""),"",IFERROR((($D7+$E7)-($B7+$C7))*24-$J7,""))))</f>
        <v/>
      </c>
      <c r="L7" s="21" t="inlineStr">
        <is>
          <t>Confirmado</t>
        </is>
      </c>
      <c r="M7" s="23" t="inlineStr">
        <is>
          <t>Atendimento ao público</t>
        </is>
      </c>
      <c r="N7" s="25">
        <f>IF(COUNTA($A7:$J7,$L7:$M7)=0,"",IF($A7="","ID de escala em falta",IFERROR(IF(COUNTIF($A$6:$A$105,$A7)&gt;1,"ID de escala duplicado",IF($H7="Folga",IF(OR($B7="",$I7&lt;&gt;"Folga",$C7&lt;&gt;"",$D7&lt;&gt;"",$E7&lt;&gt;"",$J7&lt;&gt;""),"Verificar dados da folga","OK"),IF(OR($H7&lt;&gt;"Turno",$B7="",$C7="",$D7="",$E7="",$F7="",$G7="",$I7="",$J7="",$K7="",$K7&lt;0),"Verificar horas","OK"))),"Verificar")))</f>
        <v/>
      </c>
    </row>
    <row r="8">
      <c r="A8" s="21" t="inlineStr">
        <is>
          <t>ES-2026-003</t>
        </is>
      </c>
      <c r="B8" s="30" t="n">
        <v>46057</v>
      </c>
      <c r="C8" s="34" t="n">
        <v>0.5833333333333334</v>
      </c>
      <c r="D8" s="30" t="n">
        <v>46057</v>
      </c>
      <c r="E8" s="34" t="n">
        <v>0.9166666666666666</v>
      </c>
      <c r="F8" s="23" t="inlineStr">
        <is>
          <t>Carolina Sousa</t>
        </is>
      </c>
      <c r="G8" s="23" t="inlineStr">
        <is>
          <t>Apoio ao cliente</t>
        </is>
      </c>
      <c r="H8" s="23" t="inlineStr">
        <is>
          <t>Turno</t>
        </is>
      </c>
      <c r="I8" s="23" t="inlineStr">
        <is>
          <t>Tarde</t>
        </is>
      </c>
      <c r="J8" s="33" t="n">
        <v>0.5</v>
      </c>
      <c r="K8" s="35">
        <f>IF($A8="","",IF($H8="Folga",0,IF(OR($B8="",$C8="",$D8="",$E8="",$J8=""),"",IFERROR((($D8+$E8)-($B8+$C8))*24-$J8,""))))</f>
        <v/>
      </c>
      <c r="L8" s="21" t="inlineStr">
        <is>
          <t>Confirmado</t>
        </is>
      </c>
      <c r="M8" s="23" t="inlineStr">
        <is>
          <t>Linha de apoio</t>
        </is>
      </c>
      <c r="N8" s="25">
        <f>IF(COUNTA($A8:$J8,$L8:$M8)=0,"",IF($A8="","ID de escala em falta",IFERROR(IF(COUNTIF($A$6:$A$105,$A8)&gt;1,"ID de escala duplicado",IF($H8="Folga",IF(OR($B8="",$I8&lt;&gt;"Folga",$C8&lt;&gt;"",$D8&lt;&gt;"",$E8&lt;&gt;"",$J8&lt;&gt;""),"Verificar dados da folga","OK"),IF(OR($H8&lt;&gt;"Turno",$B8="",$C8="",$D8="",$E8="",$F8="",$G8="",$I8="",$J8="",$K8="",$K8&lt;0),"Verificar horas","OK"))),"Verificar")))</f>
        <v/>
      </c>
    </row>
    <row r="9">
      <c r="A9" s="21" t="inlineStr">
        <is>
          <t>ES-2026-004</t>
        </is>
      </c>
      <c r="B9" s="30" t="n">
        <v>46058</v>
      </c>
      <c r="C9" s="34" t="n">
        <v>0.9166666666666666</v>
      </c>
      <c r="D9" s="30" t="n">
        <v>46059</v>
      </c>
      <c r="E9" s="34" t="n">
        <v>0.25</v>
      </c>
      <c r="F9" s="23" t="inlineStr">
        <is>
          <t>Diogo Ferreira</t>
        </is>
      </c>
      <c r="G9" s="23" t="inlineStr">
        <is>
          <t>Armazém Porto</t>
        </is>
      </c>
      <c r="H9" s="23" t="inlineStr">
        <is>
          <t>Turno</t>
        </is>
      </c>
      <c r="I9" s="23" t="inlineStr">
        <is>
          <t>Noite</t>
        </is>
      </c>
      <c r="J9" s="33" t="n">
        <v>0.5</v>
      </c>
      <c r="K9" s="35">
        <f>IF($A9="","",IF($H9="Folga",0,IF(OR($B9="",$C9="",$D9="",$E9="",$J9=""),"",IFERROR((($D9+$E9)-($B9+$C9))*24-$J9,""))))</f>
        <v/>
      </c>
      <c r="L9" s="21" t="inlineStr">
        <is>
          <t>Confirmado</t>
        </is>
      </c>
      <c r="M9" s="23" t="inlineStr">
        <is>
          <t>Receção de mercadoria</t>
        </is>
      </c>
      <c r="N9" s="25">
        <f>IF(COUNTA($A9:$J9,$L9:$M9)=0,"",IF($A9="","ID de escala em falta",IFERROR(IF(COUNTIF($A$6:$A$105,$A9)&gt;1,"ID de escala duplicado",IF($H9="Folga",IF(OR($B9="",$I9&lt;&gt;"Folga",$C9&lt;&gt;"",$D9&lt;&gt;"",$E9&lt;&gt;"",$J9&lt;&gt;""),"Verificar dados da folga","OK"),IF(OR($H9&lt;&gt;"Turno",$B9="",$C9="",$D9="",$E9="",$F9="",$G9="",$I9="",$J9="",$K9="",$K9&lt;0),"Verificar horas","OK"))),"Verificar")))</f>
        <v/>
      </c>
    </row>
    <row r="10">
      <c r="A10" s="21" t="inlineStr">
        <is>
          <t>ES-2026-005</t>
        </is>
      </c>
      <c r="B10" s="30" t="n">
        <v>46059</v>
      </c>
      <c r="C10" s="34" t="n">
        <v>0.375</v>
      </c>
      <c r="D10" s="30" t="n">
        <v>46059</v>
      </c>
      <c r="E10" s="34" t="n">
        <v>0.5416666666666666</v>
      </c>
      <c r="F10" s="23" t="inlineStr">
        <is>
          <t>Ema Ribeiro</t>
        </is>
      </c>
      <c r="G10" s="23" t="inlineStr">
        <is>
          <t>Serviços administrativos</t>
        </is>
      </c>
      <c r="H10" s="23" t="inlineStr">
        <is>
          <t>Turno</t>
        </is>
      </c>
      <c r="I10" s="23" t="inlineStr">
        <is>
          <t>Manhã</t>
        </is>
      </c>
      <c r="J10" s="33" t="n">
        <v>0.25</v>
      </c>
      <c r="K10" s="35">
        <f>IF($A10="","",IF($H10="Folga",0,IF(OR($B10="",$C10="",$D10="",$E10="",$J10=""),"",IFERROR((($D10+$E10)-($B10+$C10))*24-$J10,""))))</f>
        <v/>
      </c>
      <c r="L10" s="21" t="inlineStr">
        <is>
          <t>Confirmado</t>
        </is>
      </c>
      <c r="M10" s="23" t="inlineStr">
        <is>
          <t>Horário parcial</t>
        </is>
      </c>
      <c r="N10" s="25">
        <f>IF(COUNTA($A10:$J10,$L10:$M10)=0,"",IF($A10="","ID de escala em falta",IFERROR(IF(COUNTIF($A$6:$A$105,$A10)&gt;1,"ID de escala duplicado",IF($H10="Folga",IF(OR($B10="",$I10&lt;&gt;"Folga",$C10&lt;&gt;"",$D10&lt;&gt;"",$E10&lt;&gt;"",$J10&lt;&gt;""),"Verificar dados da folga","OK"),IF(OR($H10&lt;&gt;"Turno",$B10="",$C10="",$D10="",$E10="",$F10="",$G10="",$I10="",$J10="",$K10="",$K10&lt;0),"Verificar horas","OK"))),"Verificar")))</f>
        <v/>
      </c>
    </row>
    <row r="11">
      <c r="A11" s="21" t="inlineStr">
        <is>
          <t>ES-2026-006</t>
        </is>
      </c>
      <c r="B11" s="30" t="n">
        <v>46060</v>
      </c>
      <c r="C11" s="34" t="n">
        <v>0.3541666666666667</v>
      </c>
      <c r="D11" s="30" t="n">
        <v>46060</v>
      </c>
      <c r="E11" s="34" t="n">
        <v>0.7291666666666666</v>
      </c>
      <c r="F11" s="23" t="inlineStr">
        <is>
          <t>Fábio Gomes</t>
        </is>
      </c>
      <c r="G11" s="23" t="inlineStr">
        <is>
          <t>Apoio técnico</t>
        </is>
      </c>
      <c r="H11" s="23" t="inlineStr">
        <is>
          <t>Turno</t>
        </is>
      </c>
      <c r="I11" s="23" t="inlineStr">
        <is>
          <t>Manhã</t>
        </is>
      </c>
      <c r="J11" s="33" t="n">
        <v>1</v>
      </c>
      <c r="K11" s="35">
        <f>IF($A11="","",IF($H11="Folga",0,IF(OR($B11="",$C11="",$D11="",$E11="",$J11=""),"",IFERROR((($D11+$E11)-($B11+$C11))*24-$J11,""))))</f>
        <v/>
      </c>
      <c r="L11" s="21" t="inlineStr">
        <is>
          <t>Confirmado</t>
        </is>
      </c>
      <c r="M11" s="23" t="inlineStr">
        <is>
          <t>Intervenções agendadas</t>
        </is>
      </c>
      <c r="N11" s="25">
        <f>IF(COUNTA($A11:$J11,$L11:$M11)=0,"",IF($A11="","ID de escala em falta",IFERROR(IF(COUNTIF($A$6:$A$105,$A11)&gt;1,"ID de escala duplicado",IF($H11="Folga",IF(OR($B11="",$I11&lt;&gt;"Folga",$C11&lt;&gt;"",$D11&lt;&gt;"",$E11&lt;&gt;"",$J11&lt;&gt;""),"Verificar dados da folga","OK"),IF(OR($H11&lt;&gt;"Turno",$B11="",$C11="",$D11="",$E11="",$F11="",$G11="",$I11="",$J11="",$K11="",$K11&lt;0),"Verificar horas","OK"))),"Verificar")))</f>
        <v/>
      </c>
    </row>
    <row r="12">
      <c r="A12" s="21" t="inlineStr">
        <is>
          <t>ES-2026-007</t>
        </is>
      </c>
      <c r="B12" s="30" t="n">
        <v>46063</v>
      </c>
      <c r="C12" s="34" t="n">
        <v>0.3333333333333333</v>
      </c>
      <c r="D12" s="30" t="n">
        <v>46063</v>
      </c>
      <c r="E12" s="34" t="n">
        <v>0.7083333333333334</v>
      </c>
      <c r="F12" s="23" t="inlineStr">
        <is>
          <t>Ana Martins</t>
        </is>
      </c>
      <c r="G12" s="23" t="inlineStr">
        <is>
          <t>Loja Lisboa</t>
        </is>
      </c>
      <c r="H12" s="23" t="inlineStr">
        <is>
          <t>Turno</t>
        </is>
      </c>
      <c r="I12" s="23" t="inlineStr">
        <is>
          <t>Manhã</t>
        </is>
      </c>
      <c r="J12" s="33" t="n">
        <v>1</v>
      </c>
      <c r="K12" s="35">
        <f>IF($A12="","",IF($H12="Folga",0,IF(OR($B12="",$C12="",$D12="",$E12="",$J12=""),"",IFERROR((($D12+$E12)-($B12+$C12))*24-$J12,""))))</f>
        <v/>
      </c>
      <c r="L12" s="21" t="inlineStr">
        <is>
          <t>Planeado</t>
        </is>
      </c>
      <c r="M12" s="23" t="inlineStr">
        <is>
          <t>Planeamento semanal</t>
        </is>
      </c>
      <c r="N12" s="25">
        <f>IF(COUNTA($A12:$J12,$L12:$M12)=0,"",IF($A12="","ID de escala em falta",IFERROR(IF(COUNTIF($A$6:$A$105,$A12)&gt;1,"ID de escala duplicado",IF($H12="Folga",IF(OR($B12="",$I12&lt;&gt;"Folga",$C12&lt;&gt;"",$D12&lt;&gt;"",$E12&lt;&gt;"",$J12&lt;&gt;""),"Verificar dados da folga","OK"),IF(OR($H12&lt;&gt;"Turno",$B12="",$C12="",$D12="",$E12="",$F12="",$G12="",$I12="",$J12="",$K12="",$K12&lt;0),"Verificar horas","OK"))),"Verificar")))</f>
        <v/>
      </c>
    </row>
    <row r="13">
      <c r="A13" s="21" t="inlineStr">
        <is>
          <t>ES-2026-008</t>
        </is>
      </c>
      <c r="B13" s="30" t="n">
        <v>46063</v>
      </c>
      <c r="C13" s="34" t="n">
        <v>0.375</v>
      </c>
      <c r="D13" s="30" t="n">
        <v>46063</v>
      </c>
      <c r="E13" s="34" t="n">
        <v>0.75</v>
      </c>
      <c r="F13" s="23" t="inlineStr">
        <is>
          <t>Bruno Costa</t>
        </is>
      </c>
      <c r="G13" s="23" t="inlineStr">
        <is>
          <t>Loja Lisboa</t>
        </is>
      </c>
      <c r="H13" s="23" t="inlineStr">
        <is>
          <t>Turno</t>
        </is>
      </c>
      <c r="I13" s="23" t="inlineStr">
        <is>
          <t>Manhã</t>
        </is>
      </c>
      <c r="J13" s="33" t="n">
        <v>1</v>
      </c>
      <c r="K13" s="35">
        <f>IF($A13="","",IF($H13="Folga",0,IF(OR($B13="",$C13="",$D13="",$E13="",$J13=""),"",IFERROR((($D13+$E13)-($B13+$C13))*24-$J13,""))))</f>
        <v/>
      </c>
      <c r="L13" s="21" t="inlineStr">
        <is>
          <t>Planeado</t>
        </is>
      </c>
      <c r="M13" s="23" t="inlineStr">
        <is>
          <t>Planeamento semanal</t>
        </is>
      </c>
      <c r="N13" s="25">
        <f>IF(COUNTA($A13:$J13,$L13:$M13)=0,"",IF($A13="","ID de escala em falta",IFERROR(IF(COUNTIF($A$6:$A$105,$A13)&gt;1,"ID de escala duplicado",IF($H13="Folga",IF(OR($B13="",$I13&lt;&gt;"Folga",$C13&lt;&gt;"",$D13&lt;&gt;"",$E13&lt;&gt;"",$J13&lt;&gt;""),"Verificar dados da folga","OK"),IF(OR($H13&lt;&gt;"Turno",$B13="",$C13="",$D13="",$E13="",$F13="",$G13="",$I13="",$J13="",$K13="",$K13&lt;0),"Verificar horas","OK"))),"Verificar")))</f>
        <v/>
      </c>
    </row>
    <row r="14">
      <c r="A14" s="21" t="inlineStr">
        <is>
          <t>ES-2026-009</t>
        </is>
      </c>
      <c r="B14" s="30" t="n">
        <v>46064</v>
      </c>
      <c r="C14" s="34" t="n">
        <v>0.5833333333333334</v>
      </c>
      <c r="D14" s="30" t="n">
        <v>46064</v>
      </c>
      <c r="E14" s="34" t="n">
        <v>0.9166666666666666</v>
      </c>
      <c r="F14" s="23" t="inlineStr">
        <is>
          <t>Carolina Sousa</t>
        </is>
      </c>
      <c r="G14" s="23" t="inlineStr">
        <is>
          <t>Apoio ao cliente</t>
        </is>
      </c>
      <c r="H14" s="23" t="inlineStr">
        <is>
          <t>Turno</t>
        </is>
      </c>
      <c r="I14" s="23" t="inlineStr">
        <is>
          <t>Tarde</t>
        </is>
      </c>
      <c r="J14" s="33" t="n">
        <v>0.5</v>
      </c>
      <c r="K14" s="35">
        <f>IF($A14="","",IF($H14="Folga",0,IF(OR($B14="",$C14="",$D14="",$E14="",$J14=""),"",IFERROR((($D14+$E14)-($B14+$C14))*24-$J14,""))))</f>
        <v/>
      </c>
      <c r="L14" s="21" t="inlineStr">
        <is>
          <t>Planeado</t>
        </is>
      </c>
      <c r="M14" s="23" t="inlineStr">
        <is>
          <t>Linha de apoio</t>
        </is>
      </c>
      <c r="N14" s="25">
        <f>IF(COUNTA($A14:$J14,$L14:$M14)=0,"",IF($A14="","ID de escala em falta",IFERROR(IF(COUNTIF($A$6:$A$105,$A14)&gt;1,"ID de escala duplicado",IF($H14="Folga",IF(OR($B14="",$I14&lt;&gt;"Folga",$C14&lt;&gt;"",$D14&lt;&gt;"",$E14&lt;&gt;"",$J14&lt;&gt;""),"Verificar dados da folga","OK"),IF(OR($H14&lt;&gt;"Turno",$B14="",$C14="",$D14="",$E14="",$F14="",$G14="",$I14="",$J14="",$K14="",$K14&lt;0),"Verificar horas","OK"))),"Verificar")))</f>
        <v/>
      </c>
    </row>
    <row r="15">
      <c r="A15" s="21" t="inlineStr">
        <is>
          <t>ES-2026-010</t>
        </is>
      </c>
      <c r="B15" s="30" t="n">
        <v>46065</v>
      </c>
      <c r="C15" s="34" t="n"/>
      <c r="D15" s="30" t="n"/>
      <c r="E15" s="34" t="n"/>
      <c r="F15" s="23" t="inlineStr">
        <is>
          <t>Diogo Ferreira</t>
        </is>
      </c>
      <c r="G15" s="23" t="inlineStr">
        <is>
          <t>Armazém Porto</t>
        </is>
      </c>
      <c r="H15" s="23" t="inlineStr">
        <is>
          <t>Folga</t>
        </is>
      </c>
      <c r="I15" s="23" t="inlineStr">
        <is>
          <t>Folga</t>
        </is>
      </c>
      <c r="J15" s="33" t="n"/>
      <c r="K15" s="35">
        <f>IF($A15="","",IF($H15="Folga",0,IF(OR($B15="",$C15="",$D15="",$E15="",$J15=""),"",IFERROR((($D15+$E15)-($B15+$C15))*24-$J15,""))))</f>
        <v/>
      </c>
      <c r="L15" s="21" t="inlineStr">
        <is>
          <t>Confirmado</t>
        </is>
      </c>
      <c r="M15" s="23" t="inlineStr">
        <is>
          <t>Folga planeada</t>
        </is>
      </c>
      <c r="N15" s="25">
        <f>IF(COUNTA($A15:$J15,$L15:$M15)=0,"",IF($A15="","ID de escala em falta",IFERROR(IF(COUNTIF($A$6:$A$105,$A15)&gt;1,"ID de escala duplicado",IF($H15="Folga",IF(OR($B15="",$I15&lt;&gt;"Folga",$C15&lt;&gt;"",$D15&lt;&gt;"",$E15&lt;&gt;"",$J15&lt;&gt;""),"Verificar dados da folga","OK"),IF(OR($H15&lt;&gt;"Turno",$B15="",$C15="",$D15="",$E15="",$F15="",$G15="",$I15="",$J15="",$K15="",$K15&lt;0),"Verificar horas","OK"))),"Verificar")))</f>
        <v/>
      </c>
    </row>
    <row r="16">
      <c r="A16" s="21" t="n"/>
      <c r="B16" s="30" t="n"/>
      <c r="C16" s="34" t="n"/>
      <c r="D16" s="30" t="n"/>
      <c r="E16" s="34" t="n"/>
      <c r="F16" s="23" t="n"/>
      <c r="G16" s="23" t="n"/>
      <c r="H16" s="23" t="n"/>
      <c r="I16" s="23" t="n"/>
      <c r="J16" s="33" t="n"/>
      <c r="K16" s="35">
        <f>IF($A16="","",IF($H16="Folga",0,IF(OR($B16="",$C16="",$D16="",$E16="",$J16=""),"",IFERROR((($D16+$E16)-($B16+$C16))*24-$J16,""))))</f>
        <v/>
      </c>
      <c r="L16" s="21" t="n"/>
      <c r="M16" s="23" t="n"/>
      <c r="N16" s="25">
        <f>IF(COUNTA($A16:$J16,$L16:$M16)=0,"",IF($A16="","ID de escala em falta",IFERROR(IF(COUNTIF($A$6:$A$105,$A16)&gt;1,"ID de escala duplicado",IF($H16="Folga",IF(OR($B16="",$I16&lt;&gt;"Folga",$C16&lt;&gt;"",$D16&lt;&gt;"",$E16&lt;&gt;"",$J16&lt;&gt;""),"Verificar dados da folga","OK"),IF(OR($H16&lt;&gt;"Turno",$B16="",$C16="",$D16="",$E16="",$F16="",$G16="",$I16="",$J16="",$K16="",$K16&lt;0),"Verificar horas","OK"))),"Verificar")))</f>
        <v/>
      </c>
    </row>
    <row r="17">
      <c r="A17" s="21" t="n"/>
      <c r="B17" s="30" t="n"/>
      <c r="C17" s="34" t="n"/>
      <c r="D17" s="30" t="n"/>
      <c r="E17" s="34" t="n"/>
      <c r="F17" s="23" t="n"/>
      <c r="G17" s="23" t="n"/>
      <c r="H17" s="23" t="n"/>
      <c r="I17" s="23" t="n"/>
      <c r="J17" s="33" t="n"/>
      <c r="K17" s="35">
        <f>IF($A17="","",IF($H17="Folga",0,IF(OR($B17="",$C17="",$D17="",$E17="",$J17=""),"",IFERROR((($D17+$E17)-($B17+$C17))*24-$J17,""))))</f>
        <v/>
      </c>
      <c r="L17" s="21" t="n"/>
      <c r="M17" s="23" t="n"/>
      <c r="N17" s="25">
        <f>IF(COUNTA($A17:$J17,$L17:$M17)=0,"",IF($A17="","ID de escala em falta",IFERROR(IF(COUNTIF($A$6:$A$105,$A17)&gt;1,"ID de escala duplicado",IF($H17="Folga",IF(OR($B17="",$I17&lt;&gt;"Folga",$C17&lt;&gt;"",$D17&lt;&gt;"",$E17&lt;&gt;"",$J17&lt;&gt;""),"Verificar dados da folga","OK"),IF(OR($H17&lt;&gt;"Turno",$B17="",$C17="",$D17="",$E17="",$F17="",$G17="",$I17="",$J17="",$K17="",$K17&lt;0),"Verificar horas","OK"))),"Verificar")))</f>
        <v/>
      </c>
    </row>
    <row r="18">
      <c r="A18" s="21" t="n"/>
      <c r="B18" s="30" t="n"/>
      <c r="C18" s="34" t="n"/>
      <c r="D18" s="30" t="n"/>
      <c r="E18" s="34" t="n"/>
      <c r="F18" s="23" t="n"/>
      <c r="G18" s="23" t="n"/>
      <c r="H18" s="23" t="n"/>
      <c r="I18" s="23" t="n"/>
      <c r="J18" s="33" t="n"/>
      <c r="K18" s="35">
        <f>IF($A18="","",IF($H18="Folga",0,IF(OR($B18="",$C18="",$D18="",$E18="",$J18=""),"",IFERROR((($D18+$E18)-($B18+$C18))*24-$J18,""))))</f>
        <v/>
      </c>
      <c r="L18" s="21" t="n"/>
      <c r="M18" s="23" t="n"/>
      <c r="N18" s="25">
        <f>IF(COUNTA($A18:$J18,$L18:$M18)=0,"",IF($A18="","ID de escala em falta",IFERROR(IF(COUNTIF($A$6:$A$105,$A18)&gt;1,"ID de escala duplicado",IF($H18="Folga",IF(OR($B18="",$I18&lt;&gt;"Folga",$C18&lt;&gt;"",$D18&lt;&gt;"",$E18&lt;&gt;"",$J18&lt;&gt;""),"Verificar dados da folga","OK"),IF(OR($H18&lt;&gt;"Turno",$B18="",$C18="",$D18="",$E18="",$F18="",$G18="",$I18="",$J18="",$K18="",$K18&lt;0),"Verificar horas","OK"))),"Verificar")))</f>
        <v/>
      </c>
    </row>
    <row r="19">
      <c r="A19" s="21" t="n"/>
      <c r="B19" s="30" t="n"/>
      <c r="C19" s="34" t="n"/>
      <c r="D19" s="30" t="n"/>
      <c r="E19" s="34" t="n"/>
      <c r="F19" s="23" t="n"/>
      <c r="G19" s="23" t="n"/>
      <c r="H19" s="23" t="n"/>
      <c r="I19" s="23" t="n"/>
      <c r="J19" s="33" t="n"/>
      <c r="K19" s="35">
        <f>IF($A19="","",IF($H19="Folga",0,IF(OR($B19="",$C19="",$D19="",$E19="",$J19=""),"",IFERROR((($D19+$E19)-($B19+$C19))*24-$J19,""))))</f>
        <v/>
      </c>
      <c r="L19" s="21" t="n"/>
      <c r="M19" s="23" t="n"/>
      <c r="N19" s="25">
        <f>IF(COUNTA($A19:$J19,$L19:$M19)=0,"",IF($A19="","ID de escala em falta",IFERROR(IF(COUNTIF($A$6:$A$105,$A19)&gt;1,"ID de escala duplicado",IF($H19="Folga",IF(OR($B19="",$I19&lt;&gt;"Folga",$C19&lt;&gt;"",$D19&lt;&gt;"",$E19&lt;&gt;"",$J19&lt;&gt;""),"Verificar dados da folga","OK"),IF(OR($H19&lt;&gt;"Turno",$B19="",$C19="",$D19="",$E19="",$F19="",$G19="",$I19="",$J19="",$K19="",$K19&lt;0),"Verificar horas","OK"))),"Verificar")))</f>
        <v/>
      </c>
    </row>
    <row r="20">
      <c r="A20" s="21" t="n"/>
      <c r="B20" s="30" t="n"/>
      <c r="C20" s="34" t="n"/>
      <c r="D20" s="30" t="n"/>
      <c r="E20" s="34" t="n"/>
      <c r="F20" s="23" t="n"/>
      <c r="G20" s="23" t="n"/>
      <c r="H20" s="23" t="n"/>
      <c r="I20" s="23" t="n"/>
      <c r="J20" s="33" t="n"/>
      <c r="K20" s="35">
        <f>IF($A20="","",IF($H20="Folga",0,IF(OR($B20="",$C20="",$D20="",$E20="",$J20=""),"",IFERROR((($D20+$E20)-($B20+$C20))*24-$J20,""))))</f>
        <v/>
      </c>
      <c r="L20" s="21" t="n"/>
      <c r="M20" s="23" t="n"/>
      <c r="N20" s="25">
        <f>IF(COUNTA($A20:$J20,$L20:$M20)=0,"",IF($A20="","ID de escala em falta",IFERROR(IF(COUNTIF($A$6:$A$105,$A20)&gt;1,"ID de escala duplicado",IF($H20="Folga",IF(OR($B20="",$I20&lt;&gt;"Folga",$C20&lt;&gt;"",$D20&lt;&gt;"",$E20&lt;&gt;"",$J20&lt;&gt;""),"Verificar dados da folga","OK"),IF(OR($H20&lt;&gt;"Turno",$B20="",$C20="",$D20="",$E20="",$F20="",$G20="",$I20="",$J20="",$K20="",$K20&lt;0),"Verificar horas","OK"))),"Verificar")))</f>
        <v/>
      </c>
    </row>
    <row r="21">
      <c r="A21" s="21" t="n"/>
      <c r="B21" s="30" t="n"/>
      <c r="C21" s="34" t="n"/>
      <c r="D21" s="30" t="n"/>
      <c r="E21" s="34" t="n"/>
      <c r="F21" s="23" t="n"/>
      <c r="G21" s="23" t="n"/>
      <c r="H21" s="23" t="n"/>
      <c r="I21" s="23" t="n"/>
      <c r="J21" s="33" t="n"/>
      <c r="K21" s="35">
        <f>IF($A21="","",IF($H21="Folga",0,IF(OR($B21="",$C21="",$D21="",$E21="",$J21=""),"",IFERROR((($D21+$E21)-($B21+$C21))*24-$J21,""))))</f>
        <v/>
      </c>
      <c r="L21" s="21" t="n"/>
      <c r="M21" s="23" t="n"/>
      <c r="N21" s="25">
        <f>IF(COUNTA($A21:$J21,$L21:$M21)=0,"",IF($A21="","ID de escala em falta",IFERROR(IF(COUNTIF($A$6:$A$105,$A21)&gt;1,"ID de escala duplicado",IF($H21="Folga",IF(OR($B21="",$I21&lt;&gt;"Folga",$C21&lt;&gt;"",$D21&lt;&gt;"",$E21&lt;&gt;"",$J21&lt;&gt;""),"Verificar dados da folga","OK"),IF(OR($H21&lt;&gt;"Turno",$B21="",$C21="",$D21="",$E21="",$F21="",$G21="",$I21="",$J21="",$K21="",$K21&lt;0),"Verificar horas","OK"))),"Verificar")))</f>
        <v/>
      </c>
    </row>
    <row r="22">
      <c r="A22" s="21" t="n"/>
      <c r="B22" s="30" t="n"/>
      <c r="C22" s="34" t="n"/>
      <c r="D22" s="30" t="n"/>
      <c r="E22" s="34" t="n"/>
      <c r="F22" s="23" t="n"/>
      <c r="G22" s="23" t="n"/>
      <c r="H22" s="23" t="n"/>
      <c r="I22" s="23" t="n"/>
      <c r="J22" s="33" t="n"/>
      <c r="K22" s="35">
        <f>IF($A22="","",IF($H22="Folga",0,IF(OR($B22="",$C22="",$D22="",$E22="",$J22=""),"",IFERROR((($D22+$E22)-($B22+$C22))*24-$J22,""))))</f>
        <v/>
      </c>
      <c r="L22" s="21" t="n"/>
      <c r="M22" s="23" t="n"/>
      <c r="N22" s="25">
        <f>IF(COUNTA($A22:$J22,$L22:$M22)=0,"",IF($A22="","ID de escala em falta",IFERROR(IF(COUNTIF($A$6:$A$105,$A22)&gt;1,"ID de escala duplicado",IF($H22="Folga",IF(OR($B22="",$I22&lt;&gt;"Folga",$C22&lt;&gt;"",$D22&lt;&gt;"",$E22&lt;&gt;"",$J22&lt;&gt;""),"Verificar dados da folga","OK"),IF(OR($H22&lt;&gt;"Turno",$B22="",$C22="",$D22="",$E22="",$F22="",$G22="",$I22="",$J22="",$K22="",$K22&lt;0),"Verificar horas","OK"))),"Verificar")))</f>
        <v/>
      </c>
    </row>
    <row r="23">
      <c r="A23" s="21" t="n"/>
      <c r="B23" s="30" t="n"/>
      <c r="C23" s="34" t="n"/>
      <c r="D23" s="30" t="n"/>
      <c r="E23" s="34" t="n"/>
      <c r="F23" s="23" t="n"/>
      <c r="G23" s="23" t="n"/>
      <c r="H23" s="23" t="n"/>
      <c r="I23" s="23" t="n"/>
      <c r="J23" s="33" t="n"/>
      <c r="K23" s="35">
        <f>IF($A23="","",IF($H23="Folga",0,IF(OR($B23="",$C23="",$D23="",$E23="",$J23=""),"",IFERROR((($D23+$E23)-($B23+$C23))*24-$J23,""))))</f>
        <v/>
      </c>
      <c r="L23" s="21" t="n"/>
      <c r="M23" s="23" t="n"/>
      <c r="N23" s="25">
        <f>IF(COUNTA($A23:$J23,$L23:$M23)=0,"",IF($A23="","ID de escala em falta",IFERROR(IF(COUNTIF($A$6:$A$105,$A23)&gt;1,"ID de escala duplicado",IF($H23="Folga",IF(OR($B23="",$I23&lt;&gt;"Folga",$C23&lt;&gt;"",$D23&lt;&gt;"",$E23&lt;&gt;"",$J23&lt;&gt;""),"Verificar dados da folga","OK"),IF(OR($H23&lt;&gt;"Turno",$B23="",$C23="",$D23="",$E23="",$F23="",$G23="",$I23="",$J23="",$K23="",$K23&lt;0),"Verificar horas","OK"))),"Verificar")))</f>
        <v/>
      </c>
    </row>
    <row r="24">
      <c r="A24" s="21" t="n"/>
      <c r="B24" s="30" t="n"/>
      <c r="C24" s="34" t="n"/>
      <c r="D24" s="30" t="n"/>
      <c r="E24" s="34" t="n"/>
      <c r="F24" s="23" t="n"/>
      <c r="G24" s="23" t="n"/>
      <c r="H24" s="23" t="n"/>
      <c r="I24" s="23" t="n"/>
      <c r="J24" s="33" t="n"/>
      <c r="K24" s="35">
        <f>IF($A24="","",IF($H24="Folga",0,IF(OR($B24="",$C24="",$D24="",$E24="",$J24=""),"",IFERROR((($D24+$E24)-($B24+$C24))*24-$J24,""))))</f>
        <v/>
      </c>
      <c r="L24" s="21" t="n"/>
      <c r="M24" s="23" t="n"/>
      <c r="N24" s="25">
        <f>IF(COUNTA($A24:$J24,$L24:$M24)=0,"",IF($A24="","ID de escala em falta",IFERROR(IF(COUNTIF($A$6:$A$105,$A24)&gt;1,"ID de escala duplicado",IF($H24="Folga",IF(OR($B24="",$I24&lt;&gt;"Folga",$C24&lt;&gt;"",$D24&lt;&gt;"",$E24&lt;&gt;"",$J24&lt;&gt;""),"Verificar dados da folga","OK"),IF(OR($H24&lt;&gt;"Turno",$B24="",$C24="",$D24="",$E24="",$F24="",$G24="",$I24="",$J24="",$K24="",$K24&lt;0),"Verificar horas","OK"))),"Verificar")))</f>
        <v/>
      </c>
    </row>
    <row r="25">
      <c r="A25" s="21" t="n"/>
      <c r="B25" s="30" t="n"/>
      <c r="C25" s="34" t="n"/>
      <c r="D25" s="30" t="n"/>
      <c r="E25" s="34" t="n"/>
      <c r="F25" s="23" t="n"/>
      <c r="G25" s="23" t="n"/>
      <c r="H25" s="23" t="n"/>
      <c r="I25" s="23" t="n"/>
      <c r="J25" s="33" t="n"/>
      <c r="K25" s="35">
        <f>IF($A25="","",IF($H25="Folga",0,IF(OR($B25="",$C25="",$D25="",$E25="",$J25=""),"",IFERROR((($D25+$E25)-($B25+$C25))*24-$J25,""))))</f>
        <v/>
      </c>
      <c r="L25" s="21" t="n"/>
      <c r="M25" s="23" t="n"/>
      <c r="N25" s="25">
        <f>IF(COUNTA($A25:$J25,$L25:$M25)=0,"",IF($A25="","ID de escala em falta",IFERROR(IF(COUNTIF($A$6:$A$105,$A25)&gt;1,"ID de escala duplicado",IF($H25="Folga",IF(OR($B25="",$I25&lt;&gt;"Folga",$C25&lt;&gt;"",$D25&lt;&gt;"",$E25&lt;&gt;"",$J25&lt;&gt;""),"Verificar dados da folga","OK"),IF(OR($H25&lt;&gt;"Turno",$B25="",$C25="",$D25="",$E25="",$F25="",$G25="",$I25="",$J25="",$K25="",$K25&lt;0),"Verificar horas","OK"))),"Verificar")))</f>
        <v/>
      </c>
    </row>
    <row r="26">
      <c r="A26" s="21" t="n"/>
      <c r="B26" s="30" t="n"/>
      <c r="C26" s="34" t="n"/>
      <c r="D26" s="30" t="n"/>
      <c r="E26" s="34" t="n"/>
      <c r="F26" s="23" t="n"/>
      <c r="G26" s="23" t="n"/>
      <c r="H26" s="23" t="n"/>
      <c r="I26" s="23" t="n"/>
      <c r="J26" s="33" t="n"/>
      <c r="K26" s="35">
        <f>IF($A26="","",IF($H26="Folga",0,IF(OR($B26="",$C26="",$D26="",$E26="",$J26=""),"",IFERROR((($D26+$E26)-($B26+$C26))*24-$J26,""))))</f>
        <v/>
      </c>
      <c r="L26" s="21" t="n"/>
      <c r="M26" s="23" t="n"/>
      <c r="N26" s="25">
        <f>IF(COUNTA($A26:$J26,$L26:$M26)=0,"",IF($A26="","ID de escala em falta",IFERROR(IF(COUNTIF($A$6:$A$105,$A26)&gt;1,"ID de escala duplicado",IF($H26="Folga",IF(OR($B26="",$I26&lt;&gt;"Folga",$C26&lt;&gt;"",$D26&lt;&gt;"",$E26&lt;&gt;"",$J26&lt;&gt;""),"Verificar dados da folga","OK"),IF(OR($H26&lt;&gt;"Turno",$B26="",$C26="",$D26="",$E26="",$F26="",$G26="",$I26="",$J26="",$K26="",$K26&lt;0),"Verificar horas","OK"))),"Verificar")))</f>
        <v/>
      </c>
    </row>
    <row r="27">
      <c r="A27" s="21" t="n"/>
      <c r="B27" s="30" t="n"/>
      <c r="C27" s="34" t="n"/>
      <c r="D27" s="30" t="n"/>
      <c r="E27" s="34" t="n"/>
      <c r="F27" s="23" t="n"/>
      <c r="G27" s="23" t="n"/>
      <c r="H27" s="23" t="n"/>
      <c r="I27" s="23" t="n"/>
      <c r="J27" s="33" t="n"/>
      <c r="K27" s="35">
        <f>IF($A27="","",IF($H27="Folga",0,IF(OR($B27="",$C27="",$D27="",$E27="",$J27=""),"",IFERROR((($D27+$E27)-($B27+$C27))*24-$J27,""))))</f>
        <v/>
      </c>
      <c r="L27" s="21" t="n"/>
      <c r="M27" s="23" t="n"/>
      <c r="N27" s="25">
        <f>IF(COUNTA($A27:$J27,$L27:$M27)=0,"",IF($A27="","ID de escala em falta",IFERROR(IF(COUNTIF($A$6:$A$105,$A27)&gt;1,"ID de escala duplicado",IF($H27="Folga",IF(OR($B27="",$I27&lt;&gt;"Folga",$C27&lt;&gt;"",$D27&lt;&gt;"",$E27&lt;&gt;"",$J27&lt;&gt;""),"Verificar dados da folga","OK"),IF(OR($H27&lt;&gt;"Turno",$B27="",$C27="",$D27="",$E27="",$F27="",$G27="",$I27="",$J27="",$K27="",$K27&lt;0),"Verificar horas","OK"))),"Verificar")))</f>
        <v/>
      </c>
    </row>
    <row r="28">
      <c r="A28" s="21" t="n"/>
      <c r="B28" s="30" t="n"/>
      <c r="C28" s="34" t="n"/>
      <c r="D28" s="30" t="n"/>
      <c r="E28" s="34" t="n"/>
      <c r="F28" s="23" t="n"/>
      <c r="G28" s="23" t="n"/>
      <c r="H28" s="23" t="n"/>
      <c r="I28" s="23" t="n"/>
      <c r="J28" s="33" t="n"/>
      <c r="K28" s="35">
        <f>IF($A28="","",IF($H28="Folga",0,IF(OR($B28="",$C28="",$D28="",$E28="",$J28=""),"",IFERROR((($D28+$E28)-($B28+$C28))*24-$J28,""))))</f>
        <v/>
      </c>
      <c r="L28" s="21" t="n"/>
      <c r="M28" s="23" t="n"/>
      <c r="N28" s="25">
        <f>IF(COUNTA($A28:$J28,$L28:$M28)=0,"",IF($A28="","ID de escala em falta",IFERROR(IF(COUNTIF($A$6:$A$105,$A28)&gt;1,"ID de escala duplicado",IF($H28="Folga",IF(OR($B28="",$I28&lt;&gt;"Folga",$C28&lt;&gt;"",$D28&lt;&gt;"",$E28&lt;&gt;"",$J28&lt;&gt;""),"Verificar dados da folga","OK"),IF(OR($H28&lt;&gt;"Turno",$B28="",$C28="",$D28="",$E28="",$F28="",$G28="",$I28="",$J28="",$K28="",$K28&lt;0),"Verificar horas","OK"))),"Verificar")))</f>
        <v/>
      </c>
    </row>
    <row r="29">
      <c r="A29" s="21" t="n"/>
      <c r="B29" s="30" t="n"/>
      <c r="C29" s="34" t="n"/>
      <c r="D29" s="30" t="n"/>
      <c r="E29" s="34" t="n"/>
      <c r="F29" s="23" t="n"/>
      <c r="G29" s="23" t="n"/>
      <c r="H29" s="23" t="n"/>
      <c r="I29" s="23" t="n"/>
      <c r="J29" s="33" t="n"/>
      <c r="K29" s="35">
        <f>IF($A29="","",IF($H29="Folga",0,IF(OR($B29="",$C29="",$D29="",$E29="",$J29=""),"",IFERROR((($D29+$E29)-($B29+$C29))*24-$J29,""))))</f>
        <v/>
      </c>
      <c r="L29" s="21" t="n"/>
      <c r="M29" s="23" t="n"/>
      <c r="N29" s="25">
        <f>IF(COUNTA($A29:$J29,$L29:$M29)=0,"",IF($A29="","ID de escala em falta",IFERROR(IF(COUNTIF($A$6:$A$105,$A29)&gt;1,"ID de escala duplicado",IF($H29="Folga",IF(OR($B29="",$I29&lt;&gt;"Folga",$C29&lt;&gt;"",$D29&lt;&gt;"",$E29&lt;&gt;"",$J29&lt;&gt;""),"Verificar dados da folga","OK"),IF(OR($H29&lt;&gt;"Turno",$B29="",$C29="",$D29="",$E29="",$F29="",$G29="",$I29="",$J29="",$K29="",$K29&lt;0),"Verificar horas","OK"))),"Verificar")))</f>
        <v/>
      </c>
    </row>
    <row r="30">
      <c r="A30" s="21" t="n"/>
      <c r="B30" s="30" t="n"/>
      <c r="C30" s="34" t="n"/>
      <c r="D30" s="30" t="n"/>
      <c r="E30" s="34" t="n"/>
      <c r="F30" s="23" t="n"/>
      <c r="G30" s="23" t="n"/>
      <c r="H30" s="23" t="n"/>
      <c r="I30" s="23" t="n"/>
      <c r="J30" s="33" t="n"/>
      <c r="K30" s="35">
        <f>IF($A30="","",IF($H30="Folga",0,IF(OR($B30="",$C30="",$D30="",$E30="",$J30=""),"",IFERROR((($D30+$E30)-($B30+$C30))*24-$J30,""))))</f>
        <v/>
      </c>
      <c r="L30" s="21" t="n"/>
      <c r="M30" s="23" t="n"/>
      <c r="N30" s="25">
        <f>IF(COUNTA($A30:$J30,$L30:$M30)=0,"",IF($A30="","ID de escala em falta",IFERROR(IF(COUNTIF($A$6:$A$105,$A30)&gt;1,"ID de escala duplicado",IF($H30="Folga",IF(OR($B30="",$I30&lt;&gt;"Folga",$C30&lt;&gt;"",$D30&lt;&gt;"",$E30&lt;&gt;"",$J30&lt;&gt;""),"Verificar dados da folga","OK"),IF(OR($H30&lt;&gt;"Turno",$B30="",$C30="",$D30="",$E30="",$F30="",$G30="",$I30="",$J30="",$K30="",$K30&lt;0),"Verificar horas","OK"))),"Verificar")))</f>
        <v/>
      </c>
    </row>
    <row r="31">
      <c r="A31" s="21" t="n"/>
      <c r="B31" s="30" t="n"/>
      <c r="C31" s="34" t="n"/>
      <c r="D31" s="30" t="n"/>
      <c r="E31" s="34" t="n"/>
      <c r="F31" s="23" t="n"/>
      <c r="G31" s="23" t="n"/>
      <c r="H31" s="23" t="n"/>
      <c r="I31" s="23" t="n"/>
      <c r="J31" s="33" t="n"/>
      <c r="K31" s="35">
        <f>IF($A31="","",IF($H31="Folga",0,IF(OR($B31="",$C31="",$D31="",$E31="",$J31=""),"",IFERROR((($D31+$E31)-($B31+$C31))*24-$J31,""))))</f>
        <v/>
      </c>
      <c r="L31" s="21" t="n"/>
      <c r="M31" s="23" t="n"/>
      <c r="N31" s="25">
        <f>IF(COUNTA($A31:$J31,$L31:$M31)=0,"",IF($A31="","ID de escala em falta",IFERROR(IF(COUNTIF($A$6:$A$105,$A31)&gt;1,"ID de escala duplicado",IF($H31="Folga",IF(OR($B31="",$I31&lt;&gt;"Folga",$C31&lt;&gt;"",$D31&lt;&gt;"",$E31&lt;&gt;"",$J31&lt;&gt;""),"Verificar dados da folga","OK"),IF(OR($H31&lt;&gt;"Turno",$B31="",$C31="",$D31="",$E31="",$F31="",$G31="",$I31="",$J31="",$K31="",$K31&lt;0),"Verificar horas","OK"))),"Verificar")))</f>
        <v/>
      </c>
    </row>
    <row r="32">
      <c r="A32" s="21" t="n"/>
      <c r="B32" s="30" t="n"/>
      <c r="C32" s="34" t="n"/>
      <c r="D32" s="30" t="n"/>
      <c r="E32" s="34" t="n"/>
      <c r="F32" s="23" t="n"/>
      <c r="G32" s="23" t="n"/>
      <c r="H32" s="23" t="n"/>
      <c r="I32" s="23" t="n"/>
      <c r="J32" s="33" t="n"/>
      <c r="K32" s="35">
        <f>IF($A32="","",IF($H32="Folga",0,IF(OR($B32="",$C32="",$D32="",$E32="",$J32=""),"",IFERROR((($D32+$E32)-($B32+$C32))*24-$J32,""))))</f>
        <v/>
      </c>
      <c r="L32" s="21" t="n"/>
      <c r="M32" s="23" t="n"/>
      <c r="N32" s="25">
        <f>IF(COUNTA($A32:$J32,$L32:$M32)=0,"",IF($A32="","ID de escala em falta",IFERROR(IF(COUNTIF($A$6:$A$105,$A32)&gt;1,"ID de escala duplicado",IF($H32="Folga",IF(OR($B32="",$I32&lt;&gt;"Folga",$C32&lt;&gt;"",$D32&lt;&gt;"",$E32&lt;&gt;"",$J32&lt;&gt;""),"Verificar dados da folga","OK"),IF(OR($H32&lt;&gt;"Turno",$B32="",$C32="",$D32="",$E32="",$F32="",$G32="",$I32="",$J32="",$K32="",$K32&lt;0),"Verificar horas","OK"))),"Verificar")))</f>
        <v/>
      </c>
    </row>
    <row r="33">
      <c r="A33" s="21" t="n"/>
      <c r="B33" s="30" t="n"/>
      <c r="C33" s="34" t="n"/>
      <c r="D33" s="30" t="n"/>
      <c r="E33" s="34" t="n"/>
      <c r="F33" s="23" t="n"/>
      <c r="G33" s="23" t="n"/>
      <c r="H33" s="23" t="n"/>
      <c r="I33" s="23" t="n"/>
      <c r="J33" s="33" t="n"/>
      <c r="K33" s="35">
        <f>IF($A33="","",IF($H33="Folga",0,IF(OR($B33="",$C33="",$D33="",$E33="",$J33=""),"",IFERROR((($D33+$E33)-($B33+$C33))*24-$J33,""))))</f>
        <v/>
      </c>
      <c r="L33" s="21" t="n"/>
      <c r="M33" s="23" t="n"/>
      <c r="N33" s="25">
        <f>IF(COUNTA($A33:$J33,$L33:$M33)=0,"",IF($A33="","ID de escala em falta",IFERROR(IF(COUNTIF($A$6:$A$105,$A33)&gt;1,"ID de escala duplicado",IF($H33="Folga",IF(OR($B33="",$I33&lt;&gt;"Folga",$C33&lt;&gt;"",$D33&lt;&gt;"",$E33&lt;&gt;"",$J33&lt;&gt;""),"Verificar dados da folga","OK"),IF(OR($H33&lt;&gt;"Turno",$B33="",$C33="",$D33="",$E33="",$F33="",$G33="",$I33="",$J33="",$K33="",$K33&lt;0),"Verificar horas","OK"))),"Verificar")))</f>
        <v/>
      </c>
    </row>
    <row r="34">
      <c r="A34" s="21" t="n"/>
      <c r="B34" s="30" t="n"/>
      <c r="C34" s="34" t="n"/>
      <c r="D34" s="30" t="n"/>
      <c r="E34" s="34" t="n"/>
      <c r="F34" s="23" t="n"/>
      <c r="G34" s="23" t="n"/>
      <c r="H34" s="23" t="n"/>
      <c r="I34" s="23" t="n"/>
      <c r="J34" s="33" t="n"/>
      <c r="K34" s="35">
        <f>IF($A34="","",IF($H34="Folga",0,IF(OR($B34="",$C34="",$D34="",$E34="",$J34=""),"",IFERROR((($D34+$E34)-($B34+$C34))*24-$J34,""))))</f>
        <v/>
      </c>
      <c r="L34" s="21" t="n"/>
      <c r="M34" s="23" t="n"/>
      <c r="N34" s="25">
        <f>IF(COUNTA($A34:$J34,$L34:$M34)=0,"",IF($A34="","ID de escala em falta",IFERROR(IF(COUNTIF($A$6:$A$105,$A34)&gt;1,"ID de escala duplicado",IF($H34="Folga",IF(OR($B34="",$I34&lt;&gt;"Folga",$C34&lt;&gt;"",$D34&lt;&gt;"",$E34&lt;&gt;"",$J34&lt;&gt;""),"Verificar dados da folga","OK"),IF(OR($H34&lt;&gt;"Turno",$B34="",$C34="",$D34="",$E34="",$F34="",$G34="",$I34="",$J34="",$K34="",$K34&lt;0),"Verificar horas","OK"))),"Verificar")))</f>
        <v/>
      </c>
    </row>
    <row r="35">
      <c r="A35" s="21" t="n"/>
      <c r="B35" s="30" t="n"/>
      <c r="C35" s="34" t="n"/>
      <c r="D35" s="30" t="n"/>
      <c r="E35" s="34" t="n"/>
      <c r="F35" s="23" t="n"/>
      <c r="G35" s="23" t="n"/>
      <c r="H35" s="23" t="n"/>
      <c r="I35" s="23" t="n"/>
      <c r="J35" s="33" t="n"/>
      <c r="K35" s="35">
        <f>IF($A35="","",IF($H35="Folga",0,IF(OR($B35="",$C35="",$D35="",$E35="",$J35=""),"",IFERROR((($D35+$E35)-($B35+$C35))*24-$J35,""))))</f>
        <v/>
      </c>
      <c r="L35" s="21" t="n"/>
      <c r="M35" s="23" t="n"/>
      <c r="N35" s="25">
        <f>IF(COUNTA($A35:$J35,$L35:$M35)=0,"",IF($A35="","ID de escala em falta",IFERROR(IF(COUNTIF($A$6:$A$105,$A35)&gt;1,"ID de escala duplicado",IF($H35="Folga",IF(OR($B35="",$I35&lt;&gt;"Folga",$C35&lt;&gt;"",$D35&lt;&gt;"",$E35&lt;&gt;"",$J35&lt;&gt;""),"Verificar dados da folga","OK"),IF(OR($H35&lt;&gt;"Turno",$B35="",$C35="",$D35="",$E35="",$F35="",$G35="",$I35="",$J35="",$K35="",$K35&lt;0),"Verificar horas","OK"))),"Verificar")))</f>
        <v/>
      </c>
    </row>
    <row r="36">
      <c r="A36" s="21" t="n"/>
      <c r="B36" s="30" t="n"/>
      <c r="C36" s="34" t="n"/>
      <c r="D36" s="30" t="n"/>
      <c r="E36" s="34" t="n"/>
      <c r="F36" s="23" t="n"/>
      <c r="G36" s="23" t="n"/>
      <c r="H36" s="23" t="n"/>
      <c r="I36" s="23" t="n"/>
      <c r="J36" s="33" t="n"/>
      <c r="K36" s="35">
        <f>IF($A36="","",IF($H36="Folga",0,IF(OR($B36="",$C36="",$D36="",$E36="",$J36=""),"",IFERROR((($D36+$E36)-($B36+$C36))*24-$J36,""))))</f>
        <v/>
      </c>
      <c r="L36" s="21" t="n"/>
      <c r="M36" s="23" t="n"/>
      <c r="N36" s="25">
        <f>IF(COUNTA($A36:$J36,$L36:$M36)=0,"",IF($A36="","ID de escala em falta",IFERROR(IF(COUNTIF($A$6:$A$105,$A36)&gt;1,"ID de escala duplicado",IF($H36="Folga",IF(OR($B36="",$I36&lt;&gt;"Folga",$C36&lt;&gt;"",$D36&lt;&gt;"",$E36&lt;&gt;"",$J36&lt;&gt;""),"Verificar dados da folga","OK"),IF(OR($H36&lt;&gt;"Turno",$B36="",$C36="",$D36="",$E36="",$F36="",$G36="",$I36="",$J36="",$K36="",$K36&lt;0),"Verificar horas","OK"))),"Verificar")))</f>
        <v/>
      </c>
    </row>
    <row r="37">
      <c r="A37" s="21" t="n"/>
      <c r="B37" s="30" t="n"/>
      <c r="C37" s="34" t="n"/>
      <c r="D37" s="30" t="n"/>
      <c r="E37" s="34" t="n"/>
      <c r="F37" s="23" t="n"/>
      <c r="G37" s="23" t="n"/>
      <c r="H37" s="23" t="n"/>
      <c r="I37" s="23" t="n"/>
      <c r="J37" s="33" t="n"/>
      <c r="K37" s="35">
        <f>IF($A37="","",IF($H37="Folga",0,IF(OR($B37="",$C37="",$D37="",$E37="",$J37=""),"",IFERROR((($D37+$E37)-($B37+$C37))*24-$J37,""))))</f>
        <v/>
      </c>
      <c r="L37" s="21" t="n"/>
      <c r="M37" s="23" t="n"/>
      <c r="N37" s="25">
        <f>IF(COUNTA($A37:$J37,$L37:$M37)=0,"",IF($A37="","ID de escala em falta",IFERROR(IF(COUNTIF($A$6:$A$105,$A37)&gt;1,"ID de escala duplicado",IF($H37="Folga",IF(OR($B37="",$I37&lt;&gt;"Folga",$C37&lt;&gt;"",$D37&lt;&gt;"",$E37&lt;&gt;"",$J37&lt;&gt;""),"Verificar dados da folga","OK"),IF(OR($H37&lt;&gt;"Turno",$B37="",$C37="",$D37="",$E37="",$F37="",$G37="",$I37="",$J37="",$K37="",$K37&lt;0),"Verificar horas","OK"))),"Verificar")))</f>
        <v/>
      </c>
    </row>
    <row r="38">
      <c r="A38" s="21" t="n"/>
      <c r="B38" s="30" t="n"/>
      <c r="C38" s="34" t="n"/>
      <c r="D38" s="30" t="n"/>
      <c r="E38" s="34" t="n"/>
      <c r="F38" s="23" t="n"/>
      <c r="G38" s="23" t="n"/>
      <c r="H38" s="23" t="n"/>
      <c r="I38" s="23" t="n"/>
      <c r="J38" s="33" t="n"/>
      <c r="K38" s="35">
        <f>IF($A38="","",IF($H38="Folga",0,IF(OR($B38="",$C38="",$D38="",$E38="",$J38=""),"",IFERROR((($D38+$E38)-($B38+$C38))*24-$J38,""))))</f>
        <v/>
      </c>
      <c r="L38" s="21" t="n"/>
      <c r="M38" s="23" t="n"/>
      <c r="N38" s="25">
        <f>IF(COUNTA($A38:$J38,$L38:$M38)=0,"",IF($A38="","ID de escala em falta",IFERROR(IF(COUNTIF($A$6:$A$105,$A38)&gt;1,"ID de escala duplicado",IF($H38="Folga",IF(OR($B38="",$I38&lt;&gt;"Folga",$C38&lt;&gt;"",$D38&lt;&gt;"",$E38&lt;&gt;"",$J38&lt;&gt;""),"Verificar dados da folga","OK"),IF(OR($H38&lt;&gt;"Turno",$B38="",$C38="",$D38="",$E38="",$F38="",$G38="",$I38="",$J38="",$K38="",$K38&lt;0),"Verificar horas","OK"))),"Verificar")))</f>
        <v/>
      </c>
    </row>
    <row r="39">
      <c r="A39" s="21" t="n"/>
      <c r="B39" s="30" t="n"/>
      <c r="C39" s="34" t="n"/>
      <c r="D39" s="30" t="n"/>
      <c r="E39" s="34" t="n"/>
      <c r="F39" s="23" t="n"/>
      <c r="G39" s="23" t="n"/>
      <c r="H39" s="23" t="n"/>
      <c r="I39" s="23" t="n"/>
      <c r="J39" s="33" t="n"/>
      <c r="K39" s="35">
        <f>IF($A39="","",IF($H39="Folga",0,IF(OR($B39="",$C39="",$D39="",$E39="",$J39=""),"",IFERROR((($D39+$E39)-($B39+$C39))*24-$J39,""))))</f>
        <v/>
      </c>
      <c r="L39" s="21" t="n"/>
      <c r="M39" s="23" t="n"/>
      <c r="N39" s="25">
        <f>IF(COUNTA($A39:$J39,$L39:$M39)=0,"",IF($A39="","ID de escala em falta",IFERROR(IF(COUNTIF($A$6:$A$105,$A39)&gt;1,"ID de escala duplicado",IF($H39="Folga",IF(OR($B39="",$I39&lt;&gt;"Folga",$C39&lt;&gt;"",$D39&lt;&gt;"",$E39&lt;&gt;"",$J39&lt;&gt;""),"Verificar dados da folga","OK"),IF(OR($H39&lt;&gt;"Turno",$B39="",$C39="",$D39="",$E39="",$F39="",$G39="",$I39="",$J39="",$K39="",$K39&lt;0),"Verificar horas","OK"))),"Verificar")))</f>
        <v/>
      </c>
    </row>
    <row r="40">
      <c r="A40" s="21" t="n"/>
      <c r="B40" s="30" t="n"/>
      <c r="C40" s="34" t="n"/>
      <c r="D40" s="30" t="n"/>
      <c r="E40" s="34" t="n"/>
      <c r="F40" s="23" t="n"/>
      <c r="G40" s="23" t="n"/>
      <c r="H40" s="23" t="n"/>
      <c r="I40" s="23" t="n"/>
      <c r="J40" s="33" t="n"/>
      <c r="K40" s="35">
        <f>IF($A40="","",IF($H40="Folga",0,IF(OR($B40="",$C40="",$D40="",$E40="",$J40=""),"",IFERROR((($D40+$E40)-($B40+$C40))*24-$J40,""))))</f>
        <v/>
      </c>
      <c r="L40" s="21" t="n"/>
      <c r="M40" s="23" t="n"/>
      <c r="N40" s="25">
        <f>IF(COUNTA($A40:$J40,$L40:$M40)=0,"",IF($A40="","ID de escala em falta",IFERROR(IF(COUNTIF($A$6:$A$105,$A40)&gt;1,"ID de escala duplicado",IF($H40="Folga",IF(OR($B40="",$I40&lt;&gt;"Folga",$C40&lt;&gt;"",$D40&lt;&gt;"",$E40&lt;&gt;"",$J40&lt;&gt;""),"Verificar dados da folga","OK"),IF(OR($H40&lt;&gt;"Turno",$B40="",$C40="",$D40="",$E40="",$F40="",$G40="",$I40="",$J40="",$K40="",$K40&lt;0),"Verificar horas","OK"))),"Verificar")))</f>
        <v/>
      </c>
    </row>
    <row r="41">
      <c r="A41" s="21" t="n"/>
      <c r="B41" s="30" t="n"/>
      <c r="C41" s="34" t="n"/>
      <c r="D41" s="30" t="n"/>
      <c r="E41" s="34" t="n"/>
      <c r="F41" s="23" t="n"/>
      <c r="G41" s="23" t="n"/>
      <c r="H41" s="23" t="n"/>
      <c r="I41" s="23" t="n"/>
      <c r="J41" s="33" t="n"/>
      <c r="K41" s="35">
        <f>IF($A41="","",IF($H41="Folga",0,IF(OR($B41="",$C41="",$D41="",$E41="",$J41=""),"",IFERROR((($D41+$E41)-($B41+$C41))*24-$J41,""))))</f>
        <v/>
      </c>
      <c r="L41" s="21" t="n"/>
      <c r="M41" s="23" t="n"/>
      <c r="N41" s="25">
        <f>IF(COUNTA($A41:$J41,$L41:$M41)=0,"",IF($A41="","ID de escala em falta",IFERROR(IF(COUNTIF($A$6:$A$105,$A41)&gt;1,"ID de escala duplicado",IF($H41="Folga",IF(OR($B41="",$I41&lt;&gt;"Folga",$C41&lt;&gt;"",$D41&lt;&gt;"",$E41&lt;&gt;"",$J41&lt;&gt;""),"Verificar dados da folga","OK"),IF(OR($H41&lt;&gt;"Turno",$B41="",$C41="",$D41="",$E41="",$F41="",$G41="",$I41="",$J41="",$K41="",$K41&lt;0),"Verificar horas","OK"))),"Verificar")))</f>
        <v/>
      </c>
    </row>
    <row r="42">
      <c r="A42" s="21" t="n"/>
      <c r="B42" s="30" t="n"/>
      <c r="C42" s="34" t="n"/>
      <c r="D42" s="30" t="n"/>
      <c r="E42" s="34" t="n"/>
      <c r="F42" s="23" t="n"/>
      <c r="G42" s="23" t="n"/>
      <c r="H42" s="23" t="n"/>
      <c r="I42" s="23" t="n"/>
      <c r="J42" s="33" t="n"/>
      <c r="K42" s="35">
        <f>IF($A42="","",IF($H42="Folga",0,IF(OR($B42="",$C42="",$D42="",$E42="",$J42=""),"",IFERROR((($D42+$E42)-($B42+$C42))*24-$J42,""))))</f>
        <v/>
      </c>
      <c r="L42" s="21" t="n"/>
      <c r="M42" s="23" t="n"/>
      <c r="N42" s="25">
        <f>IF(COUNTA($A42:$J42,$L42:$M42)=0,"",IF($A42="","ID de escala em falta",IFERROR(IF(COUNTIF($A$6:$A$105,$A42)&gt;1,"ID de escala duplicado",IF($H42="Folga",IF(OR($B42="",$I42&lt;&gt;"Folga",$C42&lt;&gt;"",$D42&lt;&gt;"",$E42&lt;&gt;"",$J42&lt;&gt;""),"Verificar dados da folga","OK"),IF(OR($H42&lt;&gt;"Turno",$B42="",$C42="",$D42="",$E42="",$F42="",$G42="",$I42="",$J42="",$K42="",$K42&lt;0),"Verificar horas","OK"))),"Verificar")))</f>
        <v/>
      </c>
    </row>
    <row r="43">
      <c r="A43" s="21" t="n"/>
      <c r="B43" s="30" t="n"/>
      <c r="C43" s="34" t="n"/>
      <c r="D43" s="30" t="n"/>
      <c r="E43" s="34" t="n"/>
      <c r="F43" s="23" t="n"/>
      <c r="G43" s="23" t="n"/>
      <c r="H43" s="23" t="n"/>
      <c r="I43" s="23" t="n"/>
      <c r="J43" s="33" t="n"/>
      <c r="K43" s="35">
        <f>IF($A43="","",IF($H43="Folga",0,IF(OR($B43="",$C43="",$D43="",$E43="",$J43=""),"",IFERROR((($D43+$E43)-($B43+$C43))*24-$J43,""))))</f>
        <v/>
      </c>
      <c r="L43" s="21" t="n"/>
      <c r="M43" s="23" t="n"/>
      <c r="N43" s="25">
        <f>IF(COUNTA($A43:$J43,$L43:$M43)=0,"",IF($A43="","ID de escala em falta",IFERROR(IF(COUNTIF($A$6:$A$105,$A43)&gt;1,"ID de escala duplicado",IF($H43="Folga",IF(OR($B43="",$I43&lt;&gt;"Folga",$C43&lt;&gt;"",$D43&lt;&gt;"",$E43&lt;&gt;"",$J43&lt;&gt;""),"Verificar dados da folga","OK"),IF(OR($H43&lt;&gt;"Turno",$B43="",$C43="",$D43="",$E43="",$F43="",$G43="",$I43="",$J43="",$K43="",$K43&lt;0),"Verificar horas","OK"))),"Verificar")))</f>
        <v/>
      </c>
    </row>
    <row r="44">
      <c r="A44" s="21" t="n"/>
      <c r="B44" s="30" t="n"/>
      <c r="C44" s="34" t="n"/>
      <c r="D44" s="30" t="n"/>
      <c r="E44" s="34" t="n"/>
      <c r="F44" s="23" t="n"/>
      <c r="G44" s="23" t="n"/>
      <c r="H44" s="23" t="n"/>
      <c r="I44" s="23" t="n"/>
      <c r="J44" s="33" t="n"/>
      <c r="K44" s="35">
        <f>IF($A44="","",IF($H44="Folga",0,IF(OR($B44="",$C44="",$D44="",$E44="",$J44=""),"",IFERROR((($D44+$E44)-($B44+$C44))*24-$J44,""))))</f>
        <v/>
      </c>
      <c r="L44" s="21" t="n"/>
      <c r="M44" s="23" t="n"/>
      <c r="N44" s="25">
        <f>IF(COUNTA($A44:$J44,$L44:$M44)=0,"",IF($A44="","ID de escala em falta",IFERROR(IF(COUNTIF($A$6:$A$105,$A44)&gt;1,"ID de escala duplicado",IF($H44="Folga",IF(OR($B44="",$I44&lt;&gt;"Folga",$C44&lt;&gt;"",$D44&lt;&gt;"",$E44&lt;&gt;"",$J44&lt;&gt;""),"Verificar dados da folga","OK"),IF(OR($H44&lt;&gt;"Turno",$B44="",$C44="",$D44="",$E44="",$F44="",$G44="",$I44="",$J44="",$K44="",$K44&lt;0),"Verificar horas","OK"))),"Verificar")))</f>
        <v/>
      </c>
    </row>
    <row r="45">
      <c r="A45" s="21" t="n"/>
      <c r="B45" s="30" t="n"/>
      <c r="C45" s="34" t="n"/>
      <c r="D45" s="30" t="n"/>
      <c r="E45" s="34" t="n"/>
      <c r="F45" s="23" t="n"/>
      <c r="G45" s="23" t="n"/>
      <c r="H45" s="23" t="n"/>
      <c r="I45" s="23" t="n"/>
      <c r="J45" s="33" t="n"/>
      <c r="K45" s="35">
        <f>IF($A45="","",IF($H45="Folga",0,IF(OR($B45="",$C45="",$D45="",$E45="",$J45=""),"",IFERROR((($D45+$E45)-($B45+$C45))*24-$J45,""))))</f>
        <v/>
      </c>
      <c r="L45" s="21" t="n"/>
      <c r="M45" s="23" t="n"/>
      <c r="N45" s="25">
        <f>IF(COUNTA($A45:$J45,$L45:$M45)=0,"",IF($A45="","ID de escala em falta",IFERROR(IF(COUNTIF($A$6:$A$105,$A45)&gt;1,"ID de escala duplicado",IF($H45="Folga",IF(OR($B45="",$I45&lt;&gt;"Folga",$C45&lt;&gt;"",$D45&lt;&gt;"",$E45&lt;&gt;"",$J45&lt;&gt;""),"Verificar dados da folga","OK"),IF(OR($H45&lt;&gt;"Turno",$B45="",$C45="",$D45="",$E45="",$F45="",$G45="",$I45="",$J45="",$K45="",$K45&lt;0),"Verificar horas","OK"))),"Verificar")))</f>
        <v/>
      </c>
    </row>
    <row r="46">
      <c r="A46" s="21" t="n"/>
      <c r="B46" s="30" t="n"/>
      <c r="C46" s="34" t="n"/>
      <c r="D46" s="30" t="n"/>
      <c r="E46" s="34" t="n"/>
      <c r="F46" s="23" t="n"/>
      <c r="G46" s="23" t="n"/>
      <c r="H46" s="23" t="n"/>
      <c r="I46" s="23" t="n"/>
      <c r="J46" s="33" t="n"/>
      <c r="K46" s="35">
        <f>IF($A46="","",IF($H46="Folga",0,IF(OR($B46="",$C46="",$D46="",$E46="",$J46=""),"",IFERROR((($D46+$E46)-($B46+$C46))*24-$J46,""))))</f>
        <v/>
      </c>
      <c r="L46" s="21" t="n"/>
      <c r="M46" s="23" t="n"/>
      <c r="N46" s="25">
        <f>IF(COUNTA($A46:$J46,$L46:$M46)=0,"",IF($A46="","ID de escala em falta",IFERROR(IF(COUNTIF($A$6:$A$105,$A46)&gt;1,"ID de escala duplicado",IF($H46="Folga",IF(OR($B46="",$I46&lt;&gt;"Folga",$C46&lt;&gt;"",$D46&lt;&gt;"",$E46&lt;&gt;"",$J46&lt;&gt;""),"Verificar dados da folga","OK"),IF(OR($H46&lt;&gt;"Turno",$B46="",$C46="",$D46="",$E46="",$F46="",$G46="",$I46="",$J46="",$K46="",$K46&lt;0),"Verificar horas","OK"))),"Verificar")))</f>
        <v/>
      </c>
    </row>
    <row r="47">
      <c r="A47" s="21" t="n"/>
      <c r="B47" s="30" t="n"/>
      <c r="C47" s="34" t="n"/>
      <c r="D47" s="30" t="n"/>
      <c r="E47" s="34" t="n"/>
      <c r="F47" s="23" t="n"/>
      <c r="G47" s="23" t="n"/>
      <c r="H47" s="23" t="n"/>
      <c r="I47" s="23" t="n"/>
      <c r="J47" s="33" t="n"/>
      <c r="K47" s="35">
        <f>IF($A47="","",IF($H47="Folga",0,IF(OR($B47="",$C47="",$D47="",$E47="",$J47=""),"",IFERROR((($D47+$E47)-($B47+$C47))*24-$J47,""))))</f>
        <v/>
      </c>
      <c r="L47" s="21" t="n"/>
      <c r="M47" s="23" t="n"/>
      <c r="N47" s="25">
        <f>IF(COUNTA($A47:$J47,$L47:$M47)=0,"",IF($A47="","ID de escala em falta",IFERROR(IF(COUNTIF($A$6:$A$105,$A47)&gt;1,"ID de escala duplicado",IF($H47="Folga",IF(OR($B47="",$I47&lt;&gt;"Folga",$C47&lt;&gt;"",$D47&lt;&gt;"",$E47&lt;&gt;"",$J47&lt;&gt;""),"Verificar dados da folga","OK"),IF(OR($H47&lt;&gt;"Turno",$B47="",$C47="",$D47="",$E47="",$F47="",$G47="",$I47="",$J47="",$K47="",$K47&lt;0),"Verificar horas","OK"))),"Verificar")))</f>
        <v/>
      </c>
    </row>
    <row r="48">
      <c r="A48" s="21" t="n"/>
      <c r="B48" s="30" t="n"/>
      <c r="C48" s="34" t="n"/>
      <c r="D48" s="30" t="n"/>
      <c r="E48" s="34" t="n"/>
      <c r="F48" s="23" t="n"/>
      <c r="G48" s="23" t="n"/>
      <c r="H48" s="23" t="n"/>
      <c r="I48" s="23" t="n"/>
      <c r="J48" s="33" t="n"/>
      <c r="K48" s="35">
        <f>IF($A48="","",IF($H48="Folga",0,IF(OR($B48="",$C48="",$D48="",$E48="",$J48=""),"",IFERROR((($D48+$E48)-($B48+$C48))*24-$J48,""))))</f>
        <v/>
      </c>
      <c r="L48" s="21" t="n"/>
      <c r="M48" s="23" t="n"/>
      <c r="N48" s="25">
        <f>IF(COUNTA($A48:$J48,$L48:$M48)=0,"",IF($A48="","ID de escala em falta",IFERROR(IF(COUNTIF($A$6:$A$105,$A48)&gt;1,"ID de escala duplicado",IF($H48="Folga",IF(OR($B48="",$I48&lt;&gt;"Folga",$C48&lt;&gt;"",$D48&lt;&gt;"",$E48&lt;&gt;"",$J48&lt;&gt;""),"Verificar dados da folga","OK"),IF(OR($H48&lt;&gt;"Turno",$B48="",$C48="",$D48="",$E48="",$F48="",$G48="",$I48="",$J48="",$K48="",$K48&lt;0),"Verificar horas","OK"))),"Verificar")))</f>
        <v/>
      </c>
    </row>
    <row r="49">
      <c r="A49" s="21" t="n"/>
      <c r="B49" s="30" t="n"/>
      <c r="C49" s="34" t="n"/>
      <c r="D49" s="30" t="n"/>
      <c r="E49" s="34" t="n"/>
      <c r="F49" s="23" t="n"/>
      <c r="G49" s="23" t="n"/>
      <c r="H49" s="23" t="n"/>
      <c r="I49" s="23" t="n"/>
      <c r="J49" s="33" t="n"/>
      <c r="K49" s="35">
        <f>IF($A49="","",IF($H49="Folga",0,IF(OR($B49="",$C49="",$D49="",$E49="",$J49=""),"",IFERROR((($D49+$E49)-($B49+$C49))*24-$J49,""))))</f>
        <v/>
      </c>
      <c r="L49" s="21" t="n"/>
      <c r="M49" s="23" t="n"/>
      <c r="N49" s="25">
        <f>IF(COUNTA($A49:$J49,$L49:$M49)=0,"",IF($A49="","ID de escala em falta",IFERROR(IF(COUNTIF($A$6:$A$105,$A49)&gt;1,"ID de escala duplicado",IF($H49="Folga",IF(OR($B49="",$I49&lt;&gt;"Folga",$C49&lt;&gt;"",$D49&lt;&gt;"",$E49&lt;&gt;"",$J49&lt;&gt;""),"Verificar dados da folga","OK"),IF(OR($H49&lt;&gt;"Turno",$B49="",$C49="",$D49="",$E49="",$F49="",$G49="",$I49="",$J49="",$K49="",$K49&lt;0),"Verificar horas","OK"))),"Verificar")))</f>
        <v/>
      </c>
    </row>
    <row r="50">
      <c r="A50" s="21" t="n"/>
      <c r="B50" s="30" t="n"/>
      <c r="C50" s="34" t="n"/>
      <c r="D50" s="30" t="n"/>
      <c r="E50" s="34" t="n"/>
      <c r="F50" s="23" t="n"/>
      <c r="G50" s="23" t="n"/>
      <c r="H50" s="23" t="n"/>
      <c r="I50" s="23" t="n"/>
      <c r="J50" s="33" t="n"/>
      <c r="K50" s="35">
        <f>IF($A50="","",IF($H50="Folga",0,IF(OR($B50="",$C50="",$D50="",$E50="",$J50=""),"",IFERROR((($D50+$E50)-($B50+$C50))*24-$J50,""))))</f>
        <v/>
      </c>
      <c r="L50" s="21" t="n"/>
      <c r="M50" s="23" t="n"/>
      <c r="N50" s="25">
        <f>IF(COUNTA($A50:$J50,$L50:$M50)=0,"",IF($A50="","ID de escala em falta",IFERROR(IF(COUNTIF($A$6:$A$105,$A50)&gt;1,"ID de escala duplicado",IF($H50="Folga",IF(OR($B50="",$I50&lt;&gt;"Folga",$C50&lt;&gt;"",$D50&lt;&gt;"",$E50&lt;&gt;"",$J50&lt;&gt;""),"Verificar dados da folga","OK"),IF(OR($H50&lt;&gt;"Turno",$B50="",$C50="",$D50="",$E50="",$F50="",$G50="",$I50="",$J50="",$K50="",$K50&lt;0),"Verificar horas","OK"))),"Verificar")))</f>
        <v/>
      </c>
    </row>
    <row r="51">
      <c r="A51" s="21" t="n"/>
      <c r="B51" s="30" t="n"/>
      <c r="C51" s="34" t="n"/>
      <c r="D51" s="30" t="n"/>
      <c r="E51" s="34" t="n"/>
      <c r="F51" s="23" t="n"/>
      <c r="G51" s="23" t="n"/>
      <c r="H51" s="23" t="n"/>
      <c r="I51" s="23" t="n"/>
      <c r="J51" s="33" t="n"/>
      <c r="K51" s="35">
        <f>IF($A51="","",IF($H51="Folga",0,IF(OR($B51="",$C51="",$D51="",$E51="",$J51=""),"",IFERROR((($D51+$E51)-($B51+$C51))*24-$J51,""))))</f>
        <v/>
      </c>
      <c r="L51" s="21" t="n"/>
      <c r="M51" s="23" t="n"/>
      <c r="N51" s="25">
        <f>IF(COUNTA($A51:$J51,$L51:$M51)=0,"",IF($A51="","ID de escala em falta",IFERROR(IF(COUNTIF($A$6:$A$105,$A51)&gt;1,"ID de escala duplicado",IF($H51="Folga",IF(OR($B51="",$I51&lt;&gt;"Folga",$C51&lt;&gt;"",$D51&lt;&gt;"",$E51&lt;&gt;"",$J51&lt;&gt;""),"Verificar dados da folga","OK"),IF(OR($H51&lt;&gt;"Turno",$B51="",$C51="",$D51="",$E51="",$F51="",$G51="",$I51="",$J51="",$K51="",$K51&lt;0),"Verificar horas","OK"))),"Verificar")))</f>
        <v/>
      </c>
    </row>
    <row r="52">
      <c r="A52" s="21" t="n"/>
      <c r="B52" s="30" t="n"/>
      <c r="C52" s="34" t="n"/>
      <c r="D52" s="30" t="n"/>
      <c r="E52" s="34" t="n"/>
      <c r="F52" s="23" t="n"/>
      <c r="G52" s="23" t="n"/>
      <c r="H52" s="23" t="n"/>
      <c r="I52" s="23" t="n"/>
      <c r="J52" s="33" t="n"/>
      <c r="K52" s="35">
        <f>IF($A52="","",IF($H52="Folga",0,IF(OR($B52="",$C52="",$D52="",$E52="",$J52=""),"",IFERROR((($D52+$E52)-($B52+$C52))*24-$J52,""))))</f>
        <v/>
      </c>
      <c r="L52" s="21" t="n"/>
      <c r="M52" s="23" t="n"/>
      <c r="N52" s="25">
        <f>IF(COUNTA($A52:$J52,$L52:$M52)=0,"",IF($A52="","ID de escala em falta",IFERROR(IF(COUNTIF($A$6:$A$105,$A52)&gt;1,"ID de escala duplicado",IF($H52="Folga",IF(OR($B52="",$I52&lt;&gt;"Folga",$C52&lt;&gt;"",$D52&lt;&gt;"",$E52&lt;&gt;"",$J52&lt;&gt;""),"Verificar dados da folga","OK"),IF(OR($H52&lt;&gt;"Turno",$B52="",$C52="",$D52="",$E52="",$F52="",$G52="",$I52="",$J52="",$K52="",$K52&lt;0),"Verificar horas","OK"))),"Verificar")))</f>
        <v/>
      </c>
    </row>
    <row r="53">
      <c r="A53" s="21" t="n"/>
      <c r="B53" s="30" t="n"/>
      <c r="C53" s="34" t="n"/>
      <c r="D53" s="30" t="n"/>
      <c r="E53" s="34" t="n"/>
      <c r="F53" s="23" t="n"/>
      <c r="G53" s="23" t="n"/>
      <c r="H53" s="23" t="n"/>
      <c r="I53" s="23" t="n"/>
      <c r="J53" s="33" t="n"/>
      <c r="K53" s="35">
        <f>IF($A53="","",IF($H53="Folga",0,IF(OR($B53="",$C53="",$D53="",$E53="",$J53=""),"",IFERROR((($D53+$E53)-($B53+$C53))*24-$J53,""))))</f>
        <v/>
      </c>
      <c r="L53" s="21" t="n"/>
      <c r="M53" s="23" t="n"/>
      <c r="N53" s="25">
        <f>IF(COUNTA($A53:$J53,$L53:$M53)=0,"",IF($A53="","ID de escala em falta",IFERROR(IF(COUNTIF($A$6:$A$105,$A53)&gt;1,"ID de escala duplicado",IF($H53="Folga",IF(OR($B53="",$I53&lt;&gt;"Folga",$C53&lt;&gt;"",$D53&lt;&gt;"",$E53&lt;&gt;"",$J53&lt;&gt;""),"Verificar dados da folga","OK"),IF(OR($H53&lt;&gt;"Turno",$B53="",$C53="",$D53="",$E53="",$F53="",$G53="",$I53="",$J53="",$K53="",$K53&lt;0),"Verificar horas","OK"))),"Verificar")))</f>
        <v/>
      </c>
    </row>
    <row r="54">
      <c r="A54" s="21" t="n"/>
      <c r="B54" s="30" t="n"/>
      <c r="C54" s="34" t="n"/>
      <c r="D54" s="30" t="n"/>
      <c r="E54" s="34" t="n"/>
      <c r="F54" s="23" t="n"/>
      <c r="G54" s="23" t="n"/>
      <c r="H54" s="23" t="n"/>
      <c r="I54" s="23" t="n"/>
      <c r="J54" s="33" t="n"/>
      <c r="K54" s="35">
        <f>IF($A54="","",IF($H54="Folga",0,IF(OR($B54="",$C54="",$D54="",$E54="",$J54=""),"",IFERROR((($D54+$E54)-($B54+$C54))*24-$J54,""))))</f>
        <v/>
      </c>
      <c r="L54" s="21" t="n"/>
      <c r="M54" s="23" t="n"/>
      <c r="N54" s="25">
        <f>IF(COUNTA($A54:$J54,$L54:$M54)=0,"",IF($A54="","ID de escala em falta",IFERROR(IF(COUNTIF($A$6:$A$105,$A54)&gt;1,"ID de escala duplicado",IF($H54="Folga",IF(OR($B54="",$I54&lt;&gt;"Folga",$C54&lt;&gt;"",$D54&lt;&gt;"",$E54&lt;&gt;"",$J54&lt;&gt;""),"Verificar dados da folga","OK"),IF(OR($H54&lt;&gt;"Turno",$B54="",$C54="",$D54="",$E54="",$F54="",$G54="",$I54="",$J54="",$K54="",$K54&lt;0),"Verificar horas","OK"))),"Verificar")))</f>
        <v/>
      </c>
    </row>
    <row r="55">
      <c r="A55" s="21" t="n"/>
      <c r="B55" s="30" t="n"/>
      <c r="C55" s="34" t="n"/>
      <c r="D55" s="30" t="n"/>
      <c r="E55" s="34" t="n"/>
      <c r="F55" s="23" t="n"/>
      <c r="G55" s="23" t="n"/>
      <c r="H55" s="23" t="n"/>
      <c r="I55" s="23" t="n"/>
      <c r="J55" s="33" t="n"/>
      <c r="K55" s="35">
        <f>IF($A55="","",IF($H55="Folga",0,IF(OR($B55="",$C55="",$D55="",$E55="",$J55=""),"",IFERROR((($D55+$E55)-($B55+$C55))*24-$J55,""))))</f>
        <v/>
      </c>
      <c r="L55" s="21" t="n"/>
      <c r="M55" s="23" t="n"/>
      <c r="N55" s="25">
        <f>IF(COUNTA($A55:$J55,$L55:$M55)=0,"",IF($A55="","ID de escala em falta",IFERROR(IF(COUNTIF($A$6:$A$105,$A55)&gt;1,"ID de escala duplicado",IF($H55="Folga",IF(OR($B55="",$I55&lt;&gt;"Folga",$C55&lt;&gt;"",$D55&lt;&gt;"",$E55&lt;&gt;"",$J55&lt;&gt;""),"Verificar dados da folga","OK"),IF(OR($H55&lt;&gt;"Turno",$B55="",$C55="",$D55="",$E55="",$F55="",$G55="",$I55="",$J55="",$K55="",$K55&lt;0),"Verificar horas","OK"))),"Verificar")))</f>
        <v/>
      </c>
    </row>
    <row r="56">
      <c r="A56" s="21" t="n"/>
      <c r="B56" s="30" t="n"/>
      <c r="C56" s="34" t="n"/>
      <c r="D56" s="30" t="n"/>
      <c r="E56" s="34" t="n"/>
      <c r="F56" s="23" t="n"/>
      <c r="G56" s="23" t="n"/>
      <c r="H56" s="23" t="n"/>
      <c r="I56" s="23" t="n"/>
      <c r="J56" s="33" t="n"/>
      <c r="K56" s="35">
        <f>IF($A56="","",IF($H56="Folga",0,IF(OR($B56="",$C56="",$D56="",$E56="",$J56=""),"",IFERROR((($D56+$E56)-($B56+$C56))*24-$J56,""))))</f>
        <v/>
      </c>
      <c r="L56" s="21" t="n"/>
      <c r="M56" s="23" t="n"/>
      <c r="N56" s="25">
        <f>IF(COUNTA($A56:$J56,$L56:$M56)=0,"",IF($A56="","ID de escala em falta",IFERROR(IF(COUNTIF($A$6:$A$105,$A56)&gt;1,"ID de escala duplicado",IF($H56="Folga",IF(OR($B56="",$I56&lt;&gt;"Folga",$C56&lt;&gt;"",$D56&lt;&gt;"",$E56&lt;&gt;"",$J56&lt;&gt;""),"Verificar dados da folga","OK"),IF(OR($H56&lt;&gt;"Turno",$B56="",$C56="",$D56="",$E56="",$F56="",$G56="",$I56="",$J56="",$K56="",$K56&lt;0),"Verificar horas","OK"))),"Verificar")))</f>
        <v/>
      </c>
    </row>
    <row r="57">
      <c r="A57" s="21" t="n"/>
      <c r="B57" s="30" t="n"/>
      <c r="C57" s="34" t="n"/>
      <c r="D57" s="30" t="n"/>
      <c r="E57" s="34" t="n"/>
      <c r="F57" s="23" t="n"/>
      <c r="G57" s="23" t="n"/>
      <c r="H57" s="23" t="n"/>
      <c r="I57" s="23" t="n"/>
      <c r="J57" s="33" t="n"/>
      <c r="K57" s="35">
        <f>IF($A57="","",IF($H57="Folga",0,IF(OR($B57="",$C57="",$D57="",$E57="",$J57=""),"",IFERROR((($D57+$E57)-($B57+$C57))*24-$J57,""))))</f>
        <v/>
      </c>
      <c r="L57" s="21" t="n"/>
      <c r="M57" s="23" t="n"/>
      <c r="N57" s="25">
        <f>IF(COUNTA($A57:$J57,$L57:$M57)=0,"",IF($A57="","ID de escala em falta",IFERROR(IF(COUNTIF($A$6:$A$105,$A57)&gt;1,"ID de escala duplicado",IF($H57="Folga",IF(OR($B57="",$I57&lt;&gt;"Folga",$C57&lt;&gt;"",$D57&lt;&gt;"",$E57&lt;&gt;"",$J57&lt;&gt;""),"Verificar dados da folga","OK"),IF(OR($H57&lt;&gt;"Turno",$B57="",$C57="",$D57="",$E57="",$F57="",$G57="",$I57="",$J57="",$K57="",$K57&lt;0),"Verificar horas","OK"))),"Verificar")))</f>
        <v/>
      </c>
    </row>
    <row r="58">
      <c r="A58" s="21" t="n"/>
      <c r="B58" s="30" t="n"/>
      <c r="C58" s="34" t="n"/>
      <c r="D58" s="30" t="n"/>
      <c r="E58" s="34" t="n"/>
      <c r="F58" s="23" t="n"/>
      <c r="G58" s="23" t="n"/>
      <c r="H58" s="23" t="n"/>
      <c r="I58" s="23" t="n"/>
      <c r="J58" s="33" t="n"/>
      <c r="K58" s="35">
        <f>IF($A58="","",IF($H58="Folga",0,IF(OR($B58="",$C58="",$D58="",$E58="",$J58=""),"",IFERROR((($D58+$E58)-($B58+$C58))*24-$J58,""))))</f>
        <v/>
      </c>
      <c r="L58" s="21" t="n"/>
      <c r="M58" s="23" t="n"/>
      <c r="N58" s="25">
        <f>IF(COUNTA($A58:$J58,$L58:$M58)=0,"",IF($A58="","ID de escala em falta",IFERROR(IF(COUNTIF($A$6:$A$105,$A58)&gt;1,"ID de escala duplicado",IF($H58="Folga",IF(OR($B58="",$I58&lt;&gt;"Folga",$C58&lt;&gt;"",$D58&lt;&gt;"",$E58&lt;&gt;"",$J58&lt;&gt;""),"Verificar dados da folga","OK"),IF(OR($H58&lt;&gt;"Turno",$B58="",$C58="",$D58="",$E58="",$F58="",$G58="",$I58="",$J58="",$K58="",$K58&lt;0),"Verificar horas","OK"))),"Verificar")))</f>
        <v/>
      </c>
    </row>
    <row r="59">
      <c r="A59" s="21" t="n"/>
      <c r="B59" s="30" t="n"/>
      <c r="C59" s="34" t="n"/>
      <c r="D59" s="30" t="n"/>
      <c r="E59" s="34" t="n"/>
      <c r="F59" s="23" t="n"/>
      <c r="G59" s="23" t="n"/>
      <c r="H59" s="23" t="n"/>
      <c r="I59" s="23" t="n"/>
      <c r="J59" s="33" t="n"/>
      <c r="K59" s="35">
        <f>IF($A59="","",IF($H59="Folga",0,IF(OR($B59="",$C59="",$D59="",$E59="",$J59=""),"",IFERROR((($D59+$E59)-($B59+$C59))*24-$J59,""))))</f>
        <v/>
      </c>
      <c r="L59" s="21" t="n"/>
      <c r="M59" s="23" t="n"/>
      <c r="N59" s="25">
        <f>IF(COUNTA($A59:$J59,$L59:$M59)=0,"",IF($A59="","ID de escala em falta",IFERROR(IF(COUNTIF($A$6:$A$105,$A59)&gt;1,"ID de escala duplicado",IF($H59="Folga",IF(OR($B59="",$I59&lt;&gt;"Folga",$C59&lt;&gt;"",$D59&lt;&gt;"",$E59&lt;&gt;"",$J59&lt;&gt;""),"Verificar dados da folga","OK"),IF(OR($H59&lt;&gt;"Turno",$B59="",$C59="",$D59="",$E59="",$F59="",$G59="",$I59="",$J59="",$K59="",$K59&lt;0),"Verificar horas","OK"))),"Verificar")))</f>
        <v/>
      </c>
    </row>
    <row r="60">
      <c r="A60" s="21" t="n"/>
      <c r="B60" s="30" t="n"/>
      <c r="C60" s="34" t="n"/>
      <c r="D60" s="30" t="n"/>
      <c r="E60" s="34" t="n"/>
      <c r="F60" s="23" t="n"/>
      <c r="G60" s="23" t="n"/>
      <c r="H60" s="23" t="n"/>
      <c r="I60" s="23" t="n"/>
      <c r="J60" s="33" t="n"/>
      <c r="K60" s="35">
        <f>IF($A60="","",IF($H60="Folga",0,IF(OR($B60="",$C60="",$D60="",$E60="",$J60=""),"",IFERROR((($D60+$E60)-($B60+$C60))*24-$J60,""))))</f>
        <v/>
      </c>
      <c r="L60" s="21" t="n"/>
      <c r="M60" s="23" t="n"/>
      <c r="N60" s="25">
        <f>IF(COUNTA($A60:$J60,$L60:$M60)=0,"",IF($A60="","ID de escala em falta",IFERROR(IF(COUNTIF($A$6:$A$105,$A60)&gt;1,"ID de escala duplicado",IF($H60="Folga",IF(OR($B60="",$I60&lt;&gt;"Folga",$C60&lt;&gt;"",$D60&lt;&gt;"",$E60&lt;&gt;"",$J60&lt;&gt;""),"Verificar dados da folga","OK"),IF(OR($H60&lt;&gt;"Turno",$B60="",$C60="",$D60="",$E60="",$F60="",$G60="",$I60="",$J60="",$K60="",$K60&lt;0),"Verificar horas","OK"))),"Verificar")))</f>
        <v/>
      </c>
    </row>
    <row r="61">
      <c r="A61" s="21" t="n"/>
      <c r="B61" s="30" t="n"/>
      <c r="C61" s="34" t="n"/>
      <c r="D61" s="30" t="n"/>
      <c r="E61" s="34" t="n"/>
      <c r="F61" s="23" t="n"/>
      <c r="G61" s="23" t="n"/>
      <c r="H61" s="23" t="n"/>
      <c r="I61" s="23" t="n"/>
      <c r="J61" s="33" t="n"/>
      <c r="K61" s="35">
        <f>IF($A61="","",IF($H61="Folga",0,IF(OR($B61="",$C61="",$D61="",$E61="",$J61=""),"",IFERROR((($D61+$E61)-($B61+$C61))*24-$J61,""))))</f>
        <v/>
      </c>
      <c r="L61" s="21" t="n"/>
      <c r="M61" s="23" t="n"/>
      <c r="N61" s="25">
        <f>IF(COUNTA($A61:$J61,$L61:$M61)=0,"",IF($A61="","ID de escala em falta",IFERROR(IF(COUNTIF($A$6:$A$105,$A61)&gt;1,"ID de escala duplicado",IF($H61="Folga",IF(OR($B61="",$I61&lt;&gt;"Folga",$C61&lt;&gt;"",$D61&lt;&gt;"",$E61&lt;&gt;"",$J61&lt;&gt;""),"Verificar dados da folga","OK"),IF(OR($H61&lt;&gt;"Turno",$B61="",$C61="",$D61="",$E61="",$F61="",$G61="",$I61="",$J61="",$K61="",$K61&lt;0),"Verificar horas","OK"))),"Verificar")))</f>
        <v/>
      </c>
    </row>
    <row r="62">
      <c r="A62" s="21" t="n"/>
      <c r="B62" s="30" t="n"/>
      <c r="C62" s="34" t="n"/>
      <c r="D62" s="30" t="n"/>
      <c r="E62" s="34" t="n"/>
      <c r="F62" s="23" t="n"/>
      <c r="G62" s="23" t="n"/>
      <c r="H62" s="23" t="n"/>
      <c r="I62" s="23" t="n"/>
      <c r="J62" s="33" t="n"/>
      <c r="K62" s="35">
        <f>IF($A62="","",IF($H62="Folga",0,IF(OR($B62="",$C62="",$D62="",$E62="",$J62=""),"",IFERROR((($D62+$E62)-($B62+$C62))*24-$J62,""))))</f>
        <v/>
      </c>
      <c r="L62" s="21" t="n"/>
      <c r="M62" s="23" t="n"/>
      <c r="N62" s="25">
        <f>IF(COUNTA($A62:$J62,$L62:$M62)=0,"",IF($A62="","ID de escala em falta",IFERROR(IF(COUNTIF($A$6:$A$105,$A62)&gt;1,"ID de escala duplicado",IF($H62="Folga",IF(OR($B62="",$I62&lt;&gt;"Folga",$C62&lt;&gt;"",$D62&lt;&gt;"",$E62&lt;&gt;"",$J62&lt;&gt;""),"Verificar dados da folga","OK"),IF(OR($H62&lt;&gt;"Turno",$B62="",$C62="",$D62="",$E62="",$F62="",$G62="",$I62="",$J62="",$K62="",$K62&lt;0),"Verificar horas","OK"))),"Verificar")))</f>
        <v/>
      </c>
    </row>
    <row r="63">
      <c r="A63" s="21" t="n"/>
      <c r="B63" s="30" t="n"/>
      <c r="C63" s="34" t="n"/>
      <c r="D63" s="30" t="n"/>
      <c r="E63" s="34" t="n"/>
      <c r="F63" s="23" t="n"/>
      <c r="G63" s="23" t="n"/>
      <c r="H63" s="23" t="n"/>
      <c r="I63" s="23" t="n"/>
      <c r="J63" s="33" t="n"/>
      <c r="K63" s="35">
        <f>IF($A63="","",IF($H63="Folga",0,IF(OR($B63="",$C63="",$D63="",$E63="",$J63=""),"",IFERROR((($D63+$E63)-($B63+$C63))*24-$J63,""))))</f>
        <v/>
      </c>
      <c r="L63" s="21" t="n"/>
      <c r="M63" s="23" t="n"/>
      <c r="N63" s="25">
        <f>IF(COUNTA($A63:$J63,$L63:$M63)=0,"",IF($A63="","ID de escala em falta",IFERROR(IF(COUNTIF($A$6:$A$105,$A63)&gt;1,"ID de escala duplicado",IF($H63="Folga",IF(OR($B63="",$I63&lt;&gt;"Folga",$C63&lt;&gt;"",$D63&lt;&gt;"",$E63&lt;&gt;"",$J63&lt;&gt;""),"Verificar dados da folga","OK"),IF(OR($H63&lt;&gt;"Turno",$B63="",$C63="",$D63="",$E63="",$F63="",$G63="",$I63="",$J63="",$K63="",$K63&lt;0),"Verificar horas","OK"))),"Verificar")))</f>
        <v/>
      </c>
    </row>
    <row r="64">
      <c r="A64" s="21" t="n"/>
      <c r="B64" s="30" t="n"/>
      <c r="C64" s="34" t="n"/>
      <c r="D64" s="30" t="n"/>
      <c r="E64" s="34" t="n"/>
      <c r="F64" s="23" t="n"/>
      <c r="G64" s="23" t="n"/>
      <c r="H64" s="23" t="n"/>
      <c r="I64" s="23" t="n"/>
      <c r="J64" s="33" t="n"/>
      <c r="K64" s="35">
        <f>IF($A64="","",IF($H64="Folga",0,IF(OR($B64="",$C64="",$D64="",$E64="",$J64=""),"",IFERROR((($D64+$E64)-($B64+$C64))*24-$J64,""))))</f>
        <v/>
      </c>
      <c r="L64" s="21" t="n"/>
      <c r="M64" s="23" t="n"/>
      <c r="N64" s="25">
        <f>IF(COUNTA($A64:$J64,$L64:$M64)=0,"",IF($A64="","ID de escala em falta",IFERROR(IF(COUNTIF($A$6:$A$105,$A64)&gt;1,"ID de escala duplicado",IF($H64="Folga",IF(OR($B64="",$I64&lt;&gt;"Folga",$C64&lt;&gt;"",$D64&lt;&gt;"",$E64&lt;&gt;"",$J64&lt;&gt;""),"Verificar dados da folga","OK"),IF(OR($H64&lt;&gt;"Turno",$B64="",$C64="",$D64="",$E64="",$F64="",$G64="",$I64="",$J64="",$K64="",$K64&lt;0),"Verificar horas","OK"))),"Verificar")))</f>
        <v/>
      </c>
    </row>
    <row r="65">
      <c r="A65" s="21" t="n"/>
      <c r="B65" s="30" t="n"/>
      <c r="C65" s="34" t="n"/>
      <c r="D65" s="30" t="n"/>
      <c r="E65" s="34" t="n"/>
      <c r="F65" s="23" t="n"/>
      <c r="G65" s="23" t="n"/>
      <c r="H65" s="23" t="n"/>
      <c r="I65" s="23" t="n"/>
      <c r="J65" s="33" t="n"/>
      <c r="K65" s="35">
        <f>IF($A65="","",IF($H65="Folga",0,IF(OR($B65="",$C65="",$D65="",$E65="",$J65=""),"",IFERROR((($D65+$E65)-($B65+$C65))*24-$J65,""))))</f>
        <v/>
      </c>
      <c r="L65" s="21" t="n"/>
      <c r="M65" s="23" t="n"/>
      <c r="N65" s="25">
        <f>IF(COUNTA($A65:$J65,$L65:$M65)=0,"",IF($A65="","ID de escala em falta",IFERROR(IF(COUNTIF($A$6:$A$105,$A65)&gt;1,"ID de escala duplicado",IF($H65="Folga",IF(OR($B65="",$I65&lt;&gt;"Folga",$C65&lt;&gt;"",$D65&lt;&gt;"",$E65&lt;&gt;"",$J65&lt;&gt;""),"Verificar dados da folga","OK"),IF(OR($H65&lt;&gt;"Turno",$B65="",$C65="",$D65="",$E65="",$F65="",$G65="",$I65="",$J65="",$K65="",$K65&lt;0),"Verificar horas","OK"))),"Verificar")))</f>
        <v/>
      </c>
    </row>
    <row r="66">
      <c r="A66" s="21" t="n"/>
      <c r="B66" s="30" t="n"/>
      <c r="C66" s="34" t="n"/>
      <c r="D66" s="30" t="n"/>
      <c r="E66" s="34" t="n"/>
      <c r="F66" s="23" t="n"/>
      <c r="G66" s="23" t="n"/>
      <c r="H66" s="23" t="n"/>
      <c r="I66" s="23" t="n"/>
      <c r="J66" s="33" t="n"/>
      <c r="K66" s="35">
        <f>IF($A66="","",IF($H66="Folga",0,IF(OR($B66="",$C66="",$D66="",$E66="",$J66=""),"",IFERROR((($D66+$E66)-($B66+$C66))*24-$J66,""))))</f>
        <v/>
      </c>
      <c r="L66" s="21" t="n"/>
      <c r="M66" s="23" t="n"/>
      <c r="N66" s="25">
        <f>IF(COUNTA($A66:$J66,$L66:$M66)=0,"",IF($A66="","ID de escala em falta",IFERROR(IF(COUNTIF($A$6:$A$105,$A66)&gt;1,"ID de escala duplicado",IF($H66="Folga",IF(OR($B66="",$I66&lt;&gt;"Folga",$C66&lt;&gt;"",$D66&lt;&gt;"",$E66&lt;&gt;"",$J66&lt;&gt;""),"Verificar dados da folga","OK"),IF(OR($H66&lt;&gt;"Turno",$B66="",$C66="",$D66="",$E66="",$F66="",$G66="",$I66="",$J66="",$K66="",$K66&lt;0),"Verificar horas","OK"))),"Verificar")))</f>
        <v/>
      </c>
    </row>
    <row r="67">
      <c r="A67" s="21" t="n"/>
      <c r="B67" s="30" t="n"/>
      <c r="C67" s="34" t="n"/>
      <c r="D67" s="30" t="n"/>
      <c r="E67" s="34" t="n"/>
      <c r="F67" s="23" t="n"/>
      <c r="G67" s="23" t="n"/>
      <c r="H67" s="23" t="n"/>
      <c r="I67" s="23" t="n"/>
      <c r="J67" s="33" t="n"/>
      <c r="K67" s="35">
        <f>IF($A67="","",IF($H67="Folga",0,IF(OR($B67="",$C67="",$D67="",$E67="",$J67=""),"",IFERROR((($D67+$E67)-($B67+$C67))*24-$J67,""))))</f>
        <v/>
      </c>
      <c r="L67" s="21" t="n"/>
      <c r="M67" s="23" t="n"/>
      <c r="N67" s="25">
        <f>IF(COUNTA($A67:$J67,$L67:$M67)=0,"",IF($A67="","ID de escala em falta",IFERROR(IF(COUNTIF($A$6:$A$105,$A67)&gt;1,"ID de escala duplicado",IF($H67="Folga",IF(OR($B67="",$I67&lt;&gt;"Folga",$C67&lt;&gt;"",$D67&lt;&gt;"",$E67&lt;&gt;"",$J67&lt;&gt;""),"Verificar dados da folga","OK"),IF(OR($H67&lt;&gt;"Turno",$B67="",$C67="",$D67="",$E67="",$F67="",$G67="",$I67="",$J67="",$K67="",$K67&lt;0),"Verificar horas","OK"))),"Verificar")))</f>
        <v/>
      </c>
    </row>
    <row r="68">
      <c r="A68" s="21" t="n"/>
      <c r="B68" s="30" t="n"/>
      <c r="C68" s="34" t="n"/>
      <c r="D68" s="30" t="n"/>
      <c r="E68" s="34" t="n"/>
      <c r="F68" s="23" t="n"/>
      <c r="G68" s="23" t="n"/>
      <c r="H68" s="23" t="n"/>
      <c r="I68" s="23" t="n"/>
      <c r="J68" s="33" t="n"/>
      <c r="K68" s="35">
        <f>IF($A68="","",IF($H68="Folga",0,IF(OR($B68="",$C68="",$D68="",$E68="",$J68=""),"",IFERROR((($D68+$E68)-($B68+$C68))*24-$J68,""))))</f>
        <v/>
      </c>
      <c r="L68" s="21" t="n"/>
      <c r="M68" s="23" t="n"/>
      <c r="N68" s="25">
        <f>IF(COUNTA($A68:$J68,$L68:$M68)=0,"",IF($A68="","ID de escala em falta",IFERROR(IF(COUNTIF($A$6:$A$105,$A68)&gt;1,"ID de escala duplicado",IF($H68="Folga",IF(OR($B68="",$I68&lt;&gt;"Folga",$C68&lt;&gt;"",$D68&lt;&gt;"",$E68&lt;&gt;"",$J68&lt;&gt;""),"Verificar dados da folga","OK"),IF(OR($H68&lt;&gt;"Turno",$B68="",$C68="",$D68="",$E68="",$F68="",$G68="",$I68="",$J68="",$K68="",$K68&lt;0),"Verificar horas","OK"))),"Verificar")))</f>
        <v/>
      </c>
    </row>
    <row r="69">
      <c r="A69" s="21" t="n"/>
      <c r="B69" s="30" t="n"/>
      <c r="C69" s="34" t="n"/>
      <c r="D69" s="30" t="n"/>
      <c r="E69" s="34" t="n"/>
      <c r="F69" s="23" t="n"/>
      <c r="G69" s="23" t="n"/>
      <c r="H69" s="23" t="n"/>
      <c r="I69" s="23" t="n"/>
      <c r="J69" s="33" t="n"/>
      <c r="K69" s="35">
        <f>IF($A69="","",IF($H69="Folga",0,IF(OR($B69="",$C69="",$D69="",$E69="",$J69=""),"",IFERROR((($D69+$E69)-($B69+$C69))*24-$J69,""))))</f>
        <v/>
      </c>
      <c r="L69" s="21" t="n"/>
      <c r="M69" s="23" t="n"/>
      <c r="N69" s="25">
        <f>IF(COUNTA($A69:$J69,$L69:$M69)=0,"",IF($A69="","ID de escala em falta",IFERROR(IF(COUNTIF($A$6:$A$105,$A69)&gt;1,"ID de escala duplicado",IF($H69="Folga",IF(OR($B69="",$I69&lt;&gt;"Folga",$C69&lt;&gt;"",$D69&lt;&gt;"",$E69&lt;&gt;"",$J69&lt;&gt;""),"Verificar dados da folga","OK"),IF(OR($H69&lt;&gt;"Turno",$B69="",$C69="",$D69="",$E69="",$F69="",$G69="",$I69="",$J69="",$K69="",$K69&lt;0),"Verificar horas","OK"))),"Verificar")))</f>
        <v/>
      </c>
    </row>
    <row r="70">
      <c r="A70" s="21" t="n"/>
      <c r="B70" s="30" t="n"/>
      <c r="C70" s="34" t="n"/>
      <c r="D70" s="30" t="n"/>
      <c r="E70" s="34" t="n"/>
      <c r="F70" s="23" t="n"/>
      <c r="G70" s="23" t="n"/>
      <c r="H70" s="23" t="n"/>
      <c r="I70" s="23" t="n"/>
      <c r="J70" s="33" t="n"/>
      <c r="K70" s="35">
        <f>IF($A70="","",IF($H70="Folga",0,IF(OR($B70="",$C70="",$D70="",$E70="",$J70=""),"",IFERROR((($D70+$E70)-($B70+$C70))*24-$J70,""))))</f>
        <v/>
      </c>
      <c r="L70" s="21" t="n"/>
      <c r="M70" s="23" t="n"/>
      <c r="N70" s="25">
        <f>IF(COUNTA($A70:$J70,$L70:$M70)=0,"",IF($A70="","ID de escala em falta",IFERROR(IF(COUNTIF($A$6:$A$105,$A70)&gt;1,"ID de escala duplicado",IF($H70="Folga",IF(OR($B70="",$I70&lt;&gt;"Folga",$C70&lt;&gt;"",$D70&lt;&gt;"",$E70&lt;&gt;"",$J70&lt;&gt;""),"Verificar dados da folga","OK"),IF(OR($H70&lt;&gt;"Turno",$B70="",$C70="",$D70="",$E70="",$F70="",$G70="",$I70="",$J70="",$K70="",$K70&lt;0),"Verificar horas","OK"))),"Verificar")))</f>
        <v/>
      </c>
    </row>
    <row r="71">
      <c r="A71" s="21" t="n"/>
      <c r="B71" s="30" t="n"/>
      <c r="C71" s="34" t="n"/>
      <c r="D71" s="30" t="n"/>
      <c r="E71" s="34" t="n"/>
      <c r="F71" s="23" t="n"/>
      <c r="G71" s="23" t="n"/>
      <c r="H71" s="23" t="n"/>
      <c r="I71" s="23" t="n"/>
      <c r="J71" s="33" t="n"/>
      <c r="K71" s="35">
        <f>IF($A71="","",IF($H71="Folga",0,IF(OR($B71="",$C71="",$D71="",$E71="",$J71=""),"",IFERROR((($D71+$E71)-($B71+$C71))*24-$J71,""))))</f>
        <v/>
      </c>
      <c r="L71" s="21" t="n"/>
      <c r="M71" s="23" t="n"/>
      <c r="N71" s="25">
        <f>IF(COUNTA($A71:$J71,$L71:$M71)=0,"",IF($A71="","ID de escala em falta",IFERROR(IF(COUNTIF($A$6:$A$105,$A71)&gt;1,"ID de escala duplicado",IF($H71="Folga",IF(OR($B71="",$I71&lt;&gt;"Folga",$C71&lt;&gt;"",$D71&lt;&gt;"",$E71&lt;&gt;"",$J71&lt;&gt;""),"Verificar dados da folga","OK"),IF(OR($H71&lt;&gt;"Turno",$B71="",$C71="",$D71="",$E71="",$F71="",$G71="",$I71="",$J71="",$K71="",$K71&lt;0),"Verificar horas","OK"))),"Verificar")))</f>
        <v/>
      </c>
    </row>
    <row r="72">
      <c r="A72" s="21" t="n"/>
      <c r="B72" s="30" t="n"/>
      <c r="C72" s="34" t="n"/>
      <c r="D72" s="30" t="n"/>
      <c r="E72" s="34" t="n"/>
      <c r="F72" s="23" t="n"/>
      <c r="G72" s="23" t="n"/>
      <c r="H72" s="23" t="n"/>
      <c r="I72" s="23" t="n"/>
      <c r="J72" s="33" t="n"/>
      <c r="K72" s="35">
        <f>IF($A72="","",IF($H72="Folga",0,IF(OR($B72="",$C72="",$D72="",$E72="",$J72=""),"",IFERROR((($D72+$E72)-($B72+$C72))*24-$J72,""))))</f>
        <v/>
      </c>
      <c r="L72" s="21" t="n"/>
      <c r="M72" s="23" t="n"/>
      <c r="N72" s="25">
        <f>IF(COUNTA($A72:$J72,$L72:$M72)=0,"",IF($A72="","ID de escala em falta",IFERROR(IF(COUNTIF($A$6:$A$105,$A72)&gt;1,"ID de escala duplicado",IF($H72="Folga",IF(OR($B72="",$I72&lt;&gt;"Folga",$C72&lt;&gt;"",$D72&lt;&gt;"",$E72&lt;&gt;"",$J72&lt;&gt;""),"Verificar dados da folga","OK"),IF(OR($H72&lt;&gt;"Turno",$B72="",$C72="",$D72="",$E72="",$F72="",$G72="",$I72="",$J72="",$K72="",$K72&lt;0),"Verificar horas","OK"))),"Verificar")))</f>
        <v/>
      </c>
    </row>
    <row r="73">
      <c r="A73" s="21" t="n"/>
      <c r="B73" s="30" t="n"/>
      <c r="C73" s="34" t="n"/>
      <c r="D73" s="30" t="n"/>
      <c r="E73" s="34" t="n"/>
      <c r="F73" s="23" t="n"/>
      <c r="G73" s="23" t="n"/>
      <c r="H73" s="23" t="n"/>
      <c r="I73" s="23" t="n"/>
      <c r="J73" s="33" t="n"/>
      <c r="K73" s="35">
        <f>IF($A73="","",IF($H73="Folga",0,IF(OR($B73="",$C73="",$D73="",$E73="",$J73=""),"",IFERROR((($D73+$E73)-($B73+$C73))*24-$J73,""))))</f>
        <v/>
      </c>
      <c r="L73" s="21" t="n"/>
      <c r="M73" s="23" t="n"/>
      <c r="N73" s="25">
        <f>IF(COUNTA($A73:$J73,$L73:$M73)=0,"",IF($A73="","ID de escala em falta",IFERROR(IF(COUNTIF($A$6:$A$105,$A73)&gt;1,"ID de escala duplicado",IF($H73="Folga",IF(OR($B73="",$I73&lt;&gt;"Folga",$C73&lt;&gt;"",$D73&lt;&gt;"",$E73&lt;&gt;"",$J73&lt;&gt;""),"Verificar dados da folga","OK"),IF(OR($H73&lt;&gt;"Turno",$B73="",$C73="",$D73="",$E73="",$F73="",$G73="",$I73="",$J73="",$K73="",$K73&lt;0),"Verificar horas","OK"))),"Verificar")))</f>
        <v/>
      </c>
    </row>
    <row r="74">
      <c r="A74" s="21" t="n"/>
      <c r="B74" s="30" t="n"/>
      <c r="C74" s="34" t="n"/>
      <c r="D74" s="30" t="n"/>
      <c r="E74" s="34" t="n"/>
      <c r="F74" s="23" t="n"/>
      <c r="G74" s="23" t="n"/>
      <c r="H74" s="23" t="n"/>
      <c r="I74" s="23" t="n"/>
      <c r="J74" s="33" t="n"/>
      <c r="K74" s="35">
        <f>IF($A74="","",IF($H74="Folga",0,IF(OR($B74="",$C74="",$D74="",$E74="",$J74=""),"",IFERROR((($D74+$E74)-($B74+$C74))*24-$J74,""))))</f>
        <v/>
      </c>
      <c r="L74" s="21" t="n"/>
      <c r="M74" s="23" t="n"/>
      <c r="N74" s="25">
        <f>IF(COUNTA($A74:$J74,$L74:$M74)=0,"",IF($A74="","ID de escala em falta",IFERROR(IF(COUNTIF($A$6:$A$105,$A74)&gt;1,"ID de escala duplicado",IF($H74="Folga",IF(OR($B74="",$I74&lt;&gt;"Folga",$C74&lt;&gt;"",$D74&lt;&gt;"",$E74&lt;&gt;"",$J74&lt;&gt;""),"Verificar dados da folga","OK"),IF(OR($H74&lt;&gt;"Turno",$B74="",$C74="",$D74="",$E74="",$F74="",$G74="",$I74="",$J74="",$K74="",$K74&lt;0),"Verificar horas","OK"))),"Verificar")))</f>
        <v/>
      </c>
    </row>
    <row r="75">
      <c r="A75" s="21" t="n"/>
      <c r="B75" s="30" t="n"/>
      <c r="C75" s="34" t="n"/>
      <c r="D75" s="30" t="n"/>
      <c r="E75" s="34" t="n"/>
      <c r="F75" s="23" t="n"/>
      <c r="G75" s="23" t="n"/>
      <c r="H75" s="23" t="n"/>
      <c r="I75" s="23" t="n"/>
      <c r="J75" s="33" t="n"/>
      <c r="K75" s="35">
        <f>IF($A75="","",IF($H75="Folga",0,IF(OR($B75="",$C75="",$D75="",$E75="",$J75=""),"",IFERROR((($D75+$E75)-($B75+$C75))*24-$J75,""))))</f>
        <v/>
      </c>
      <c r="L75" s="21" t="n"/>
      <c r="M75" s="23" t="n"/>
      <c r="N75" s="25">
        <f>IF(COUNTA($A75:$J75,$L75:$M75)=0,"",IF($A75="","ID de escala em falta",IFERROR(IF(COUNTIF($A$6:$A$105,$A75)&gt;1,"ID de escala duplicado",IF($H75="Folga",IF(OR($B75="",$I75&lt;&gt;"Folga",$C75&lt;&gt;"",$D75&lt;&gt;"",$E75&lt;&gt;"",$J75&lt;&gt;""),"Verificar dados da folga","OK"),IF(OR($H75&lt;&gt;"Turno",$B75="",$C75="",$D75="",$E75="",$F75="",$G75="",$I75="",$J75="",$K75="",$K75&lt;0),"Verificar horas","OK"))),"Verificar")))</f>
        <v/>
      </c>
    </row>
    <row r="76">
      <c r="A76" s="21" t="n"/>
      <c r="B76" s="30" t="n"/>
      <c r="C76" s="34" t="n"/>
      <c r="D76" s="30" t="n"/>
      <c r="E76" s="34" t="n"/>
      <c r="F76" s="23" t="n"/>
      <c r="G76" s="23" t="n"/>
      <c r="H76" s="23" t="n"/>
      <c r="I76" s="23" t="n"/>
      <c r="J76" s="33" t="n"/>
      <c r="K76" s="35">
        <f>IF($A76="","",IF($H76="Folga",0,IF(OR($B76="",$C76="",$D76="",$E76="",$J76=""),"",IFERROR((($D76+$E76)-($B76+$C76))*24-$J76,""))))</f>
        <v/>
      </c>
      <c r="L76" s="21" t="n"/>
      <c r="M76" s="23" t="n"/>
      <c r="N76" s="25">
        <f>IF(COUNTA($A76:$J76,$L76:$M76)=0,"",IF($A76="","ID de escala em falta",IFERROR(IF(COUNTIF($A$6:$A$105,$A76)&gt;1,"ID de escala duplicado",IF($H76="Folga",IF(OR($B76="",$I76&lt;&gt;"Folga",$C76&lt;&gt;"",$D76&lt;&gt;"",$E76&lt;&gt;"",$J76&lt;&gt;""),"Verificar dados da folga","OK"),IF(OR($H76&lt;&gt;"Turno",$B76="",$C76="",$D76="",$E76="",$F76="",$G76="",$I76="",$J76="",$K76="",$K76&lt;0),"Verificar horas","OK"))),"Verificar")))</f>
        <v/>
      </c>
    </row>
    <row r="77">
      <c r="A77" s="21" t="n"/>
      <c r="B77" s="30" t="n"/>
      <c r="C77" s="34" t="n"/>
      <c r="D77" s="30" t="n"/>
      <c r="E77" s="34" t="n"/>
      <c r="F77" s="23" t="n"/>
      <c r="G77" s="23" t="n"/>
      <c r="H77" s="23" t="n"/>
      <c r="I77" s="23" t="n"/>
      <c r="J77" s="33" t="n"/>
      <c r="K77" s="35">
        <f>IF($A77="","",IF($H77="Folga",0,IF(OR($B77="",$C77="",$D77="",$E77="",$J77=""),"",IFERROR((($D77+$E77)-($B77+$C77))*24-$J77,""))))</f>
        <v/>
      </c>
      <c r="L77" s="21" t="n"/>
      <c r="M77" s="23" t="n"/>
      <c r="N77" s="25">
        <f>IF(COUNTA($A77:$J77,$L77:$M77)=0,"",IF($A77="","ID de escala em falta",IFERROR(IF(COUNTIF($A$6:$A$105,$A77)&gt;1,"ID de escala duplicado",IF($H77="Folga",IF(OR($B77="",$I77&lt;&gt;"Folga",$C77&lt;&gt;"",$D77&lt;&gt;"",$E77&lt;&gt;"",$J77&lt;&gt;""),"Verificar dados da folga","OK"),IF(OR($H77&lt;&gt;"Turno",$B77="",$C77="",$D77="",$E77="",$F77="",$G77="",$I77="",$J77="",$K77="",$K77&lt;0),"Verificar horas","OK"))),"Verificar")))</f>
        <v/>
      </c>
    </row>
    <row r="78">
      <c r="A78" s="21" t="n"/>
      <c r="B78" s="30" t="n"/>
      <c r="C78" s="34" t="n"/>
      <c r="D78" s="30" t="n"/>
      <c r="E78" s="34" t="n"/>
      <c r="F78" s="23" t="n"/>
      <c r="G78" s="23" t="n"/>
      <c r="H78" s="23" t="n"/>
      <c r="I78" s="23" t="n"/>
      <c r="J78" s="33" t="n"/>
      <c r="K78" s="35">
        <f>IF($A78="","",IF($H78="Folga",0,IF(OR($B78="",$C78="",$D78="",$E78="",$J78=""),"",IFERROR((($D78+$E78)-($B78+$C78))*24-$J78,""))))</f>
        <v/>
      </c>
      <c r="L78" s="21" t="n"/>
      <c r="M78" s="23" t="n"/>
      <c r="N78" s="25">
        <f>IF(COUNTA($A78:$J78,$L78:$M78)=0,"",IF($A78="","ID de escala em falta",IFERROR(IF(COUNTIF($A$6:$A$105,$A78)&gt;1,"ID de escala duplicado",IF($H78="Folga",IF(OR($B78="",$I78&lt;&gt;"Folga",$C78&lt;&gt;"",$D78&lt;&gt;"",$E78&lt;&gt;"",$J78&lt;&gt;""),"Verificar dados da folga","OK"),IF(OR($H78&lt;&gt;"Turno",$B78="",$C78="",$D78="",$E78="",$F78="",$G78="",$I78="",$J78="",$K78="",$K78&lt;0),"Verificar horas","OK"))),"Verificar")))</f>
        <v/>
      </c>
    </row>
    <row r="79">
      <c r="A79" s="21" t="n"/>
      <c r="B79" s="30" t="n"/>
      <c r="C79" s="34" t="n"/>
      <c r="D79" s="30" t="n"/>
      <c r="E79" s="34" t="n"/>
      <c r="F79" s="23" t="n"/>
      <c r="G79" s="23" t="n"/>
      <c r="H79" s="23" t="n"/>
      <c r="I79" s="23" t="n"/>
      <c r="J79" s="33" t="n"/>
      <c r="K79" s="35">
        <f>IF($A79="","",IF($H79="Folga",0,IF(OR($B79="",$C79="",$D79="",$E79="",$J79=""),"",IFERROR((($D79+$E79)-($B79+$C79))*24-$J79,""))))</f>
        <v/>
      </c>
      <c r="L79" s="21" t="n"/>
      <c r="M79" s="23" t="n"/>
      <c r="N79" s="25">
        <f>IF(COUNTA($A79:$J79,$L79:$M79)=0,"",IF($A79="","ID de escala em falta",IFERROR(IF(COUNTIF($A$6:$A$105,$A79)&gt;1,"ID de escala duplicado",IF($H79="Folga",IF(OR($B79="",$I79&lt;&gt;"Folga",$C79&lt;&gt;"",$D79&lt;&gt;"",$E79&lt;&gt;"",$J79&lt;&gt;""),"Verificar dados da folga","OK"),IF(OR($H79&lt;&gt;"Turno",$B79="",$C79="",$D79="",$E79="",$F79="",$G79="",$I79="",$J79="",$K79="",$K79&lt;0),"Verificar horas","OK"))),"Verificar")))</f>
        <v/>
      </c>
    </row>
    <row r="80">
      <c r="A80" s="21" t="n"/>
      <c r="B80" s="30" t="n"/>
      <c r="C80" s="34" t="n"/>
      <c r="D80" s="30" t="n"/>
      <c r="E80" s="34" t="n"/>
      <c r="F80" s="23" t="n"/>
      <c r="G80" s="23" t="n"/>
      <c r="H80" s="23" t="n"/>
      <c r="I80" s="23" t="n"/>
      <c r="J80" s="33" t="n"/>
      <c r="K80" s="35">
        <f>IF($A80="","",IF($H80="Folga",0,IF(OR($B80="",$C80="",$D80="",$E80="",$J80=""),"",IFERROR((($D80+$E80)-($B80+$C80))*24-$J80,""))))</f>
        <v/>
      </c>
      <c r="L80" s="21" t="n"/>
      <c r="M80" s="23" t="n"/>
      <c r="N80" s="25">
        <f>IF(COUNTA($A80:$J80,$L80:$M80)=0,"",IF($A80="","ID de escala em falta",IFERROR(IF(COUNTIF($A$6:$A$105,$A80)&gt;1,"ID de escala duplicado",IF($H80="Folga",IF(OR($B80="",$I80&lt;&gt;"Folga",$C80&lt;&gt;"",$D80&lt;&gt;"",$E80&lt;&gt;"",$J80&lt;&gt;""),"Verificar dados da folga","OK"),IF(OR($H80&lt;&gt;"Turno",$B80="",$C80="",$D80="",$E80="",$F80="",$G80="",$I80="",$J80="",$K80="",$K80&lt;0),"Verificar horas","OK"))),"Verificar")))</f>
        <v/>
      </c>
    </row>
    <row r="81">
      <c r="A81" s="21" t="n"/>
      <c r="B81" s="30" t="n"/>
      <c r="C81" s="34" t="n"/>
      <c r="D81" s="30" t="n"/>
      <c r="E81" s="34" t="n"/>
      <c r="F81" s="23" t="n"/>
      <c r="G81" s="23" t="n"/>
      <c r="H81" s="23" t="n"/>
      <c r="I81" s="23" t="n"/>
      <c r="J81" s="33" t="n"/>
      <c r="K81" s="35">
        <f>IF($A81="","",IF($H81="Folga",0,IF(OR($B81="",$C81="",$D81="",$E81="",$J81=""),"",IFERROR((($D81+$E81)-($B81+$C81))*24-$J81,""))))</f>
        <v/>
      </c>
      <c r="L81" s="21" t="n"/>
      <c r="M81" s="23" t="n"/>
      <c r="N81" s="25">
        <f>IF(COUNTA($A81:$J81,$L81:$M81)=0,"",IF($A81="","ID de escala em falta",IFERROR(IF(COUNTIF($A$6:$A$105,$A81)&gt;1,"ID de escala duplicado",IF($H81="Folga",IF(OR($B81="",$I81&lt;&gt;"Folga",$C81&lt;&gt;"",$D81&lt;&gt;"",$E81&lt;&gt;"",$J81&lt;&gt;""),"Verificar dados da folga","OK"),IF(OR($H81&lt;&gt;"Turno",$B81="",$C81="",$D81="",$E81="",$F81="",$G81="",$I81="",$J81="",$K81="",$K81&lt;0),"Verificar horas","OK"))),"Verificar")))</f>
        <v/>
      </c>
    </row>
    <row r="82">
      <c r="A82" s="21" t="n"/>
      <c r="B82" s="30" t="n"/>
      <c r="C82" s="34" t="n"/>
      <c r="D82" s="30" t="n"/>
      <c r="E82" s="34" t="n"/>
      <c r="F82" s="23" t="n"/>
      <c r="G82" s="23" t="n"/>
      <c r="H82" s="23" t="n"/>
      <c r="I82" s="23" t="n"/>
      <c r="J82" s="33" t="n"/>
      <c r="K82" s="35">
        <f>IF($A82="","",IF($H82="Folga",0,IF(OR($B82="",$C82="",$D82="",$E82="",$J82=""),"",IFERROR((($D82+$E82)-($B82+$C82))*24-$J82,""))))</f>
        <v/>
      </c>
      <c r="L82" s="21" t="n"/>
      <c r="M82" s="23" t="n"/>
      <c r="N82" s="25">
        <f>IF(COUNTA($A82:$J82,$L82:$M82)=0,"",IF($A82="","ID de escala em falta",IFERROR(IF(COUNTIF($A$6:$A$105,$A82)&gt;1,"ID de escala duplicado",IF($H82="Folga",IF(OR($B82="",$I82&lt;&gt;"Folga",$C82&lt;&gt;"",$D82&lt;&gt;"",$E82&lt;&gt;"",$J82&lt;&gt;""),"Verificar dados da folga","OK"),IF(OR($H82&lt;&gt;"Turno",$B82="",$C82="",$D82="",$E82="",$F82="",$G82="",$I82="",$J82="",$K82="",$K82&lt;0),"Verificar horas","OK"))),"Verificar")))</f>
        <v/>
      </c>
    </row>
    <row r="83">
      <c r="A83" s="21" t="n"/>
      <c r="B83" s="30" t="n"/>
      <c r="C83" s="34" t="n"/>
      <c r="D83" s="30" t="n"/>
      <c r="E83" s="34" t="n"/>
      <c r="F83" s="23" t="n"/>
      <c r="G83" s="23" t="n"/>
      <c r="H83" s="23" t="n"/>
      <c r="I83" s="23" t="n"/>
      <c r="J83" s="33" t="n"/>
      <c r="K83" s="35">
        <f>IF($A83="","",IF($H83="Folga",0,IF(OR($B83="",$C83="",$D83="",$E83="",$J83=""),"",IFERROR((($D83+$E83)-($B83+$C83))*24-$J83,""))))</f>
        <v/>
      </c>
      <c r="L83" s="21" t="n"/>
      <c r="M83" s="23" t="n"/>
      <c r="N83" s="25">
        <f>IF(COUNTA($A83:$J83,$L83:$M83)=0,"",IF($A83="","ID de escala em falta",IFERROR(IF(COUNTIF($A$6:$A$105,$A83)&gt;1,"ID de escala duplicado",IF($H83="Folga",IF(OR($B83="",$I83&lt;&gt;"Folga",$C83&lt;&gt;"",$D83&lt;&gt;"",$E83&lt;&gt;"",$J83&lt;&gt;""),"Verificar dados da folga","OK"),IF(OR($H83&lt;&gt;"Turno",$B83="",$C83="",$D83="",$E83="",$F83="",$G83="",$I83="",$J83="",$K83="",$K83&lt;0),"Verificar horas","OK"))),"Verificar")))</f>
        <v/>
      </c>
    </row>
    <row r="84">
      <c r="A84" s="21" t="n"/>
      <c r="B84" s="30" t="n"/>
      <c r="C84" s="34" t="n"/>
      <c r="D84" s="30" t="n"/>
      <c r="E84" s="34" t="n"/>
      <c r="F84" s="23" t="n"/>
      <c r="G84" s="23" t="n"/>
      <c r="H84" s="23" t="n"/>
      <c r="I84" s="23" t="n"/>
      <c r="J84" s="33" t="n"/>
      <c r="K84" s="35">
        <f>IF($A84="","",IF($H84="Folga",0,IF(OR($B84="",$C84="",$D84="",$E84="",$J84=""),"",IFERROR((($D84+$E84)-($B84+$C84))*24-$J84,""))))</f>
        <v/>
      </c>
      <c r="L84" s="21" t="n"/>
      <c r="M84" s="23" t="n"/>
      <c r="N84" s="25">
        <f>IF(COUNTA($A84:$J84,$L84:$M84)=0,"",IF($A84="","ID de escala em falta",IFERROR(IF(COUNTIF($A$6:$A$105,$A84)&gt;1,"ID de escala duplicado",IF($H84="Folga",IF(OR($B84="",$I84&lt;&gt;"Folga",$C84&lt;&gt;"",$D84&lt;&gt;"",$E84&lt;&gt;"",$J84&lt;&gt;""),"Verificar dados da folga","OK"),IF(OR($H84&lt;&gt;"Turno",$B84="",$C84="",$D84="",$E84="",$F84="",$G84="",$I84="",$J84="",$K84="",$K84&lt;0),"Verificar horas","OK"))),"Verificar")))</f>
        <v/>
      </c>
    </row>
    <row r="85">
      <c r="A85" s="21" t="n"/>
      <c r="B85" s="30" t="n"/>
      <c r="C85" s="34" t="n"/>
      <c r="D85" s="30" t="n"/>
      <c r="E85" s="34" t="n"/>
      <c r="F85" s="23" t="n"/>
      <c r="G85" s="23" t="n"/>
      <c r="H85" s="23" t="n"/>
      <c r="I85" s="23" t="n"/>
      <c r="J85" s="33" t="n"/>
      <c r="K85" s="35">
        <f>IF($A85="","",IF($H85="Folga",0,IF(OR($B85="",$C85="",$D85="",$E85="",$J85=""),"",IFERROR((($D85+$E85)-($B85+$C85))*24-$J85,""))))</f>
        <v/>
      </c>
      <c r="L85" s="21" t="n"/>
      <c r="M85" s="23" t="n"/>
      <c r="N85" s="25">
        <f>IF(COUNTA($A85:$J85,$L85:$M85)=0,"",IF($A85="","ID de escala em falta",IFERROR(IF(COUNTIF($A$6:$A$105,$A85)&gt;1,"ID de escala duplicado",IF($H85="Folga",IF(OR($B85="",$I85&lt;&gt;"Folga",$C85&lt;&gt;"",$D85&lt;&gt;"",$E85&lt;&gt;"",$J85&lt;&gt;""),"Verificar dados da folga","OK"),IF(OR($H85&lt;&gt;"Turno",$B85="",$C85="",$D85="",$E85="",$F85="",$G85="",$I85="",$J85="",$K85="",$K85&lt;0),"Verificar horas","OK"))),"Verificar")))</f>
        <v/>
      </c>
    </row>
    <row r="86">
      <c r="A86" s="21" t="n"/>
      <c r="B86" s="30" t="n"/>
      <c r="C86" s="34" t="n"/>
      <c r="D86" s="30" t="n"/>
      <c r="E86" s="34" t="n"/>
      <c r="F86" s="23" t="n"/>
      <c r="G86" s="23" t="n"/>
      <c r="H86" s="23" t="n"/>
      <c r="I86" s="23" t="n"/>
      <c r="J86" s="33" t="n"/>
      <c r="K86" s="35">
        <f>IF($A86="","",IF($H86="Folga",0,IF(OR($B86="",$C86="",$D86="",$E86="",$J86=""),"",IFERROR((($D86+$E86)-($B86+$C86))*24-$J86,""))))</f>
        <v/>
      </c>
      <c r="L86" s="21" t="n"/>
      <c r="M86" s="23" t="n"/>
      <c r="N86" s="25">
        <f>IF(COUNTA($A86:$J86,$L86:$M86)=0,"",IF($A86="","ID de escala em falta",IFERROR(IF(COUNTIF($A$6:$A$105,$A86)&gt;1,"ID de escala duplicado",IF($H86="Folga",IF(OR($B86="",$I86&lt;&gt;"Folga",$C86&lt;&gt;"",$D86&lt;&gt;"",$E86&lt;&gt;"",$J86&lt;&gt;""),"Verificar dados da folga","OK"),IF(OR($H86&lt;&gt;"Turno",$B86="",$C86="",$D86="",$E86="",$F86="",$G86="",$I86="",$J86="",$K86="",$K86&lt;0),"Verificar horas","OK"))),"Verificar")))</f>
        <v/>
      </c>
    </row>
    <row r="87">
      <c r="A87" s="21" t="n"/>
      <c r="B87" s="30" t="n"/>
      <c r="C87" s="34" t="n"/>
      <c r="D87" s="30" t="n"/>
      <c r="E87" s="34" t="n"/>
      <c r="F87" s="23" t="n"/>
      <c r="G87" s="23" t="n"/>
      <c r="H87" s="23" t="n"/>
      <c r="I87" s="23" t="n"/>
      <c r="J87" s="33" t="n"/>
      <c r="K87" s="35">
        <f>IF($A87="","",IF($H87="Folga",0,IF(OR($B87="",$C87="",$D87="",$E87="",$J87=""),"",IFERROR((($D87+$E87)-($B87+$C87))*24-$J87,""))))</f>
        <v/>
      </c>
      <c r="L87" s="21" t="n"/>
      <c r="M87" s="23" t="n"/>
      <c r="N87" s="25">
        <f>IF(COUNTA($A87:$J87,$L87:$M87)=0,"",IF($A87="","ID de escala em falta",IFERROR(IF(COUNTIF($A$6:$A$105,$A87)&gt;1,"ID de escala duplicado",IF($H87="Folga",IF(OR($B87="",$I87&lt;&gt;"Folga",$C87&lt;&gt;"",$D87&lt;&gt;"",$E87&lt;&gt;"",$J87&lt;&gt;""),"Verificar dados da folga","OK"),IF(OR($H87&lt;&gt;"Turno",$B87="",$C87="",$D87="",$E87="",$F87="",$G87="",$I87="",$J87="",$K87="",$K87&lt;0),"Verificar horas","OK"))),"Verificar")))</f>
        <v/>
      </c>
    </row>
    <row r="88">
      <c r="A88" s="21" t="n"/>
      <c r="B88" s="30" t="n"/>
      <c r="C88" s="34" t="n"/>
      <c r="D88" s="30" t="n"/>
      <c r="E88" s="34" t="n"/>
      <c r="F88" s="23" t="n"/>
      <c r="G88" s="23" t="n"/>
      <c r="H88" s="23" t="n"/>
      <c r="I88" s="23" t="n"/>
      <c r="J88" s="33" t="n"/>
      <c r="K88" s="35">
        <f>IF($A88="","",IF($H88="Folga",0,IF(OR($B88="",$C88="",$D88="",$E88="",$J88=""),"",IFERROR((($D88+$E88)-($B88+$C88))*24-$J88,""))))</f>
        <v/>
      </c>
      <c r="L88" s="21" t="n"/>
      <c r="M88" s="23" t="n"/>
      <c r="N88" s="25">
        <f>IF(COUNTA($A88:$J88,$L88:$M88)=0,"",IF($A88="","ID de escala em falta",IFERROR(IF(COUNTIF($A$6:$A$105,$A88)&gt;1,"ID de escala duplicado",IF($H88="Folga",IF(OR($B88="",$I88&lt;&gt;"Folga",$C88&lt;&gt;"",$D88&lt;&gt;"",$E88&lt;&gt;"",$J88&lt;&gt;""),"Verificar dados da folga","OK"),IF(OR($H88&lt;&gt;"Turno",$B88="",$C88="",$D88="",$E88="",$F88="",$G88="",$I88="",$J88="",$K88="",$K88&lt;0),"Verificar horas","OK"))),"Verificar")))</f>
        <v/>
      </c>
    </row>
    <row r="89">
      <c r="A89" s="21" t="n"/>
      <c r="B89" s="30" t="n"/>
      <c r="C89" s="34" t="n"/>
      <c r="D89" s="30" t="n"/>
      <c r="E89" s="34" t="n"/>
      <c r="F89" s="23" t="n"/>
      <c r="G89" s="23" t="n"/>
      <c r="H89" s="23" t="n"/>
      <c r="I89" s="23" t="n"/>
      <c r="J89" s="33" t="n"/>
      <c r="K89" s="35">
        <f>IF($A89="","",IF($H89="Folga",0,IF(OR($B89="",$C89="",$D89="",$E89="",$J89=""),"",IFERROR((($D89+$E89)-($B89+$C89))*24-$J89,""))))</f>
        <v/>
      </c>
      <c r="L89" s="21" t="n"/>
      <c r="M89" s="23" t="n"/>
      <c r="N89" s="25">
        <f>IF(COUNTA($A89:$J89,$L89:$M89)=0,"",IF($A89="","ID de escala em falta",IFERROR(IF(COUNTIF($A$6:$A$105,$A89)&gt;1,"ID de escala duplicado",IF($H89="Folga",IF(OR($B89="",$I89&lt;&gt;"Folga",$C89&lt;&gt;"",$D89&lt;&gt;"",$E89&lt;&gt;"",$J89&lt;&gt;""),"Verificar dados da folga","OK"),IF(OR($H89&lt;&gt;"Turno",$B89="",$C89="",$D89="",$E89="",$F89="",$G89="",$I89="",$J89="",$K89="",$K89&lt;0),"Verificar horas","OK"))),"Verificar")))</f>
        <v/>
      </c>
    </row>
    <row r="90">
      <c r="A90" s="21" t="n"/>
      <c r="B90" s="30" t="n"/>
      <c r="C90" s="34" t="n"/>
      <c r="D90" s="30" t="n"/>
      <c r="E90" s="34" t="n"/>
      <c r="F90" s="23" t="n"/>
      <c r="G90" s="23" t="n"/>
      <c r="H90" s="23" t="n"/>
      <c r="I90" s="23" t="n"/>
      <c r="J90" s="33" t="n"/>
      <c r="K90" s="35">
        <f>IF($A90="","",IF($H90="Folga",0,IF(OR($B90="",$C90="",$D90="",$E90="",$J90=""),"",IFERROR((($D90+$E90)-($B90+$C90))*24-$J90,""))))</f>
        <v/>
      </c>
      <c r="L90" s="21" t="n"/>
      <c r="M90" s="23" t="n"/>
      <c r="N90" s="25">
        <f>IF(COUNTA($A90:$J90,$L90:$M90)=0,"",IF($A90="","ID de escala em falta",IFERROR(IF(COUNTIF($A$6:$A$105,$A90)&gt;1,"ID de escala duplicado",IF($H90="Folga",IF(OR($B90="",$I90&lt;&gt;"Folga",$C90&lt;&gt;"",$D90&lt;&gt;"",$E90&lt;&gt;"",$J90&lt;&gt;""),"Verificar dados da folga","OK"),IF(OR($H90&lt;&gt;"Turno",$B90="",$C90="",$D90="",$E90="",$F90="",$G90="",$I90="",$J90="",$K90="",$K90&lt;0),"Verificar horas","OK"))),"Verificar")))</f>
        <v/>
      </c>
    </row>
    <row r="91">
      <c r="A91" s="21" t="n"/>
      <c r="B91" s="30" t="n"/>
      <c r="C91" s="34" t="n"/>
      <c r="D91" s="30" t="n"/>
      <c r="E91" s="34" t="n"/>
      <c r="F91" s="23" t="n"/>
      <c r="G91" s="23" t="n"/>
      <c r="H91" s="23" t="n"/>
      <c r="I91" s="23" t="n"/>
      <c r="J91" s="33" t="n"/>
      <c r="K91" s="35">
        <f>IF($A91="","",IF($H91="Folga",0,IF(OR($B91="",$C91="",$D91="",$E91="",$J91=""),"",IFERROR((($D91+$E91)-($B91+$C91))*24-$J91,""))))</f>
        <v/>
      </c>
      <c r="L91" s="21" t="n"/>
      <c r="M91" s="23" t="n"/>
      <c r="N91" s="25">
        <f>IF(COUNTA($A91:$J91,$L91:$M91)=0,"",IF($A91="","ID de escala em falta",IFERROR(IF(COUNTIF($A$6:$A$105,$A91)&gt;1,"ID de escala duplicado",IF($H91="Folga",IF(OR($B91="",$I91&lt;&gt;"Folga",$C91&lt;&gt;"",$D91&lt;&gt;"",$E91&lt;&gt;"",$J91&lt;&gt;""),"Verificar dados da folga","OK"),IF(OR($H91&lt;&gt;"Turno",$B91="",$C91="",$D91="",$E91="",$F91="",$G91="",$I91="",$J91="",$K91="",$K91&lt;0),"Verificar horas","OK"))),"Verificar")))</f>
        <v/>
      </c>
    </row>
    <row r="92">
      <c r="A92" s="21" t="n"/>
      <c r="B92" s="30" t="n"/>
      <c r="C92" s="34" t="n"/>
      <c r="D92" s="30" t="n"/>
      <c r="E92" s="34" t="n"/>
      <c r="F92" s="23" t="n"/>
      <c r="G92" s="23" t="n"/>
      <c r="H92" s="23" t="n"/>
      <c r="I92" s="23" t="n"/>
      <c r="J92" s="33" t="n"/>
      <c r="K92" s="35">
        <f>IF($A92="","",IF($H92="Folga",0,IF(OR($B92="",$C92="",$D92="",$E92="",$J92=""),"",IFERROR((($D92+$E92)-($B92+$C92))*24-$J92,""))))</f>
        <v/>
      </c>
      <c r="L92" s="21" t="n"/>
      <c r="M92" s="23" t="n"/>
      <c r="N92" s="25">
        <f>IF(COUNTA($A92:$J92,$L92:$M92)=0,"",IF($A92="","ID de escala em falta",IFERROR(IF(COUNTIF($A$6:$A$105,$A92)&gt;1,"ID de escala duplicado",IF($H92="Folga",IF(OR($B92="",$I92&lt;&gt;"Folga",$C92&lt;&gt;"",$D92&lt;&gt;"",$E92&lt;&gt;"",$J92&lt;&gt;""),"Verificar dados da folga","OK"),IF(OR($H92&lt;&gt;"Turno",$B92="",$C92="",$D92="",$E92="",$F92="",$G92="",$I92="",$J92="",$K92="",$K92&lt;0),"Verificar horas","OK"))),"Verificar")))</f>
        <v/>
      </c>
    </row>
    <row r="93">
      <c r="A93" s="21" t="n"/>
      <c r="B93" s="30" t="n"/>
      <c r="C93" s="34" t="n"/>
      <c r="D93" s="30" t="n"/>
      <c r="E93" s="34" t="n"/>
      <c r="F93" s="23" t="n"/>
      <c r="G93" s="23" t="n"/>
      <c r="H93" s="23" t="n"/>
      <c r="I93" s="23" t="n"/>
      <c r="J93" s="33" t="n"/>
      <c r="K93" s="35">
        <f>IF($A93="","",IF($H93="Folga",0,IF(OR($B93="",$C93="",$D93="",$E93="",$J93=""),"",IFERROR((($D93+$E93)-($B93+$C93))*24-$J93,""))))</f>
        <v/>
      </c>
      <c r="L93" s="21" t="n"/>
      <c r="M93" s="23" t="n"/>
      <c r="N93" s="25">
        <f>IF(COUNTA($A93:$J93,$L93:$M93)=0,"",IF($A93="","ID de escala em falta",IFERROR(IF(COUNTIF($A$6:$A$105,$A93)&gt;1,"ID de escala duplicado",IF($H93="Folga",IF(OR($B93="",$I93&lt;&gt;"Folga",$C93&lt;&gt;"",$D93&lt;&gt;"",$E93&lt;&gt;"",$J93&lt;&gt;""),"Verificar dados da folga","OK"),IF(OR($H93&lt;&gt;"Turno",$B93="",$C93="",$D93="",$E93="",$F93="",$G93="",$I93="",$J93="",$K93="",$K93&lt;0),"Verificar horas","OK"))),"Verificar")))</f>
        <v/>
      </c>
    </row>
    <row r="94">
      <c r="A94" s="21" t="n"/>
      <c r="B94" s="30" t="n"/>
      <c r="C94" s="34" t="n"/>
      <c r="D94" s="30" t="n"/>
      <c r="E94" s="34" t="n"/>
      <c r="F94" s="23" t="n"/>
      <c r="G94" s="23" t="n"/>
      <c r="H94" s="23" t="n"/>
      <c r="I94" s="23" t="n"/>
      <c r="J94" s="33" t="n"/>
      <c r="K94" s="35">
        <f>IF($A94="","",IF($H94="Folga",0,IF(OR($B94="",$C94="",$D94="",$E94="",$J94=""),"",IFERROR((($D94+$E94)-($B94+$C94))*24-$J94,""))))</f>
        <v/>
      </c>
      <c r="L94" s="21" t="n"/>
      <c r="M94" s="23" t="n"/>
      <c r="N94" s="25">
        <f>IF(COUNTA($A94:$J94,$L94:$M94)=0,"",IF($A94="","ID de escala em falta",IFERROR(IF(COUNTIF($A$6:$A$105,$A94)&gt;1,"ID de escala duplicado",IF($H94="Folga",IF(OR($B94="",$I94&lt;&gt;"Folga",$C94&lt;&gt;"",$D94&lt;&gt;"",$E94&lt;&gt;"",$J94&lt;&gt;""),"Verificar dados da folga","OK"),IF(OR($H94&lt;&gt;"Turno",$B94="",$C94="",$D94="",$E94="",$F94="",$G94="",$I94="",$J94="",$K94="",$K94&lt;0),"Verificar horas","OK"))),"Verificar")))</f>
        <v/>
      </c>
    </row>
    <row r="95">
      <c r="A95" s="21" t="n"/>
      <c r="B95" s="30" t="n"/>
      <c r="C95" s="34" t="n"/>
      <c r="D95" s="30" t="n"/>
      <c r="E95" s="34" t="n"/>
      <c r="F95" s="23" t="n"/>
      <c r="G95" s="23" t="n"/>
      <c r="H95" s="23" t="n"/>
      <c r="I95" s="23" t="n"/>
      <c r="J95" s="33" t="n"/>
      <c r="K95" s="35">
        <f>IF($A95="","",IF($H95="Folga",0,IF(OR($B95="",$C95="",$D95="",$E95="",$J95=""),"",IFERROR((($D95+$E95)-($B95+$C95))*24-$J95,""))))</f>
        <v/>
      </c>
      <c r="L95" s="21" t="n"/>
      <c r="M95" s="23" t="n"/>
      <c r="N95" s="25">
        <f>IF(COUNTA($A95:$J95,$L95:$M95)=0,"",IF($A95="","ID de escala em falta",IFERROR(IF(COUNTIF($A$6:$A$105,$A95)&gt;1,"ID de escala duplicado",IF($H95="Folga",IF(OR($B95="",$I95&lt;&gt;"Folga",$C95&lt;&gt;"",$D95&lt;&gt;"",$E95&lt;&gt;"",$J95&lt;&gt;""),"Verificar dados da folga","OK"),IF(OR($H95&lt;&gt;"Turno",$B95="",$C95="",$D95="",$E95="",$F95="",$G95="",$I95="",$J95="",$K95="",$K95&lt;0),"Verificar horas","OK"))),"Verificar")))</f>
        <v/>
      </c>
    </row>
    <row r="96">
      <c r="A96" s="21" t="n"/>
      <c r="B96" s="30" t="n"/>
      <c r="C96" s="34" t="n"/>
      <c r="D96" s="30" t="n"/>
      <c r="E96" s="34" t="n"/>
      <c r="F96" s="23" t="n"/>
      <c r="G96" s="23" t="n"/>
      <c r="H96" s="23" t="n"/>
      <c r="I96" s="23" t="n"/>
      <c r="J96" s="33" t="n"/>
      <c r="K96" s="35">
        <f>IF($A96="","",IF($H96="Folga",0,IF(OR($B96="",$C96="",$D96="",$E96="",$J96=""),"",IFERROR((($D96+$E96)-($B96+$C96))*24-$J96,""))))</f>
        <v/>
      </c>
      <c r="L96" s="21" t="n"/>
      <c r="M96" s="23" t="n"/>
      <c r="N96" s="25">
        <f>IF(COUNTA($A96:$J96,$L96:$M96)=0,"",IF($A96="","ID de escala em falta",IFERROR(IF(COUNTIF($A$6:$A$105,$A96)&gt;1,"ID de escala duplicado",IF($H96="Folga",IF(OR($B96="",$I96&lt;&gt;"Folga",$C96&lt;&gt;"",$D96&lt;&gt;"",$E96&lt;&gt;"",$J96&lt;&gt;""),"Verificar dados da folga","OK"),IF(OR($H96&lt;&gt;"Turno",$B96="",$C96="",$D96="",$E96="",$F96="",$G96="",$I96="",$J96="",$K96="",$K96&lt;0),"Verificar horas","OK"))),"Verificar")))</f>
        <v/>
      </c>
    </row>
    <row r="97">
      <c r="A97" s="21" t="n"/>
      <c r="B97" s="30" t="n"/>
      <c r="C97" s="34" t="n"/>
      <c r="D97" s="30" t="n"/>
      <c r="E97" s="34" t="n"/>
      <c r="F97" s="23" t="n"/>
      <c r="G97" s="23" t="n"/>
      <c r="H97" s="23" t="n"/>
      <c r="I97" s="23" t="n"/>
      <c r="J97" s="33" t="n"/>
      <c r="K97" s="35">
        <f>IF($A97="","",IF($H97="Folga",0,IF(OR($B97="",$C97="",$D97="",$E97="",$J97=""),"",IFERROR((($D97+$E97)-($B97+$C97))*24-$J97,""))))</f>
        <v/>
      </c>
      <c r="L97" s="21" t="n"/>
      <c r="M97" s="23" t="n"/>
      <c r="N97" s="25">
        <f>IF(COUNTA($A97:$J97,$L97:$M97)=0,"",IF($A97="","ID de escala em falta",IFERROR(IF(COUNTIF($A$6:$A$105,$A97)&gt;1,"ID de escala duplicado",IF($H97="Folga",IF(OR($B97="",$I97&lt;&gt;"Folga",$C97&lt;&gt;"",$D97&lt;&gt;"",$E97&lt;&gt;"",$J97&lt;&gt;""),"Verificar dados da folga","OK"),IF(OR($H97&lt;&gt;"Turno",$B97="",$C97="",$D97="",$E97="",$F97="",$G97="",$I97="",$J97="",$K97="",$K97&lt;0),"Verificar horas","OK"))),"Verificar")))</f>
        <v/>
      </c>
    </row>
    <row r="98">
      <c r="A98" s="21" t="n"/>
      <c r="B98" s="30" t="n"/>
      <c r="C98" s="34" t="n"/>
      <c r="D98" s="30" t="n"/>
      <c r="E98" s="34" t="n"/>
      <c r="F98" s="23" t="n"/>
      <c r="G98" s="23" t="n"/>
      <c r="H98" s="23" t="n"/>
      <c r="I98" s="23" t="n"/>
      <c r="J98" s="33" t="n"/>
      <c r="K98" s="35">
        <f>IF($A98="","",IF($H98="Folga",0,IF(OR($B98="",$C98="",$D98="",$E98="",$J98=""),"",IFERROR((($D98+$E98)-($B98+$C98))*24-$J98,""))))</f>
        <v/>
      </c>
      <c r="L98" s="21" t="n"/>
      <c r="M98" s="23" t="n"/>
      <c r="N98" s="25">
        <f>IF(COUNTA($A98:$J98,$L98:$M98)=0,"",IF($A98="","ID de escala em falta",IFERROR(IF(COUNTIF($A$6:$A$105,$A98)&gt;1,"ID de escala duplicado",IF($H98="Folga",IF(OR($B98="",$I98&lt;&gt;"Folga",$C98&lt;&gt;"",$D98&lt;&gt;"",$E98&lt;&gt;"",$J98&lt;&gt;""),"Verificar dados da folga","OK"),IF(OR($H98&lt;&gt;"Turno",$B98="",$C98="",$D98="",$E98="",$F98="",$G98="",$I98="",$J98="",$K98="",$K98&lt;0),"Verificar horas","OK"))),"Verificar")))</f>
        <v/>
      </c>
    </row>
    <row r="99">
      <c r="A99" s="21" t="n"/>
      <c r="B99" s="30" t="n"/>
      <c r="C99" s="34" t="n"/>
      <c r="D99" s="30" t="n"/>
      <c r="E99" s="34" t="n"/>
      <c r="F99" s="23" t="n"/>
      <c r="G99" s="23" t="n"/>
      <c r="H99" s="23" t="n"/>
      <c r="I99" s="23" t="n"/>
      <c r="J99" s="33" t="n"/>
      <c r="K99" s="35">
        <f>IF($A99="","",IF($H99="Folga",0,IF(OR($B99="",$C99="",$D99="",$E99="",$J99=""),"",IFERROR((($D99+$E99)-($B99+$C99))*24-$J99,""))))</f>
        <v/>
      </c>
      <c r="L99" s="21" t="n"/>
      <c r="M99" s="23" t="n"/>
      <c r="N99" s="25">
        <f>IF(COUNTA($A99:$J99,$L99:$M99)=0,"",IF($A99="","ID de escala em falta",IFERROR(IF(COUNTIF($A$6:$A$105,$A99)&gt;1,"ID de escala duplicado",IF($H99="Folga",IF(OR($B99="",$I99&lt;&gt;"Folga",$C99&lt;&gt;"",$D99&lt;&gt;"",$E99&lt;&gt;"",$J99&lt;&gt;""),"Verificar dados da folga","OK"),IF(OR($H99&lt;&gt;"Turno",$B99="",$C99="",$D99="",$E99="",$F99="",$G99="",$I99="",$J99="",$K99="",$K99&lt;0),"Verificar horas","OK"))),"Verificar")))</f>
        <v/>
      </c>
    </row>
    <row r="100">
      <c r="A100" s="21" t="n"/>
      <c r="B100" s="30" t="n"/>
      <c r="C100" s="34" t="n"/>
      <c r="D100" s="30" t="n"/>
      <c r="E100" s="34" t="n"/>
      <c r="F100" s="23" t="n"/>
      <c r="G100" s="23" t="n"/>
      <c r="H100" s="23" t="n"/>
      <c r="I100" s="23" t="n"/>
      <c r="J100" s="33" t="n"/>
      <c r="K100" s="35">
        <f>IF($A100="","",IF($H100="Folga",0,IF(OR($B100="",$C100="",$D100="",$E100="",$J100=""),"",IFERROR((($D100+$E100)-($B100+$C100))*24-$J100,""))))</f>
        <v/>
      </c>
      <c r="L100" s="21" t="n"/>
      <c r="M100" s="23" t="n"/>
      <c r="N100" s="25">
        <f>IF(COUNTA($A100:$J100,$L100:$M100)=0,"",IF($A100="","ID de escala em falta",IFERROR(IF(COUNTIF($A$6:$A$105,$A100)&gt;1,"ID de escala duplicado",IF($H100="Folga",IF(OR($B100="",$I100&lt;&gt;"Folga",$C100&lt;&gt;"",$D100&lt;&gt;"",$E100&lt;&gt;"",$J100&lt;&gt;""),"Verificar dados da folga","OK"),IF(OR($H100&lt;&gt;"Turno",$B100="",$C100="",$D100="",$E100="",$F100="",$G100="",$I100="",$J100="",$K100="",$K100&lt;0),"Verificar horas","OK"))),"Verificar")))</f>
        <v/>
      </c>
    </row>
    <row r="101">
      <c r="A101" s="21" t="n"/>
      <c r="B101" s="30" t="n"/>
      <c r="C101" s="34" t="n"/>
      <c r="D101" s="30" t="n"/>
      <c r="E101" s="34" t="n"/>
      <c r="F101" s="23" t="n"/>
      <c r="G101" s="23" t="n"/>
      <c r="H101" s="23" t="n"/>
      <c r="I101" s="23" t="n"/>
      <c r="J101" s="33" t="n"/>
      <c r="K101" s="35">
        <f>IF($A101="","",IF($H101="Folga",0,IF(OR($B101="",$C101="",$D101="",$E101="",$J101=""),"",IFERROR((($D101+$E101)-($B101+$C101))*24-$J101,""))))</f>
        <v/>
      </c>
      <c r="L101" s="21" t="n"/>
      <c r="M101" s="23" t="n"/>
      <c r="N101" s="25">
        <f>IF(COUNTA($A101:$J101,$L101:$M101)=0,"",IF($A101="","ID de escala em falta",IFERROR(IF(COUNTIF($A$6:$A$105,$A101)&gt;1,"ID de escala duplicado",IF($H101="Folga",IF(OR($B101="",$I101&lt;&gt;"Folga",$C101&lt;&gt;"",$D101&lt;&gt;"",$E101&lt;&gt;"",$J101&lt;&gt;""),"Verificar dados da folga","OK"),IF(OR($H101&lt;&gt;"Turno",$B101="",$C101="",$D101="",$E101="",$F101="",$G101="",$I101="",$J101="",$K101="",$K101&lt;0),"Verificar horas","OK"))),"Verificar")))</f>
        <v/>
      </c>
    </row>
    <row r="102">
      <c r="A102" s="21" t="n"/>
      <c r="B102" s="30" t="n"/>
      <c r="C102" s="34" t="n"/>
      <c r="D102" s="30" t="n"/>
      <c r="E102" s="34" t="n"/>
      <c r="F102" s="23" t="n"/>
      <c r="G102" s="23" t="n"/>
      <c r="H102" s="23" t="n"/>
      <c r="I102" s="23" t="n"/>
      <c r="J102" s="33" t="n"/>
      <c r="K102" s="35">
        <f>IF($A102="","",IF($H102="Folga",0,IF(OR($B102="",$C102="",$D102="",$E102="",$J102=""),"",IFERROR((($D102+$E102)-($B102+$C102))*24-$J102,""))))</f>
        <v/>
      </c>
      <c r="L102" s="21" t="n"/>
      <c r="M102" s="23" t="n"/>
      <c r="N102" s="25">
        <f>IF(COUNTA($A102:$J102,$L102:$M102)=0,"",IF($A102="","ID de escala em falta",IFERROR(IF(COUNTIF($A$6:$A$105,$A102)&gt;1,"ID de escala duplicado",IF($H102="Folga",IF(OR($B102="",$I102&lt;&gt;"Folga",$C102&lt;&gt;"",$D102&lt;&gt;"",$E102&lt;&gt;"",$J102&lt;&gt;""),"Verificar dados da folga","OK"),IF(OR($H102&lt;&gt;"Turno",$B102="",$C102="",$D102="",$E102="",$F102="",$G102="",$I102="",$J102="",$K102="",$K102&lt;0),"Verificar horas","OK"))),"Verificar")))</f>
        <v/>
      </c>
    </row>
    <row r="103">
      <c r="A103" s="21" t="n"/>
      <c r="B103" s="30" t="n"/>
      <c r="C103" s="34" t="n"/>
      <c r="D103" s="30" t="n"/>
      <c r="E103" s="34" t="n"/>
      <c r="F103" s="23" t="n"/>
      <c r="G103" s="23" t="n"/>
      <c r="H103" s="23" t="n"/>
      <c r="I103" s="23" t="n"/>
      <c r="J103" s="33" t="n"/>
      <c r="K103" s="35">
        <f>IF($A103="","",IF($H103="Folga",0,IF(OR($B103="",$C103="",$D103="",$E103="",$J103=""),"",IFERROR((($D103+$E103)-($B103+$C103))*24-$J103,""))))</f>
        <v/>
      </c>
      <c r="L103" s="21" t="n"/>
      <c r="M103" s="23" t="n"/>
      <c r="N103" s="25">
        <f>IF(COUNTA($A103:$J103,$L103:$M103)=0,"",IF($A103="","ID de escala em falta",IFERROR(IF(COUNTIF($A$6:$A$105,$A103)&gt;1,"ID de escala duplicado",IF($H103="Folga",IF(OR($B103="",$I103&lt;&gt;"Folga",$C103&lt;&gt;"",$D103&lt;&gt;"",$E103&lt;&gt;"",$J103&lt;&gt;""),"Verificar dados da folga","OK"),IF(OR($H103&lt;&gt;"Turno",$B103="",$C103="",$D103="",$E103="",$F103="",$G103="",$I103="",$J103="",$K103="",$K103&lt;0),"Verificar horas","OK"))),"Verificar")))</f>
        <v/>
      </c>
    </row>
    <row r="104">
      <c r="A104" s="21" t="n"/>
      <c r="B104" s="30" t="n"/>
      <c r="C104" s="34" t="n"/>
      <c r="D104" s="30" t="n"/>
      <c r="E104" s="34" t="n"/>
      <c r="F104" s="23" t="n"/>
      <c r="G104" s="23" t="n"/>
      <c r="H104" s="23" t="n"/>
      <c r="I104" s="23" t="n"/>
      <c r="J104" s="33" t="n"/>
      <c r="K104" s="35">
        <f>IF($A104="","",IF($H104="Folga",0,IF(OR($B104="",$C104="",$D104="",$E104="",$J104=""),"",IFERROR((($D104+$E104)-($B104+$C104))*24-$J104,""))))</f>
        <v/>
      </c>
      <c r="L104" s="21" t="n"/>
      <c r="M104" s="23" t="n"/>
      <c r="N104" s="25">
        <f>IF(COUNTA($A104:$J104,$L104:$M104)=0,"",IF($A104="","ID de escala em falta",IFERROR(IF(COUNTIF($A$6:$A$105,$A104)&gt;1,"ID de escala duplicado",IF($H104="Folga",IF(OR($B104="",$I104&lt;&gt;"Folga",$C104&lt;&gt;"",$D104&lt;&gt;"",$E104&lt;&gt;"",$J104&lt;&gt;""),"Verificar dados da folga","OK"),IF(OR($H104&lt;&gt;"Turno",$B104="",$C104="",$D104="",$E104="",$F104="",$G104="",$I104="",$J104="",$K104="",$K104&lt;0),"Verificar horas","OK"))),"Verificar")))</f>
        <v/>
      </c>
    </row>
    <row r="105">
      <c r="A105" s="21" t="n"/>
      <c r="B105" s="30" t="n"/>
      <c r="C105" s="34" t="n"/>
      <c r="D105" s="30" t="n"/>
      <c r="E105" s="34" t="n"/>
      <c r="F105" s="23" t="n"/>
      <c r="G105" s="23" t="n"/>
      <c r="H105" s="23" t="n"/>
      <c r="I105" s="23" t="n"/>
      <c r="J105" s="33" t="n"/>
      <c r="K105" s="35">
        <f>IF($A105="","",IF($H105="Folga",0,IF(OR($B105="",$C105="",$D105="",$E105="",$J105=""),"",IFERROR((($D105+$E105)-($B105+$C105))*24-$J105,""))))</f>
        <v/>
      </c>
      <c r="L105" s="21" t="n"/>
      <c r="M105" s="23" t="n"/>
      <c r="N105" s="25">
        <f>IF(COUNTA($A105:$J105,$L105:$M105)=0,"",IF($A105="","ID de escala em falta",IFERROR(IF(COUNTIF($A$6:$A$105,$A105)&gt;1,"ID de escala duplicado",IF($H105="Folga",IF(OR($B105="",$I105&lt;&gt;"Folga",$C105&lt;&gt;"",$D105&lt;&gt;"",$E105&lt;&gt;"",$J105&lt;&gt;""),"Verificar dados da folga","OK"),IF(OR($H105&lt;&gt;"Turno",$B105="",$C105="",$D105="",$E105="",$F105="",$G105="",$I105="",$J105="",$K105="",$K105&lt;0),"Verificar horas","OK"))),"Verificar")))</f>
        <v/>
      </c>
    </row>
  </sheetData>
  <mergeCells count="1">
    <mergeCell ref="A1:N1"/>
  </mergeCells>
  <conditionalFormatting sqref="N6:N105">
    <cfRule type="expression" priority="1" dxfId="0">
      <formula>N6="OK"</formula>
    </cfRule>
    <cfRule type="expression" priority="2" dxfId="2">
      <formula>COUNTIF(N6,"*Verificar*")&gt;0</formula>
    </cfRule>
    <cfRule type="expression" priority="3" dxfId="1">
      <formula>COUNTIF(N6,"*duplicado*")&gt;0</formula>
    </cfRule>
    <cfRule type="expression" priority="4" dxfId="1">
      <formula>COUNTIF(N6,"*em falta*")&gt;0</formula>
    </cfRule>
  </conditionalFormatting>
  <conditionalFormatting sqref="K6:K105">
    <cfRule type="cellIs" priority="5" operator="lessThan" dxfId="1">
      <formula>0</formula>
    </cfRule>
  </conditionalFormatting>
  <dataValidations count="5">
    <dataValidation sqref="A6:A105" showErrorMessage="1" showInputMessage="1" allowBlank="1" errorTitle="ID duplicado" error="O ID de escala tem de ser único." type="custom">
      <formula1>=OR(A6="",COUNTIF($A$6:$A$105,A6)=1)</formula1>
    </dataValidation>
    <dataValidation sqref="H6:H105" showErrorMessage="1" showInputMessage="1" allowBlank="1" type="list">
      <formula1>"Turno,Folga"</formula1>
    </dataValidation>
    <dataValidation sqref="I6:I105" showErrorMessage="1" showInputMessage="1" allowBlank="1" type="list">
      <formula1>"Manhã,Tarde,Noite,Partido,Outro,Folga"</formula1>
    </dataValidation>
    <dataValidation sqref="J6:J105" showErrorMessage="1" showInputMessage="1" allowBlank="1" promptTitle="Pausa prevista" prompt="Introduza a pausa prevista em horas. Exemplo: 0,50 corresponde a 30 minutos." type="decimal" operator="between">
      <formula1>0</formula1>
      <formula2>24</formula2>
    </dataValidation>
    <dataValidation sqref="L6:L105" showErrorMessage="1" showInputMessage="1" allowBlank="1" type="list">
      <formula1>"Planeado,Confirmado,Cancelado"</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P105"/>
  <sheetViews>
    <sheetView showGridLines="0" workbookViewId="0">
      <pane ySplit="5" topLeftCell="A6" activePane="bottomLeft" state="frozen"/>
      <selection pane="bottomLeft" activeCell="A1" sqref="A1"/>
    </sheetView>
  </sheetViews>
  <sheetFormatPr baseColWidth="8" defaultRowHeight="15"/>
  <cols>
    <col width="18" customWidth="1" min="1" max="1"/>
    <col width="21" customWidth="1" min="2" max="2"/>
    <col width="22" customWidth="1" min="3" max="3"/>
    <col width="14" customWidth="1" min="4" max="4"/>
    <col width="14" customWidth="1" min="5" max="5"/>
    <col width="14" customWidth="1" min="6" max="6"/>
    <col width="14" customWidth="1" min="7" max="7"/>
    <col width="18" customWidth="1" min="8" max="8"/>
    <col width="16" customWidth="1" min="9" max="9"/>
    <col width="14" customWidth="1" min="10" max="10"/>
    <col width="30" customWidth="1" min="11" max="11"/>
    <col width="22" customWidth="1" min="12" max="12"/>
    <col width="15" customWidth="1" min="13" max="13"/>
    <col width="25" customWidth="1" min="14" max="14"/>
    <col width="23" customWidth="1" min="15" max="15"/>
    <col width="28" customWidth="1" min="16" max="16"/>
  </cols>
  <sheetData>
    <row r="1" ht="28" customHeight="1">
      <c r="A1" s="1" t="inlineStr">
        <is>
          <t>Registo de horas efetivamente trabalhadas</t>
        </is>
      </c>
    </row>
    <row r="2" ht="24" customHeight="1">
      <c r="A2" s="2" t="inlineStr">
        <is>
          <t>Registe horas reais. A associação a uma escala é opcional e serve apenas para comparação operacional.</t>
        </is>
      </c>
      <c r="B2" s="3" t="n"/>
      <c r="C2" s="3" t="n"/>
      <c r="D2" s="3" t="n"/>
      <c r="E2" s="3" t="n"/>
      <c r="F2" s="3" t="n"/>
      <c r="G2" s="3" t="n"/>
      <c r="H2" s="3" t="n"/>
      <c r="I2" s="3" t="n"/>
      <c r="J2" s="3" t="n"/>
      <c r="K2" s="3" t="n"/>
      <c r="L2" s="3" t="n"/>
      <c r="M2" s="3" t="n"/>
      <c r="N2" s="3" t="n"/>
      <c r="O2" s="3" t="n"/>
      <c r="P2" s="3" t="n"/>
    </row>
    <row r="5" ht="34" customHeight="1">
      <c r="A5" s="19" t="inlineStr">
        <is>
          <t>ID de registo</t>
        </is>
      </c>
      <c r="B5" s="19" t="inlineStr">
        <is>
          <t>ID de escala associada</t>
        </is>
      </c>
      <c r="C5" s="19" t="inlineStr">
        <is>
          <t>Colaborador</t>
        </is>
      </c>
      <c r="D5" s="19" t="inlineStr">
        <is>
          <t>Data de entrada</t>
        </is>
      </c>
      <c r="E5" s="19" t="inlineStr">
        <is>
          <t>Hora de entrada</t>
        </is>
      </c>
      <c r="F5" s="19" t="inlineStr">
        <is>
          <t>Data de saída</t>
        </is>
      </c>
      <c r="G5" s="19" t="inlineStr">
        <is>
          <t>Hora de saída</t>
        </is>
      </c>
      <c r="H5" s="19" t="inlineStr">
        <is>
          <t>Pausa efetiva (h)</t>
        </is>
      </c>
      <c r="I5" s="19" t="inlineStr">
        <is>
          <t>Horas efetivas</t>
        </is>
      </c>
      <c r="J5" s="19" t="inlineStr">
        <is>
          <t>Estado</t>
        </is>
      </c>
      <c r="K5" s="19" t="inlineStr">
        <is>
          <t>Observações</t>
        </is>
      </c>
      <c r="L5" s="19" t="inlineStr">
        <is>
          <t>Horas previstas associadas</t>
        </is>
      </c>
      <c r="M5" s="19" t="inlineStr">
        <is>
          <t>Diferença (h)</t>
        </is>
      </c>
      <c r="N5" s="19" t="inlineStr">
        <is>
          <t>Associação</t>
        </is>
      </c>
      <c r="O5" s="19" t="inlineStr">
        <is>
          <t>Comparação</t>
        </is>
      </c>
      <c r="P5" s="19" t="inlineStr">
        <is>
          <t>Controlo do registo</t>
        </is>
      </c>
    </row>
    <row r="6">
      <c r="A6" s="21" t="inlineStr">
        <is>
          <t>RG-2026-001</t>
        </is>
      </c>
      <c r="B6" s="23" t="inlineStr">
        <is>
          <t>ES-2026-001</t>
        </is>
      </c>
      <c r="C6" s="23" t="inlineStr">
        <is>
          <t>Ana Martins</t>
        </is>
      </c>
      <c r="D6" s="30" t="n">
        <v>46056</v>
      </c>
      <c r="E6" s="34" t="n">
        <v>0.3347222222222222</v>
      </c>
      <c r="F6" s="30" t="n">
        <v>46056</v>
      </c>
      <c r="G6" s="34" t="n">
        <v>0.7090277777777778</v>
      </c>
      <c r="H6" s="33" t="n">
        <v>1</v>
      </c>
      <c r="I6" s="35" t="inlineStr">
        <is>
          <t>Validado</t>
        </is>
      </c>
      <c r="J6" s="23" t="inlineStr">
        <is>
          <t>Abertura de loja</t>
        </is>
      </c>
      <c r="K6" s="23" t="n"/>
      <c r="L6" s="35">
        <f>IF($A6="","",IF($B6="","",IFERROR(VLOOKUP($B6,'Escala'!$A$6:$N$105,11,FALSE),"")))</f>
        <v/>
      </c>
      <c r="M6" s="35">
        <f>IF($A6="","",IF(OR($I6="",$L6=""),"",IFERROR($I6-$L6,"")))</f>
        <v/>
      </c>
      <c r="N6" s="25">
        <f>IF($A6="","",IF($B6="","Sem associação",IFERROR(IF(VLOOKUP($B6,'Escala'!$A$6:$N$105,6,FALSE)=$C6,"Associado","Colaborador diferente"),"ID de escala não encontrado")))</f>
        <v/>
      </c>
      <c r="O6" s="25">
        <f>IF($A6="","",IF(OR($I6="",$L6=""),"Sem comparação",IFERROR(IF(OR($M6&gt;'Painel'!$B$7,$M6&lt;-'+Painel'!$B$7),"Fora da tolerância","Dentro da tolerância"),"Verificar")))</f>
        <v/>
      </c>
      <c r="P6" s="25">
        <f>IF(COUNTA($A6:$H6,$J6:$K6)=0,"",IF($A6="","ID de registo em falta",IF(OR($C6="",$I6="",$I6&lt;0,$J6=""),"Verificar dados",IF($J6="Anulado","Anulado",IF(OR($N6="ID de escala não encontrado",$N6="Colaborador diferente"),"Associação inválida",IF(AND($B6&lt;&gt;"",$L6=0),"Escala associada é folga","OK"))))))</f>
        <v/>
      </c>
    </row>
    <row r="7">
      <c r="A7" s="21" t="inlineStr">
        <is>
          <t>RG-2026-002</t>
        </is>
      </c>
      <c r="B7" s="23" t="inlineStr">
        <is>
          <t>ES-2026-002</t>
        </is>
      </c>
      <c r="C7" s="23" t="inlineStr">
        <is>
          <t>Bruno Costa</t>
        </is>
      </c>
      <c r="D7" s="30" t="n">
        <v>46056</v>
      </c>
      <c r="E7" s="34" t="n">
        <v>0.375</v>
      </c>
      <c r="F7" s="30" t="n">
        <v>46056</v>
      </c>
      <c r="G7" s="34" t="n">
        <v>0.75</v>
      </c>
      <c r="H7" s="33" t="n">
        <v>1</v>
      </c>
      <c r="I7" s="35" t="inlineStr">
        <is>
          <t>Validado</t>
        </is>
      </c>
      <c r="J7" s="23" t="inlineStr">
        <is>
          <t>Atendimento ao público</t>
        </is>
      </c>
      <c r="K7" s="23" t="n"/>
      <c r="L7" s="35">
        <f>IF($A7="","",IF($B7="","",IFERROR(VLOOKUP($B7,'Escala'!$A$6:$N$105,11,FALSE),"")))</f>
        <v/>
      </c>
      <c r="M7" s="35">
        <f>IF($A7="","",IF(OR($I7="",$L7=""),"",IFERROR($I7-$L7,"")))</f>
        <v/>
      </c>
      <c r="N7" s="25">
        <f>IF($A7="","",IF($B7="","Sem associação",IFERROR(IF(VLOOKUP($B7,'Escala'!$A$6:$N$105,6,FALSE)=$C7,"Associado","Colaborador diferente"),"ID de escala não encontrado")))</f>
        <v/>
      </c>
      <c r="O7" s="25">
        <f>IF($A7="","",IF(OR($I7="",$L7=""),"Sem comparação",IFERROR(IF(OR($M7&gt;'Painel'!$B$7,$M7&lt;-'+Painel'!$B$7),"Fora da tolerância","Dentro da tolerância"),"Verificar")))</f>
        <v/>
      </c>
      <c r="P7" s="25">
        <f>IF(COUNTA($A7:$H7,$J7:$K7)=0,"",IF($A7="","ID de registo em falta",IF(OR($C7="",$I7="",$I7&lt;0,$J7=""),"Verificar dados",IF($J7="Anulado","Anulado",IF(OR($N7="ID de escala não encontrado",$N7="Colaborador diferente"),"Associação inválida",IF(AND($B7&lt;&gt;"",$L7=0),"Escala associada é folga","OK"))))))</f>
        <v/>
      </c>
    </row>
    <row r="8">
      <c r="A8" s="21" t="inlineStr">
        <is>
          <t>RG-2026-003</t>
        </is>
      </c>
      <c r="B8" s="23" t="inlineStr">
        <is>
          <t>ES-2026-003</t>
        </is>
      </c>
      <c r="C8" s="23" t="inlineStr">
        <is>
          <t>Carolina Sousa</t>
        </is>
      </c>
      <c r="D8" s="30" t="n">
        <v>46057</v>
      </c>
      <c r="E8" s="34" t="n">
        <v>0.5833333333333334</v>
      </c>
      <c r="F8" s="30" t="n">
        <v>46057</v>
      </c>
      <c r="G8" s="34" t="n">
        <v>0.9270833333333334</v>
      </c>
      <c r="H8" s="33" t="n">
        <v>0.5</v>
      </c>
      <c r="I8" s="35" t="inlineStr">
        <is>
          <t>Validado</t>
        </is>
      </c>
      <c r="J8" s="23" t="inlineStr">
        <is>
          <t>Encerramento após contacto pendente</t>
        </is>
      </c>
      <c r="K8" s="23" t="n"/>
      <c r="L8" s="35">
        <f>IF($A8="","",IF($B8="","",IFERROR(VLOOKUP($B8,'Escala'!$A$6:$N$105,11,FALSE),"")))</f>
        <v/>
      </c>
      <c r="M8" s="35">
        <f>IF($A8="","",IF(OR($I8="",$L8=""),"",IFERROR($I8-$L8,"")))</f>
        <v/>
      </c>
      <c r="N8" s="25">
        <f>IF($A8="","",IF($B8="","Sem associação",IFERROR(IF(VLOOKUP($B8,'Escala'!$A$6:$N$105,6,FALSE)=$C8,"Associado","Colaborador diferente"),"ID de escala não encontrado")))</f>
        <v/>
      </c>
      <c r="O8" s="25">
        <f>IF($A8="","",IF(OR($I8="",$L8=""),"Sem comparação",IFERROR(IF(OR($M8&gt;'Painel'!$B$7,$M8&lt;-'+Painel'!$B$7),"Fora da tolerância","Dentro da tolerância"),"Verificar")))</f>
        <v/>
      </c>
      <c r="P8" s="25">
        <f>IF(COUNTA($A8:$H8,$J8:$K8)=0,"",IF($A8="","ID de registo em falta",IF(OR($C8="",$I8="",$I8&lt;0,$J8=""),"Verificar dados",IF($J8="Anulado","Anulado",IF(OR($N8="ID de escala não encontrado",$N8="Colaborador diferente"),"Associação inválida",IF(AND($B8&lt;&gt;"",$L8=0),"Escala associada é folga","OK"))))))</f>
        <v/>
      </c>
    </row>
    <row r="9">
      <c r="A9" s="21" t="inlineStr">
        <is>
          <t>RG-2026-004</t>
        </is>
      </c>
      <c r="B9" s="23" t="inlineStr">
        <is>
          <t>ES-2026-004</t>
        </is>
      </c>
      <c r="C9" s="23" t="inlineStr">
        <is>
          <t>Diogo Ferreira</t>
        </is>
      </c>
      <c r="D9" s="30" t="n">
        <v>46058</v>
      </c>
      <c r="E9" s="34" t="n">
        <v>0.9166666666666666</v>
      </c>
      <c r="F9" s="30" t="n">
        <v>46059</v>
      </c>
      <c r="G9" s="34" t="n">
        <v>0.25</v>
      </c>
      <c r="H9" s="33" t="n">
        <v>0.5</v>
      </c>
      <c r="I9" s="35" t="inlineStr">
        <is>
          <t>Validado</t>
        </is>
      </c>
      <c r="J9" s="23" t="inlineStr">
        <is>
          <t>Receção noturna</t>
        </is>
      </c>
      <c r="K9" s="23" t="n"/>
      <c r="L9" s="35">
        <f>IF($A9="","",IF($B9="","",IFERROR(VLOOKUP($B9,'Escala'!$A$6:$N$105,11,FALSE),"")))</f>
        <v/>
      </c>
      <c r="M9" s="35">
        <f>IF($A9="","",IF(OR($I9="",$L9=""),"",IFERROR($I9-$L9,"")))</f>
        <v/>
      </c>
      <c r="N9" s="25">
        <f>IF($A9="","",IF($B9="","Sem associação",IFERROR(IF(VLOOKUP($B9,'Escala'!$A$6:$N$105,6,FALSE)=$C9,"Associado","Colaborador diferente"),"ID de escala não encontrado")))</f>
        <v/>
      </c>
      <c r="O9" s="25">
        <f>IF($A9="","",IF(OR($I9="",$L9=""),"Sem comparação",IFERROR(IF(OR($M9&gt;'Painel'!$B$7,$M9&lt;-'+Painel'!$B$7),"Fora da tolerância","Dentro da tolerância"),"Verificar")))</f>
        <v/>
      </c>
      <c r="P9" s="25">
        <f>IF(COUNTA($A9:$H9,$J9:$K9)=0,"",IF($A9="","ID de registo em falta",IF(OR($C9="",$I9="",$I9&lt;0,$J9=""),"Verificar dados",IF($J9="Anulado","Anulado",IF(OR($N9="ID de escala não encontrado",$N9="Colaborador diferente"),"Associação inválida",IF(AND($B9&lt;&gt;"",$L9=0),"Escala associada é folga","OK"))))))</f>
        <v/>
      </c>
    </row>
    <row r="10">
      <c r="A10" s="21" t="inlineStr">
        <is>
          <t>RG-2026-005</t>
        </is>
      </c>
      <c r="B10" s="23" t="inlineStr">
        <is>
          <t>ES-2026-005</t>
        </is>
      </c>
      <c r="C10" s="23" t="inlineStr">
        <is>
          <t>Ema Ribeiro</t>
        </is>
      </c>
      <c r="D10" s="30" t="n">
        <v>46059</v>
      </c>
      <c r="E10" s="34" t="n">
        <v>0.375</v>
      </c>
      <c r="F10" s="30" t="n">
        <v>46059</v>
      </c>
      <c r="G10" s="34" t="n">
        <v>0.5520833333333334</v>
      </c>
      <c r="H10" s="33" t="n">
        <v>0.25</v>
      </c>
      <c r="I10" s="35" t="inlineStr">
        <is>
          <t>Validado</t>
        </is>
      </c>
      <c r="J10" s="23" t="inlineStr">
        <is>
          <t>Apoio administrativo</t>
        </is>
      </c>
      <c r="K10" s="23" t="n"/>
      <c r="L10" s="35">
        <f>IF($A10="","",IF($B10="","",IFERROR(VLOOKUP($B10,'Escala'!$A$6:$N$105,11,FALSE),"")))</f>
        <v/>
      </c>
      <c r="M10" s="35">
        <f>IF($A10="","",IF(OR($I10="",$L10=""),"",IFERROR($I10-$L10,"")))</f>
        <v/>
      </c>
      <c r="N10" s="25">
        <f>IF($A10="","",IF($B10="","Sem associação",IFERROR(IF(VLOOKUP($B10,'Escala'!$A$6:$N$105,6,FALSE)=$C10,"Associado","Colaborador diferente"),"ID de escala não encontrado")))</f>
        <v/>
      </c>
      <c r="O10" s="25">
        <f>IF($A10="","",IF(OR($I10="",$L10=""),"Sem comparação",IFERROR(IF(OR($M10&gt;'Painel'!$B$7,$M10&lt;-'+Painel'!$B$7),"Fora da tolerância","Dentro da tolerância"),"Verificar")))</f>
        <v/>
      </c>
      <c r="P10" s="25">
        <f>IF(COUNTA($A10:$H10,$J10:$K10)=0,"",IF($A10="","ID de registo em falta",IF(OR($C10="",$I10="",$I10&lt;0,$J10=""),"Verificar dados",IF($J10="Anulado","Anulado",IF(OR($N10="ID de escala não encontrado",$N10="Colaborador diferente"),"Associação inválida",IF(AND($B10&lt;&gt;"",$L10=0),"Escala associada é folga","OK"))))))</f>
        <v/>
      </c>
    </row>
    <row r="11">
      <c r="A11" s="21" t="inlineStr">
        <is>
          <t>RG-2026-006</t>
        </is>
      </c>
      <c r="B11" s="23" t="inlineStr">
        <is>
          <t>ES-2026-006</t>
        </is>
      </c>
      <c r="C11" s="23" t="inlineStr">
        <is>
          <t>Fábio Gomes</t>
        </is>
      </c>
      <c r="D11" s="30" t="n">
        <v>46060</v>
      </c>
      <c r="E11" s="34" t="n">
        <v>0.3541666666666667</v>
      </c>
      <c r="F11" s="30" t="n">
        <v>46060</v>
      </c>
      <c r="G11" s="34" t="n">
        <v>0.7395833333333334</v>
      </c>
      <c r="H11" s="33" t="n">
        <v>1</v>
      </c>
      <c r="I11" s="35" t="inlineStr">
        <is>
          <t>Validado</t>
        </is>
      </c>
      <c r="J11" s="23" t="inlineStr">
        <is>
          <t>Intervenções concluídas</t>
        </is>
      </c>
      <c r="K11" s="23" t="n"/>
      <c r="L11" s="35">
        <f>IF($A11="","",IF($B11="","",IFERROR(VLOOKUP($B11,'Escala'!$A$6:$N$105,11,FALSE),"")))</f>
        <v/>
      </c>
      <c r="M11" s="35">
        <f>IF($A11="","",IF(OR($I11="",$L11=""),"",IFERROR($I11-$L11,"")))</f>
        <v/>
      </c>
      <c r="N11" s="25">
        <f>IF($A11="","",IF($B11="","Sem associação",IFERROR(IF(VLOOKUP($B11,'Escala'!$A$6:$N$105,6,FALSE)=$C11,"Associado","Colaborador diferente"),"ID de escala não encontrado")))</f>
        <v/>
      </c>
      <c r="O11" s="25">
        <f>IF($A11="","",IF(OR($I11="",$L11=""),"Sem comparação",IFERROR(IF(OR($M11&gt;'Painel'!$B$7,$M11&lt;-'+Painel'!$B$7),"Fora da tolerância","Dentro da tolerância"),"Verificar")))</f>
        <v/>
      </c>
      <c r="P11" s="25">
        <f>IF(COUNTA($A11:$H11,$J11:$K11)=0,"",IF($A11="","ID de registo em falta",IF(OR($C11="",$I11="",$I11&lt;0,$J11=""),"Verificar dados",IF($J11="Anulado","Anulado",IF(OR($N11="ID de escala não encontrado",$N11="Colaborador diferente"),"Associação inválida",IF(AND($B11&lt;&gt;"",$L11=0),"Escala associada é folga","OK"))))))</f>
        <v/>
      </c>
    </row>
    <row r="12">
      <c r="A12" s="21" t="inlineStr">
        <is>
          <t>RG-2026-007</t>
        </is>
      </c>
      <c r="B12" s="23" t="inlineStr">
        <is>
          <t>ES-2026-007</t>
        </is>
      </c>
      <c r="C12" s="23" t="inlineStr">
        <is>
          <t>Ana Martins</t>
        </is>
      </c>
      <c r="D12" s="30" t="n">
        <v>46063</v>
      </c>
      <c r="E12" s="34" t="n">
        <v>0.3333333333333333</v>
      </c>
      <c r="F12" s="30" t="n">
        <v>46063</v>
      </c>
      <c r="G12" s="34" t="n">
        <v>0.7152777777777778</v>
      </c>
      <c r="H12" s="33" t="n">
        <v>1</v>
      </c>
      <c r="I12" s="35" t="inlineStr">
        <is>
          <t>Rascunho</t>
        </is>
      </c>
      <c r="J12" s="23" t="inlineStr">
        <is>
          <t>A aguardar confirmação</t>
        </is>
      </c>
      <c r="K12" s="23" t="n"/>
      <c r="L12" s="35">
        <f>IF($A12="","",IF($B12="","",IFERROR(VLOOKUP($B12,'Escala'!$A$6:$N$105,11,FALSE),"")))</f>
        <v/>
      </c>
      <c r="M12" s="35">
        <f>IF($A12="","",IF(OR($I12="",$L12=""),"",IFERROR($I12-$L12,"")))</f>
        <v/>
      </c>
      <c r="N12" s="25">
        <f>IF($A12="","",IF($B12="","Sem associação",IFERROR(IF(VLOOKUP($B12,'Escala'!$A$6:$N$105,6,FALSE)=$C12,"Associado","Colaborador diferente"),"ID de escala não encontrado")))</f>
        <v/>
      </c>
      <c r="O12" s="25">
        <f>IF($A12="","",IF(OR($I12="",$L12=""),"Sem comparação",IFERROR(IF(OR($M12&gt;'Painel'!$B$7,$M12&lt;-'+Painel'!$B$7),"Fora da tolerância","Dentro da tolerância"),"Verificar")))</f>
        <v/>
      </c>
      <c r="P12" s="25">
        <f>IF(COUNTA($A12:$H12,$J12:$K12)=0,"",IF($A12="","ID de registo em falta",IF(OR($C12="",$I12="",$I12&lt;0,$J12=""),"Verificar dados",IF($J12="Anulado","Anulado",IF(OR($N12="ID de escala não encontrado",$N12="Colaborador diferente"),"Associação inválida",IF(AND($B12&lt;&gt;"",$L12=0),"Escala associada é folga","OK"))))))</f>
        <v/>
      </c>
    </row>
    <row r="13">
      <c r="A13" s="21" t="inlineStr">
        <is>
          <t>RG-2026-008</t>
        </is>
      </c>
      <c r="B13" s="23" t="inlineStr">
        <is>
          <t>ES-2026-008</t>
        </is>
      </c>
      <c r="C13" s="23" t="inlineStr">
        <is>
          <t>Bruno Costa</t>
        </is>
      </c>
      <c r="D13" s="30" t="n">
        <v>46063</v>
      </c>
      <c r="E13" s="34" t="n">
        <v>0.375</v>
      </c>
      <c r="F13" s="30" t="n">
        <v>46063</v>
      </c>
      <c r="G13" s="34" t="n">
        <v>0.75</v>
      </c>
      <c r="H13" s="33" t="n">
        <v>1</v>
      </c>
      <c r="I13" s="35" t="inlineStr">
        <is>
          <t>Validado</t>
        </is>
      </c>
      <c r="J13" s="23" t="inlineStr">
        <is>
          <t>Atendimento ao público</t>
        </is>
      </c>
      <c r="K13" s="23" t="n"/>
      <c r="L13" s="35">
        <f>IF($A13="","",IF($B13="","",IFERROR(VLOOKUP($B13,'Escala'!$A$6:$N$105,11,FALSE),"")))</f>
        <v/>
      </c>
      <c r="M13" s="35">
        <f>IF($A13="","",IF(OR($I13="",$L13=""),"",IFERROR($I13-$L13,"")))</f>
        <v/>
      </c>
      <c r="N13" s="25">
        <f>IF($A13="","",IF($B13="","Sem associação",IFERROR(IF(VLOOKUP($B13,'Escala'!$A$6:$N$105,6,FALSE)=$C13,"Associado","Colaborador diferente"),"ID de escala não encontrado")))</f>
        <v/>
      </c>
      <c r="O13" s="25">
        <f>IF($A13="","",IF(OR($I13="",$L13=""),"Sem comparação",IFERROR(IF(OR($M13&gt;'Painel'!$B$7,$M13&lt;-'+Painel'!$B$7),"Fora da tolerância","Dentro da tolerância"),"Verificar")))</f>
        <v/>
      </c>
      <c r="P13" s="25">
        <f>IF(COUNTA($A13:$H13,$J13:$K13)=0,"",IF($A13="","ID de registo em falta",IF(OR($C13="",$I13="",$I13&lt;0,$J13=""),"Verificar dados",IF($J13="Anulado","Anulado",IF(OR($N13="ID de escala não encontrado",$N13="Colaborador diferente"),"Associação inválida",IF(AND($B13&lt;&gt;"",$L13=0),"Escala associada é folga","OK"))))))</f>
        <v/>
      </c>
    </row>
    <row r="14">
      <c r="A14" s="21" t="inlineStr">
        <is>
          <t>RG-2026-009</t>
        </is>
      </c>
      <c r="B14" s="23" t="inlineStr">
        <is>
          <t>ES-2026-009</t>
        </is>
      </c>
      <c r="C14" s="23" t="inlineStr">
        <is>
          <t>Carolina Sousa</t>
        </is>
      </c>
      <c r="D14" s="30" t="n">
        <v>46064</v>
      </c>
      <c r="E14" s="34" t="n">
        <v>0.5833333333333334</v>
      </c>
      <c r="F14" s="30" t="n">
        <v>46064</v>
      </c>
      <c r="G14" s="34" t="n">
        <v>0.9166666666666666</v>
      </c>
      <c r="H14" s="33" t="n">
        <v>0.5</v>
      </c>
      <c r="I14" s="35" t="inlineStr">
        <is>
          <t>Validado</t>
        </is>
      </c>
      <c r="J14" s="23" t="inlineStr">
        <is>
          <t>Linha de apoio</t>
        </is>
      </c>
      <c r="K14" s="23" t="n"/>
      <c r="L14" s="35">
        <f>IF($A14="","",IF($B14="","",IFERROR(VLOOKUP($B14,'Escala'!$A$6:$N$105,11,FALSE),"")))</f>
        <v/>
      </c>
      <c r="M14" s="35">
        <f>IF($A14="","",IF(OR($I14="",$L14=""),"",IFERROR($I14-$L14,"")))</f>
        <v/>
      </c>
      <c r="N14" s="25">
        <f>IF($A14="","",IF($B14="","Sem associação",IFERROR(IF(VLOOKUP($B14,'Escala'!$A$6:$N$105,6,FALSE)=$C14,"Associado","Colaborador diferente"),"ID de escala não encontrado")))</f>
        <v/>
      </c>
      <c r="O14" s="25">
        <f>IF($A14="","",IF(OR($I14="",$L14=""),"Sem comparação",IFERROR(IF(OR($M14&gt;'Painel'!$B$7,$M14&lt;-'+Painel'!$B$7),"Fora da tolerância","Dentro da tolerância"),"Verificar")))</f>
        <v/>
      </c>
      <c r="P14" s="25">
        <f>IF(COUNTA($A14:$H14,$J14:$K14)=0,"",IF($A14="","ID de registo em falta",IF(OR($C14="",$I14="",$I14&lt;0,$J14=""),"Verificar dados",IF($J14="Anulado","Anulado",IF(OR($N14="ID de escala não encontrado",$N14="Colaborador diferente"),"Associação inválida",IF(AND($B14&lt;&gt;"",$L14=0),"Escala associada é folga","OK"))))))</f>
        <v/>
      </c>
    </row>
    <row r="15">
      <c r="A15" s="21" t="inlineStr">
        <is>
          <t>RG-2026-010</t>
        </is>
      </c>
      <c r="B15" s="23" t="inlineStr"/>
      <c r="C15" s="23" t="inlineStr">
        <is>
          <t>Fábio Gomes</t>
        </is>
      </c>
      <c r="D15" s="30" t="n">
        <v>46066</v>
      </c>
      <c r="E15" s="34" t="n">
        <v>0.375</v>
      </c>
      <c r="F15" s="30" t="n">
        <v>46066</v>
      </c>
      <c r="G15" s="34" t="n">
        <v>0.5</v>
      </c>
      <c r="H15" s="33" t="n">
        <v>0.25</v>
      </c>
      <c r="I15" s="35" t="inlineStr">
        <is>
          <t>Validado</t>
        </is>
      </c>
      <c r="J15" s="23" t="inlineStr">
        <is>
          <t>Trabalho não planeado</t>
        </is>
      </c>
      <c r="K15" s="23" t="n"/>
      <c r="L15" s="35">
        <f>IF($A15="","",IF($B15="","",IFERROR(VLOOKUP($B15,'Escala'!$A$6:$N$105,11,FALSE),"")))</f>
        <v/>
      </c>
      <c r="M15" s="35">
        <f>IF($A15="","",IF(OR($I15="",$L15=""),"",IFERROR($I15-$L15,"")))</f>
        <v/>
      </c>
      <c r="N15" s="25">
        <f>IF($A15="","",IF($B15="","Sem associação",IFERROR(IF(VLOOKUP($B15,'Escala'!$A$6:$N$105,6,FALSE)=$C15,"Associado","Colaborador diferente"),"ID de escala não encontrado")))</f>
        <v/>
      </c>
      <c r="O15" s="25">
        <f>IF($A15="","",IF(OR($I15="",$L15=""),"Sem comparação",IFERROR(IF(OR($M15&gt;'Painel'!$B$7,$M15&lt;-'+Painel'!$B$7),"Fora da tolerância","Dentro da tolerância"),"Verificar")))</f>
        <v/>
      </c>
      <c r="P15" s="25">
        <f>IF(COUNTA($A15:$H15,$J15:$K15)=0,"",IF($A15="","ID de registo em falta",IF(OR($C15="",$I15="",$I15&lt;0,$J15=""),"Verificar dados",IF($J15="Anulado","Anulado",IF(OR($N15="ID de escala não encontrado",$N15="Colaborador diferente"),"Associação inválida",IF(AND($B15&lt;&gt;"",$L15=0),"Escala associada é folga","OK"))))))</f>
        <v/>
      </c>
    </row>
    <row r="16">
      <c r="A16" s="21" t="n"/>
      <c r="B16" s="23" t="n"/>
      <c r="C16" s="23" t="n"/>
      <c r="D16" s="30" t="n"/>
      <c r="E16" s="34" t="n"/>
      <c r="F16" s="30" t="n"/>
      <c r="G16" s="34" t="n"/>
      <c r="H16" s="33" t="n"/>
      <c r="I16" s="35">
        <f>IF($A16="","",IF(OR($D16="",$E16="",$F16="",$G16="",$H16=""),"",IFERROR((($F16+$G16)-($D16+$E16))*24-$H16,"")))</f>
        <v/>
      </c>
      <c r="J16" s="23" t="n"/>
      <c r="K16" s="23" t="n"/>
      <c r="L16" s="35">
        <f>IF($A16="","",IF($B16="","",IFERROR(VLOOKUP($B16,'Escala'!$A$6:$N$105,11,FALSE),"")))</f>
        <v/>
      </c>
      <c r="M16" s="35">
        <f>IF($A16="","",IF(OR($I16="",$L16=""),"",IFERROR($I16-$L16,"")))</f>
        <v/>
      </c>
      <c r="N16" s="25">
        <f>IF($A16="","",IF($B16="","Sem associação",IFERROR(IF(VLOOKUP($B16,'Escala'!$A$6:$N$105,6,FALSE)=$C16,"Associado","Colaborador diferente"),"ID de escala não encontrado")))</f>
        <v/>
      </c>
      <c r="O16" s="25">
        <f>IF($A16="","",IF(OR($I16="",$L16=""),"Sem comparação",IFERROR(IF(OR($M16&gt;'Painel'!$B$7,$M16&lt;-'+Painel'!$B$7),"Fora da tolerância","Dentro da tolerância"),"Verificar")))</f>
        <v/>
      </c>
      <c r="P16" s="25">
        <f>IF(COUNTA($A16:$H16,$J16:$K16)=0,"",IF($A16="","ID de registo em falta",IF(OR($C16="",$I16="",$I16&lt;0,$J16=""),"Verificar dados",IF($J16="Anulado","Anulado",IF(OR($N16="ID de escala não encontrado",$N16="Colaborador diferente"),"Associação inválida",IF(AND($B16&lt;&gt;"",$L16=0),"Escala associada é folga","OK"))))))</f>
        <v/>
      </c>
    </row>
    <row r="17">
      <c r="A17" s="21" t="n"/>
      <c r="B17" s="23" t="n"/>
      <c r="C17" s="23" t="n"/>
      <c r="D17" s="30" t="n"/>
      <c r="E17" s="34" t="n"/>
      <c r="F17" s="30" t="n"/>
      <c r="G17" s="34" t="n"/>
      <c r="H17" s="33" t="n"/>
      <c r="I17" s="35">
        <f>IF($A17="","",IF(OR($D17="",$E17="",$F17="",$G17="",$H17=""),"",IFERROR((($F17+$G17)-($D17+$E17))*24-$H17,"")))</f>
        <v/>
      </c>
      <c r="J17" s="23" t="n"/>
      <c r="K17" s="23" t="n"/>
      <c r="L17" s="35">
        <f>IF($A17="","",IF($B17="","",IFERROR(VLOOKUP($B17,'Escala'!$A$6:$N$105,11,FALSE),"")))</f>
        <v/>
      </c>
      <c r="M17" s="35">
        <f>IF($A17="","",IF(OR($I17="",$L17=""),"",IFERROR($I17-$L17,"")))</f>
        <v/>
      </c>
      <c r="N17" s="25">
        <f>IF($A17="","",IF($B17="","Sem associação",IFERROR(IF(VLOOKUP($B17,'Escala'!$A$6:$N$105,6,FALSE)=$C17,"Associado","Colaborador diferente"),"ID de escala não encontrado")))</f>
        <v/>
      </c>
      <c r="O17" s="25">
        <f>IF($A17="","",IF(OR($I17="",$L17=""),"Sem comparação",IFERROR(IF(OR($M17&gt;'Painel'!$B$7,$M17&lt;-'+Painel'!$B$7),"Fora da tolerância","Dentro da tolerância"),"Verificar")))</f>
        <v/>
      </c>
      <c r="P17" s="25">
        <f>IF(COUNTA($A17:$H17,$J17:$K17)=0,"",IF($A17="","ID de registo em falta",IF(OR($C17="",$I17="",$I17&lt;0,$J17=""),"Verificar dados",IF($J17="Anulado","Anulado",IF(OR($N17="ID de escala não encontrado",$N17="Colaborador diferente"),"Associação inválida",IF(AND($B17&lt;&gt;"",$L17=0),"Escala associada é folga","OK"))))))</f>
        <v/>
      </c>
    </row>
    <row r="18">
      <c r="A18" s="21" t="n"/>
      <c r="B18" s="23" t="n"/>
      <c r="C18" s="23" t="n"/>
      <c r="D18" s="30" t="n"/>
      <c r="E18" s="34" t="n"/>
      <c r="F18" s="30" t="n"/>
      <c r="G18" s="34" t="n"/>
      <c r="H18" s="33" t="n"/>
      <c r="I18" s="35">
        <f>IF($A18="","",IF(OR($D18="",$E18="",$F18="",$G18="",$H18=""),"",IFERROR((($F18+$G18)-($D18+$E18))*24-$H18,"")))</f>
        <v/>
      </c>
      <c r="J18" s="23" t="n"/>
      <c r="K18" s="23" t="n"/>
      <c r="L18" s="35">
        <f>IF($A18="","",IF($B18="","",IFERROR(VLOOKUP($B18,'Escala'!$A$6:$N$105,11,FALSE),"")))</f>
        <v/>
      </c>
      <c r="M18" s="35">
        <f>IF($A18="","",IF(OR($I18="",$L18=""),"",IFERROR($I18-$L18,"")))</f>
        <v/>
      </c>
      <c r="N18" s="25">
        <f>IF($A18="","",IF($B18="","Sem associação",IFERROR(IF(VLOOKUP($B18,'Escala'!$A$6:$N$105,6,FALSE)=$C18,"Associado","Colaborador diferente"),"ID de escala não encontrado")))</f>
        <v/>
      </c>
      <c r="O18" s="25">
        <f>IF($A18="","",IF(OR($I18="",$L18=""),"Sem comparação",IFERROR(IF(OR($M18&gt;'Painel'!$B$7,$M18&lt;-'+Painel'!$B$7),"Fora da tolerância","Dentro da tolerância"),"Verificar")))</f>
        <v/>
      </c>
      <c r="P18" s="25">
        <f>IF(COUNTA($A18:$H18,$J18:$K18)=0,"",IF($A18="","ID de registo em falta",IF(OR($C18="",$I18="",$I18&lt;0,$J18=""),"Verificar dados",IF($J18="Anulado","Anulado",IF(OR($N18="ID de escala não encontrado",$N18="Colaborador diferente"),"Associação inválida",IF(AND($B18&lt;&gt;"",$L18=0),"Escala associada é folga","OK"))))))</f>
        <v/>
      </c>
    </row>
    <row r="19">
      <c r="A19" s="21" t="n"/>
      <c r="B19" s="23" t="n"/>
      <c r="C19" s="23" t="n"/>
      <c r="D19" s="30" t="n"/>
      <c r="E19" s="34" t="n"/>
      <c r="F19" s="30" t="n"/>
      <c r="G19" s="34" t="n"/>
      <c r="H19" s="33" t="n"/>
      <c r="I19" s="35">
        <f>IF($A19="","",IF(OR($D19="",$E19="",$F19="",$G19="",$H19=""),"",IFERROR((($F19+$G19)-($D19+$E19))*24-$H19,"")))</f>
        <v/>
      </c>
      <c r="J19" s="23" t="n"/>
      <c r="K19" s="23" t="n"/>
      <c r="L19" s="35">
        <f>IF($A19="","",IF($B19="","",IFERROR(VLOOKUP($B19,'Escala'!$A$6:$N$105,11,FALSE),"")))</f>
        <v/>
      </c>
      <c r="M19" s="35">
        <f>IF($A19="","",IF(OR($I19="",$L19=""),"",IFERROR($I19-$L19,"")))</f>
        <v/>
      </c>
      <c r="N19" s="25">
        <f>IF($A19="","",IF($B19="","Sem associação",IFERROR(IF(VLOOKUP($B19,'Escala'!$A$6:$N$105,6,FALSE)=$C19,"Associado","Colaborador diferente"),"ID de escala não encontrado")))</f>
        <v/>
      </c>
      <c r="O19" s="25">
        <f>IF($A19="","",IF(OR($I19="",$L19=""),"Sem comparação",IFERROR(IF(OR($M19&gt;'Painel'!$B$7,$M19&lt;-'+Painel'!$B$7),"Fora da tolerância","Dentro da tolerância"),"Verificar")))</f>
        <v/>
      </c>
      <c r="P19" s="25">
        <f>IF(COUNTA($A19:$H19,$J19:$K19)=0,"",IF($A19="","ID de registo em falta",IF(OR($C19="",$I19="",$I19&lt;0,$J19=""),"Verificar dados",IF($J19="Anulado","Anulado",IF(OR($N19="ID de escala não encontrado",$N19="Colaborador diferente"),"Associação inválida",IF(AND($B19&lt;&gt;"",$L19=0),"Escala associada é folga","OK"))))))</f>
        <v/>
      </c>
    </row>
    <row r="20">
      <c r="A20" s="21" t="n"/>
      <c r="B20" s="23" t="n"/>
      <c r="C20" s="23" t="n"/>
      <c r="D20" s="30" t="n"/>
      <c r="E20" s="34" t="n"/>
      <c r="F20" s="30" t="n"/>
      <c r="G20" s="34" t="n"/>
      <c r="H20" s="33" t="n"/>
      <c r="I20" s="35">
        <f>IF($A20="","",IF(OR($D20="",$E20="",$F20="",$G20="",$H20=""),"",IFERROR((($F20+$G20)-($D20+$E20))*24-$H20,"")))</f>
        <v/>
      </c>
      <c r="J20" s="23" t="n"/>
      <c r="K20" s="23" t="n"/>
      <c r="L20" s="35">
        <f>IF($A20="","",IF($B20="","",IFERROR(VLOOKUP($B20,'Escala'!$A$6:$N$105,11,FALSE),"")))</f>
        <v/>
      </c>
      <c r="M20" s="35">
        <f>IF($A20="","",IF(OR($I20="",$L20=""),"",IFERROR($I20-$L20,"")))</f>
        <v/>
      </c>
      <c r="N20" s="25">
        <f>IF($A20="","",IF($B20="","Sem associação",IFERROR(IF(VLOOKUP($B20,'Escala'!$A$6:$N$105,6,FALSE)=$C20,"Associado","Colaborador diferente"),"ID de escala não encontrado")))</f>
        <v/>
      </c>
      <c r="O20" s="25">
        <f>IF($A20="","",IF(OR($I20="",$L20=""),"Sem comparação",IFERROR(IF(OR($M20&gt;'Painel'!$B$7,$M20&lt;-'+Painel'!$B$7),"Fora da tolerância","Dentro da tolerância"),"Verificar")))</f>
        <v/>
      </c>
      <c r="P20" s="25">
        <f>IF(COUNTA($A20:$H20,$J20:$K20)=0,"",IF($A20="","ID de registo em falta",IF(OR($C20="",$I20="",$I20&lt;0,$J20=""),"Verificar dados",IF($J20="Anulado","Anulado",IF(OR($N20="ID de escala não encontrado",$N20="Colaborador diferente"),"Associação inválida",IF(AND($B20&lt;&gt;"",$L20=0),"Escala associada é folga","OK"))))))</f>
        <v/>
      </c>
    </row>
    <row r="21">
      <c r="A21" s="21" t="n"/>
      <c r="B21" s="23" t="n"/>
      <c r="C21" s="23" t="n"/>
      <c r="D21" s="30" t="n"/>
      <c r="E21" s="34" t="n"/>
      <c r="F21" s="30" t="n"/>
      <c r="G21" s="34" t="n"/>
      <c r="H21" s="33" t="n"/>
      <c r="I21" s="35">
        <f>IF($A21="","",IF(OR($D21="",$E21="",$F21="",$G21="",$H21=""),"",IFERROR((($F21+$G21)-($D21+$E21))*24-$H21,"")))</f>
        <v/>
      </c>
      <c r="J21" s="23" t="n"/>
      <c r="K21" s="23" t="n"/>
      <c r="L21" s="35">
        <f>IF($A21="","",IF($B21="","",IFERROR(VLOOKUP($B21,'Escala'!$A$6:$N$105,11,FALSE),"")))</f>
        <v/>
      </c>
      <c r="M21" s="35">
        <f>IF($A21="","",IF(OR($I21="",$L21=""),"",IFERROR($I21-$L21,"")))</f>
        <v/>
      </c>
      <c r="N21" s="25">
        <f>IF($A21="","",IF($B21="","Sem associação",IFERROR(IF(VLOOKUP($B21,'Escala'!$A$6:$N$105,6,FALSE)=$C21,"Associado","Colaborador diferente"),"ID de escala não encontrado")))</f>
        <v/>
      </c>
      <c r="O21" s="25">
        <f>IF($A21="","",IF(OR($I21="",$L21=""),"Sem comparação",IFERROR(IF(OR($M21&gt;'Painel'!$B$7,$M21&lt;-'+Painel'!$B$7),"Fora da tolerância","Dentro da tolerância"),"Verificar")))</f>
        <v/>
      </c>
      <c r="P21" s="25">
        <f>IF(COUNTA($A21:$H21,$J21:$K21)=0,"",IF($A21="","ID de registo em falta",IF(OR($C21="",$I21="",$I21&lt;0,$J21=""),"Verificar dados",IF($J21="Anulado","Anulado",IF(OR($N21="ID de escala não encontrado",$N21="Colaborador diferente"),"Associação inválida",IF(AND($B21&lt;&gt;"",$L21=0),"Escala associada é folga","OK"))))))</f>
        <v/>
      </c>
    </row>
    <row r="22">
      <c r="A22" s="21" t="n"/>
      <c r="B22" s="23" t="n"/>
      <c r="C22" s="23" t="n"/>
      <c r="D22" s="30" t="n"/>
      <c r="E22" s="34" t="n"/>
      <c r="F22" s="30" t="n"/>
      <c r="G22" s="34" t="n"/>
      <c r="H22" s="33" t="n"/>
      <c r="I22" s="35">
        <f>IF($A22="","",IF(OR($D22="",$E22="",$F22="",$G22="",$H22=""),"",IFERROR((($F22+$G22)-($D22+$E22))*24-$H22,"")))</f>
        <v/>
      </c>
      <c r="J22" s="23" t="n"/>
      <c r="K22" s="23" t="n"/>
      <c r="L22" s="35">
        <f>IF($A22="","",IF($B22="","",IFERROR(VLOOKUP($B22,'Escala'!$A$6:$N$105,11,FALSE),"")))</f>
        <v/>
      </c>
      <c r="M22" s="35">
        <f>IF($A22="","",IF(OR($I22="",$L22=""),"",IFERROR($I22-$L22,"")))</f>
        <v/>
      </c>
      <c r="N22" s="25">
        <f>IF($A22="","",IF($B22="","Sem associação",IFERROR(IF(VLOOKUP($B22,'Escala'!$A$6:$N$105,6,FALSE)=$C22,"Associado","Colaborador diferente"),"ID de escala não encontrado")))</f>
        <v/>
      </c>
      <c r="O22" s="25">
        <f>IF($A22="","",IF(OR($I22="",$L22=""),"Sem comparação",IFERROR(IF(OR($M22&gt;'Painel'!$B$7,$M22&lt;-'+Painel'!$B$7),"Fora da tolerância","Dentro da tolerância"),"Verificar")))</f>
        <v/>
      </c>
      <c r="P22" s="25">
        <f>IF(COUNTA($A22:$H22,$J22:$K22)=0,"",IF($A22="","ID de registo em falta",IF(OR($C22="",$I22="",$I22&lt;0,$J22=""),"Verificar dados",IF($J22="Anulado","Anulado",IF(OR($N22="ID de escala não encontrado",$N22="Colaborador diferente"),"Associação inválida",IF(AND($B22&lt;&gt;"",$L22=0),"Escala associada é folga","OK"))))))</f>
        <v/>
      </c>
    </row>
    <row r="23">
      <c r="A23" s="21" t="n"/>
      <c r="B23" s="23" t="n"/>
      <c r="C23" s="23" t="n"/>
      <c r="D23" s="30" t="n"/>
      <c r="E23" s="34" t="n"/>
      <c r="F23" s="30" t="n"/>
      <c r="G23" s="34" t="n"/>
      <c r="H23" s="33" t="n"/>
      <c r="I23" s="35">
        <f>IF($A23="","",IF(OR($D23="",$E23="",$F23="",$G23="",$H23=""),"",IFERROR((($F23+$G23)-($D23+$E23))*24-$H23,"")))</f>
        <v/>
      </c>
      <c r="J23" s="23" t="n"/>
      <c r="K23" s="23" t="n"/>
      <c r="L23" s="35">
        <f>IF($A23="","",IF($B23="","",IFERROR(VLOOKUP($B23,'Escala'!$A$6:$N$105,11,FALSE),"")))</f>
        <v/>
      </c>
      <c r="M23" s="35">
        <f>IF($A23="","",IF(OR($I23="",$L23=""),"",IFERROR($I23-$L23,"")))</f>
        <v/>
      </c>
      <c r="N23" s="25">
        <f>IF($A23="","",IF($B23="","Sem associação",IFERROR(IF(VLOOKUP($B23,'Escala'!$A$6:$N$105,6,FALSE)=$C23,"Associado","Colaborador diferente"),"ID de escala não encontrado")))</f>
        <v/>
      </c>
      <c r="O23" s="25">
        <f>IF($A23="","",IF(OR($I23="",$L23=""),"Sem comparação",IFERROR(IF(OR($M23&gt;'Painel'!$B$7,$M23&lt;-'+Painel'!$B$7),"Fora da tolerância","Dentro da tolerância"),"Verificar")))</f>
        <v/>
      </c>
      <c r="P23" s="25">
        <f>IF(COUNTA($A23:$H23,$J23:$K23)=0,"",IF($A23="","ID de registo em falta",IF(OR($C23="",$I23="",$I23&lt;0,$J23=""),"Verificar dados",IF($J23="Anulado","Anulado",IF(OR($N23="ID de escala não encontrado",$N23="Colaborador diferente"),"Associação inválida",IF(AND($B23&lt;&gt;"",$L23=0),"Escala associada é folga","OK"))))))</f>
        <v/>
      </c>
    </row>
    <row r="24">
      <c r="A24" s="21" t="n"/>
      <c r="B24" s="23" t="n"/>
      <c r="C24" s="23" t="n"/>
      <c r="D24" s="30" t="n"/>
      <c r="E24" s="34" t="n"/>
      <c r="F24" s="30" t="n"/>
      <c r="G24" s="34" t="n"/>
      <c r="H24" s="33" t="n"/>
      <c r="I24" s="35">
        <f>IF($A24="","",IF(OR($D24="",$E24="",$F24="",$G24="",$H24=""),"",IFERROR((($F24+$G24)-($D24+$E24))*24-$H24,"")))</f>
        <v/>
      </c>
      <c r="J24" s="23" t="n"/>
      <c r="K24" s="23" t="n"/>
      <c r="L24" s="35">
        <f>IF($A24="","",IF($B24="","",IFERROR(VLOOKUP($B24,'Escala'!$A$6:$N$105,11,FALSE),"")))</f>
        <v/>
      </c>
      <c r="M24" s="35">
        <f>IF($A24="","",IF(OR($I24="",$L24=""),"",IFERROR($I24-$L24,"")))</f>
        <v/>
      </c>
      <c r="N24" s="25">
        <f>IF($A24="","",IF($B24="","Sem associação",IFERROR(IF(VLOOKUP($B24,'Escala'!$A$6:$N$105,6,FALSE)=$C24,"Associado","Colaborador diferente"),"ID de escala não encontrado")))</f>
        <v/>
      </c>
      <c r="O24" s="25">
        <f>IF($A24="","",IF(OR($I24="",$L24=""),"Sem comparação",IFERROR(IF(OR($M24&gt;'Painel'!$B$7,$M24&lt;-'+Painel'!$B$7),"Fora da tolerância","Dentro da tolerância"),"Verificar")))</f>
        <v/>
      </c>
      <c r="P24" s="25">
        <f>IF(COUNTA($A24:$H24,$J24:$K24)=0,"",IF($A24="","ID de registo em falta",IF(OR($C24="",$I24="",$I24&lt;0,$J24=""),"Verificar dados",IF($J24="Anulado","Anulado",IF(OR($N24="ID de escala não encontrado",$N24="Colaborador diferente"),"Associação inválida",IF(AND($B24&lt;&gt;"",$L24=0),"Escala associada é folga","OK"))))))</f>
        <v/>
      </c>
    </row>
    <row r="25">
      <c r="A25" s="21" t="n"/>
      <c r="B25" s="23" t="n"/>
      <c r="C25" s="23" t="n"/>
      <c r="D25" s="30" t="n"/>
      <c r="E25" s="34" t="n"/>
      <c r="F25" s="30" t="n"/>
      <c r="G25" s="34" t="n"/>
      <c r="H25" s="33" t="n"/>
      <c r="I25" s="35">
        <f>IF($A25="","",IF(OR($D25="",$E25="",$F25="",$G25="",$H25=""),"",IFERROR((($F25+$G25)-($D25+$E25))*24-$H25,"")))</f>
        <v/>
      </c>
      <c r="J25" s="23" t="n"/>
      <c r="K25" s="23" t="n"/>
      <c r="L25" s="35">
        <f>IF($A25="","",IF($B25="","",IFERROR(VLOOKUP($B25,'Escala'!$A$6:$N$105,11,FALSE),"")))</f>
        <v/>
      </c>
      <c r="M25" s="35">
        <f>IF($A25="","",IF(OR($I25="",$L25=""),"",IFERROR($I25-$L25,"")))</f>
        <v/>
      </c>
      <c r="N25" s="25">
        <f>IF($A25="","",IF($B25="","Sem associação",IFERROR(IF(VLOOKUP($B25,'Escala'!$A$6:$N$105,6,FALSE)=$C25,"Associado","Colaborador diferente"),"ID de escala não encontrado")))</f>
        <v/>
      </c>
      <c r="O25" s="25">
        <f>IF($A25="","",IF(OR($I25="",$L25=""),"Sem comparação",IFERROR(IF(OR($M25&gt;'Painel'!$B$7,$M25&lt;-'+Painel'!$B$7),"Fora da tolerância","Dentro da tolerância"),"Verificar")))</f>
        <v/>
      </c>
      <c r="P25" s="25">
        <f>IF(COUNTA($A25:$H25,$J25:$K25)=0,"",IF($A25="","ID de registo em falta",IF(OR($C25="",$I25="",$I25&lt;0,$J25=""),"Verificar dados",IF($J25="Anulado","Anulado",IF(OR($N25="ID de escala não encontrado",$N25="Colaborador diferente"),"Associação inválida",IF(AND($B25&lt;&gt;"",$L25=0),"Escala associada é folga","OK"))))))</f>
        <v/>
      </c>
    </row>
    <row r="26">
      <c r="A26" s="21" t="n"/>
      <c r="B26" s="23" t="n"/>
      <c r="C26" s="23" t="n"/>
      <c r="D26" s="30" t="n"/>
      <c r="E26" s="34" t="n"/>
      <c r="F26" s="30" t="n"/>
      <c r="G26" s="34" t="n"/>
      <c r="H26" s="33" t="n"/>
      <c r="I26" s="35">
        <f>IF($A26="","",IF(OR($D26="",$E26="",$F26="",$G26="",$H26=""),"",IFERROR((($F26+$G26)-($D26+$E26))*24-$H26,"")))</f>
        <v/>
      </c>
      <c r="J26" s="23" t="n"/>
      <c r="K26" s="23" t="n"/>
      <c r="L26" s="35">
        <f>IF($A26="","",IF($B26="","",IFERROR(VLOOKUP($B26,'Escala'!$A$6:$N$105,11,FALSE),"")))</f>
        <v/>
      </c>
      <c r="M26" s="35">
        <f>IF($A26="","",IF(OR($I26="",$L26=""),"",IFERROR($I26-$L26,"")))</f>
        <v/>
      </c>
      <c r="N26" s="25">
        <f>IF($A26="","",IF($B26="","Sem associação",IFERROR(IF(VLOOKUP($B26,'Escala'!$A$6:$N$105,6,FALSE)=$C26,"Associado","Colaborador diferente"),"ID de escala não encontrado")))</f>
        <v/>
      </c>
      <c r="O26" s="25">
        <f>IF($A26="","",IF(OR($I26="",$L26=""),"Sem comparação",IFERROR(IF(OR($M26&gt;'Painel'!$B$7,$M26&lt;-'+Painel'!$B$7),"Fora da tolerância","Dentro da tolerância"),"Verificar")))</f>
        <v/>
      </c>
      <c r="P26" s="25">
        <f>IF(COUNTA($A26:$H26,$J26:$K26)=0,"",IF($A26="","ID de registo em falta",IF(OR($C26="",$I26="",$I26&lt;0,$J26=""),"Verificar dados",IF($J26="Anulado","Anulado",IF(OR($N26="ID de escala não encontrado",$N26="Colaborador diferente"),"Associação inválida",IF(AND($B26&lt;&gt;"",$L26=0),"Escala associada é folga","OK"))))))</f>
        <v/>
      </c>
    </row>
    <row r="27">
      <c r="A27" s="21" t="n"/>
      <c r="B27" s="23" t="n"/>
      <c r="C27" s="23" t="n"/>
      <c r="D27" s="30" t="n"/>
      <c r="E27" s="34" t="n"/>
      <c r="F27" s="30" t="n"/>
      <c r="G27" s="34" t="n"/>
      <c r="H27" s="33" t="n"/>
      <c r="I27" s="35">
        <f>IF($A27="","",IF(OR($D27="",$E27="",$F27="",$G27="",$H27=""),"",IFERROR((($F27+$G27)-($D27+$E27))*24-$H27,"")))</f>
        <v/>
      </c>
      <c r="J27" s="23" t="n"/>
      <c r="K27" s="23" t="n"/>
      <c r="L27" s="35">
        <f>IF($A27="","",IF($B27="","",IFERROR(VLOOKUP($B27,'Escala'!$A$6:$N$105,11,FALSE),"")))</f>
        <v/>
      </c>
      <c r="M27" s="35">
        <f>IF($A27="","",IF(OR($I27="",$L27=""),"",IFERROR($I27-$L27,"")))</f>
        <v/>
      </c>
      <c r="N27" s="25">
        <f>IF($A27="","",IF($B27="","Sem associação",IFERROR(IF(VLOOKUP($B27,'Escala'!$A$6:$N$105,6,FALSE)=$C27,"Associado","Colaborador diferente"),"ID de escala não encontrado")))</f>
        <v/>
      </c>
      <c r="O27" s="25">
        <f>IF($A27="","",IF(OR($I27="",$L27=""),"Sem comparação",IFERROR(IF(OR($M27&gt;'Painel'!$B$7,$M27&lt;-'+Painel'!$B$7),"Fora da tolerância","Dentro da tolerância"),"Verificar")))</f>
        <v/>
      </c>
      <c r="P27" s="25">
        <f>IF(COUNTA($A27:$H27,$J27:$K27)=0,"",IF($A27="","ID de registo em falta",IF(OR($C27="",$I27="",$I27&lt;0,$J27=""),"Verificar dados",IF($J27="Anulado","Anulado",IF(OR($N27="ID de escala não encontrado",$N27="Colaborador diferente"),"Associação inválida",IF(AND($B27&lt;&gt;"",$L27=0),"Escala associada é folga","OK"))))))</f>
        <v/>
      </c>
    </row>
    <row r="28">
      <c r="A28" s="21" t="n"/>
      <c r="B28" s="23" t="n"/>
      <c r="C28" s="23" t="n"/>
      <c r="D28" s="30" t="n"/>
      <c r="E28" s="34" t="n"/>
      <c r="F28" s="30" t="n"/>
      <c r="G28" s="34" t="n"/>
      <c r="H28" s="33" t="n"/>
      <c r="I28" s="35">
        <f>IF($A28="","",IF(OR($D28="",$E28="",$F28="",$G28="",$H28=""),"",IFERROR((($F28+$G28)-($D28+$E28))*24-$H28,"")))</f>
        <v/>
      </c>
      <c r="J28" s="23" t="n"/>
      <c r="K28" s="23" t="n"/>
      <c r="L28" s="35">
        <f>IF($A28="","",IF($B28="","",IFERROR(VLOOKUP($B28,'Escala'!$A$6:$N$105,11,FALSE),"")))</f>
        <v/>
      </c>
      <c r="M28" s="35">
        <f>IF($A28="","",IF(OR($I28="",$L28=""),"",IFERROR($I28-$L28,"")))</f>
        <v/>
      </c>
      <c r="N28" s="25">
        <f>IF($A28="","",IF($B28="","Sem associação",IFERROR(IF(VLOOKUP($B28,'Escala'!$A$6:$N$105,6,FALSE)=$C28,"Associado","Colaborador diferente"),"ID de escala não encontrado")))</f>
        <v/>
      </c>
      <c r="O28" s="25">
        <f>IF($A28="","",IF(OR($I28="",$L28=""),"Sem comparação",IFERROR(IF(OR($M28&gt;'Painel'!$B$7,$M28&lt;-'+Painel'!$B$7),"Fora da tolerância","Dentro da tolerância"),"Verificar")))</f>
        <v/>
      </c>
      <c r="P28" s="25">
        <f>IF(COUNTA($A28:$H28,$J28:$K28)=0,"",IF($A28="","ID de registo em falta",IF(OR($C28="",$I28="",$I28&lt;0,$J28=""),"Verificar dados",IF($J28="Anulado","Anulado",IF(OR($N28="ID de escala não encontrado",$N28="Colaborador diferente"),"Associação inválida",IF(AND($B28&lt;&gt;"",$L28=0),"Escala associada é folga","OK"))))))</f>
        <v/>
      </c>
    </row>
    <row r="29">
      <c r="A29" s="21" t="n"/>
      <c r="B29" s="23" t="n"/>
      <c r="C29" s="23" t="n"/>
      <c r="D29" s="30" t="n"/>
      <c r="E29" s="34" t="n"/>
      <c r="F29" s="30" t="n"/>
      <c r="G29" s="34" t="n"/>
      <c r="H29" s="33" t="n"/>
      <c r="I29" s="35">
        <f>IF($A29="","",IF(OR($D29="",$E29="",$F29="",$G29="",$H29=""),"",IFERROR((($F29+$G29)-($D29+$E29))*24-$H29,"")))</f>
        <v/>
      </c>
      <c r="J29" s="23" t="n"/>
      <c r="K29" s="23" t="n"/>
      <c r="L29" s="35">
        <f>IF($A29="","",IF($B29="","",IFERROR(VLOOKUP($B29,'Escala'!$A$6:$N$105,11,FALSE),"")))</f>
        <v/>
      </c>
      <c r="M29" s="35">
        <f>IF($A29="","",IF(OR($I29="",$L29=""),"",IFERROR($I29-$L29,"")))</f>
        <v/>
      </c>
      <c r="N29" s="25">
        <f>IF($A29="","",IF($B29="","Sem associação",IFERROR(IF(VLOOKUP($B29,'Escala'!$A$6:$N$105,6,FALSE)=$C29,"Associado","Colaborador diferente"),"ID de escala não encontrado")))</f>
        <v/>
      </c>
      <c r="O29" s="25">
        <f>IF($A29="","",IF(OR($I29="",$L29=""),"Sem comparação",IFERROR(IF(OR($M29&gt;'Painel'!$B$7,$M29&lt;-'+Painel'!$B$7),"Fora da tolerância","Dentro da tolerância"),"Verificar")))</f>
        <v/>
      </c>
      <c r="P29" s="25">
        <f>IF(COUNTA($A29:$H29,$J29:$K29)=0,"",IF($A29="","ID de registo em falta",IF(OR($C29="",$I29="",$I29&lt;0,$J29=""),"Verificar dados",IF($J29="Anulado","Anulado",IF(OR($N29="ID de escala não encontrado",$N29="Colaborador diferente"),"Associação inválida",IF(AND($B29&lt;&gt;"",$L29=0),"Escala associada é folga","OK"))))))</f>
        <v/>
      </c>
    </row>
    <row r="30">
      <c r="A30" s="21" t="n"/>
      <c r="B30" s="23" t="n"/>
      <c r="C30" s="23" t="n"/>
      <c r="D30" s="30" t="n"/>
      <c r="E30" s="34" t="n"/>
      <c r="F30" s="30" t="n"/>
      <c r="G30" s="34" t="n"/>
      <c r="H30" s="33" t="n"/>
      <c r="I30" s="35">
        <f>IF($A30="","",IF(OR($D30="",$E30="",$F30="",$G30="",$H30=""),"",IFERROR((($F30+$G30)-($D30+$E30))*24-$H30,"")))</f>
        <v/>
      </c>
      <c r="J30" s="23" t="n"/>
      <c r="K30" s="23" t="n"/>
      <c r="L30" s="35">
        <f>IF($A30="","",IF($B30="","",IFERROR(VLOOKUP($B30,'Escala'!$A$6:$N$105,11,FALSE),"")))</f>
        <v/>
      </c>
      <c r="M30" s="35">
        <f>IF($A30="","",IF(OR($I30="",$L30=""),"",IFERROR($I30-$L30,"")))</f>
        <v/>
      </c>
      <c r="N30" s="25">
        <f>IF($A30="","",IF($B30="","Sem associação",IFERROR(IF(VLOOKUP($B30,'Escala'!$A$6:$N$105,6,FALSE)=$C30,"Associado","Colaborador diferente"),"ID de escala não encontrado")))</f>
        <v/>
      </c>
      <c r="O30" s="25">
        <f>IF($A30="","",IF(OR($I30="",$L30=""),"Sem comparação",IFERROR(IF(OR($M30&gt;'Painel'!$B$7,$M30&lt;-'+Painel'!$B$7),"Fora da tolerância","Dentro da tolerância"),"Verificar")))</f>
        <v/>
      </c>
      <c r="P30" s="25">
        <f>IF(COUNTA($A30:$H30,$J30:$K30)=0,"",IF($A30="","ID de registo em falta",IF(OR($C30="",$I30="",$I30&lt;0,$J30=""),"Verificar dados",IF($J30="Anulado","Anulado",IF(OR($N30="ID de escala não encontrado",$N30="Colaborador diferente"),"Associação inválida",IF(AND($B30&lt;&gt;"",$L30=0),"Escala associada é folga","OK"))))))</f>
        <v/>
      </c>
    </row>
    <row r="31">
      <c r="A31" s="21" t="n"/>
      <c r="B31" s="23" t="n"/>
      <c r="C31" s="23" t="n"/>
      <c r="D31" s="30" t="n"/>
      <c r="E31" s="34" t="n"/>
      <c r="F31" s="30" t="n"/>
      <c r="G31" s="34" t="n"/>
      <c r="H31" s="33" t="n"/>
      <c r="I31" s="35">
        <f>IF($A31="","",IF(OR($D31="",$E31="",$F31="",$G31="",$H31=""),"",IFERROR((($F31+$G31)-($D31+$E31))*24-$H31,"")))</f>
        <v/>
      </c>
      <c r="J31" s="23" t="n"/>
      <c r="K31" s="23" t="n"/>
      <c r="L31" s="35">
        <f>IF($A31="","",IF($B31="","",IFERROR(VLOOKUP($B31,'Escala'!$A$6:$N$105,11,FALSE),"")))</f>
        <v/>
      </c>
      <c r="M31" s="35">
        <f>IF($A31="","",IF(OR($I31="",$L31=""),"",IFERROR($I31-$L31,"")))</f>
        <v/>
      </c>
      <c r="N31" s="25">
        <f>IF($A31="","",IF($B31="","Sem associação",IFERROR(IF(VLOOKUP($B31,'Escala'!$A$6:$N$105,6,FALSE)=$C31,"Associado","Colaborador diferente"),"ID de escala não encontrado")))</f>
        <v/>
      </c>
      <c r="O31" s="25">
        <f>IF($A31="","",IF(OR($I31="",$L31=""),"Sem comparação",IFERROR(IF(OR($M31&gt;'Painel'!$B$7,$M31&lt;-'+Painel'!$B$7),"Fora da tolerância","Dentro da tolerância"),"Verificar")))</f>
        <v/>
      </c>
      <c r="P31" s="25">
        <f>IF(COUNTA($A31:$H31,$J31:$K31)=0,"",IF($A31="","ID de registo em falta",IF(OR($C31="",$I31="",$I31&lt;0,$J31=""),"Verificar dados",IF($J31="Anulado","Anulado",IF(OR($N31="ID de escala não encontrado",$N31="Colaborador diferente"),"Associação inválida",IF(AND($B31&lt;&gt;"",$L31=0),"Escala associada é folga","OK"))))))</f>
        <v/>
      </c>
    </row>
    <row r="32">
      <c r="A32" s="21" t="n"/>
      <c r="B32" s="23" t="n"/>
      <c r="C32" s="23" t="n"/>
      <c r="D32" s="30" t="n"/>
      <c r="E32" s="34" t="n"/>
      <c r="F32" s="30" t="n"/>
      <c r="G32" s="34" t="n"/>
      <c r="H32" s="33" t="n"/>
      <c r="I32" s="35">
        <f>IF($A32="","",IF(OR($D32="",$E32="",$F32="",$G32="",$H32=""),"",IFERROR((($F32+$G32)-($D32+$E32))*24-$H32,"")))</f>
        <v/>
      </c>
      <c r="J32" s="23" t="n"/>
      <c r="K32" s="23" t="n"/>
      <c r="L32" s="35">
        <f>IF($A32="","",IF($B32="","",IFERROR(VLOOKUP($B32,'Escala'!$A$6:$N$105,11,FALSE),"")))</f>
        <v/>
      </c>
      <c r="M32" s="35">
        <f>IF($A32="","",IF(OR($I32="",$L32=""),"",IFERROR($I32-$L32,"")))</f>
        <v/>
      </c>
      <c r="N32" s="25">
        <f>IF($A32="","",IF($B32="","Sem associação",IFERROR(IF(VLOOKUP($B32,'Escala'!$A$6:$N$105,6,FALSE)=$C32,"Associado","Colaborador diferente"),"ID de escala não encontrado")))</f>
        <v/>
      </c>
      <c r="O32" s="25">
        <f>IF($A32="","",IF(OR($I32="",$L32=""),"Sem comparação",IFERROR(IF(OR($M32&gt;'Painel'!$B$7,$M32&lt;-'+Painel'!$B$7),"Fora da tolerância","Dentro da tolerância"),"Verificar")))</f>
        <v/>
      </c>
      <c r="P32" s="25">
        <f>IF(COUNTA($A32:$H32,$J32:$K32)=0,"",IF($A32="","ID de registo em falta",IF(OR($C32="",$I32="",$I32&lt;0,$J32=""),"Verificar dados",IF($J32="Anulado","Anulado",IF(OR($N32="ID de escala não encontrado",$N32="Colaborador diferente"),"Associação inválida",IF(AND($B32&lt;&gt;"",$L32=0),"Escala associada é folga","OK"))))))</f>
        <v/>
      </c>
    </row>
    <row r="33">
      <c r="A33" s="21" t="n"/>
      <c r="B33" s="23" t="n"/>
      <c r="C33" s="23" t="n"/>
      <c r="D33" s="30" t="n"/>
      <c r="E33" s="34" t="n"/>
      <c r="F33" s="30" t="n"/>
      <c r="G33" s="34" t="n"/>
      <c r="H33" s="33" t="n"/>
      <c r="I33" s="35">
        <f>IF($A33="","",IF(OR($D33="",$E33="",$F33="",$G33="",$H33=""),"",IFERROR((($F33+$G33)-($D33+$E33))*24-$H33,"")))</f>
        <v/>
      </c>
      <c r="J33" s="23" t="n"/>
      <c r="K33" s="23" t="n"/>
      <c r="L33" s="35">
        <f>IF($A33="","",IF($B33="","",IFERROR(VLOOKUP($B33,'Escala'!$A$6:$N$105,11,FALSE),"")))</f>
        <v/>
      </c>
      <c r="M33" s="35">
        <f>IF($A33="","",IF(OR($I33="",$L33=""),"",IFERROR($I33-$L33,"")))</f>
        <v/>
      </c>
      <c r="N33" s="25">
        <f>IF($A33="","",IF($B33="","Sem associação",IFERROR(IF(VLOOKUP($B33,'Escala'!$A$6:$N$105,6,FALSE)=$C33,"Associado","Colaborador diferente"),"ID de escala não encontrado")))</f>
        <v/>
      </c>
      <c r="O33" s="25">
        <f>IF($A33="","",IF(OR($I33="",$L33=""),"Sem comparação",IFERROR(IF(OR($M33&gt;'Painel'!$B$7,$M33&lt;-'+Painel'!$B$7),"Fora da tolerância","Dentro da tolerância"),"Verificar")))</f>
        <v/>
      </c>
      <c r="P33" s="25">
        <f>IF(COUNTA($A33:$H33,$J33:$K33)=0,"",IF($A33="","ID de registo em falta",IF(OR($C33="",$I33="",$I33&lt;0,$J33=""),"Verificar dados",IF($J33="Anulado","Anulado",IF(OR($N33="ID de escala não encontrado",$N33="Colaborador diferente"),"Associação inválida",IF(AND($B33&lt;&gt;"",$L33=0),"Escala associada é folga","OK"))))))</f>
        <v/>
      </c>
    </row>
    <row r="34">
      <c r="A34" s="21" t="n"/>
      <c r="B34" s="23" t="n"/>
      <c r="C34" s="23" t="n"/>
      <c r="D34" s="30" t="n"/>
      <c r="E34" s="34" t="n"/>
      <c r="F34" s="30" t="n"/>
      <c r="G34" s="34" t="n"/>
      <c r="H34" s="33" t="n"/>
      <c r="I34" s="35">
        <f>IF($A34="","",IF(OR($D34="",$E34="",$F34="",$G34="",$H34=""),"",IFERROR((($F34+$G34)-($D34+$E34))*24-$H34,"")))</f>
        <v/>
      </c>
      <c r="J34" s="23" t="n"/>
      <c r="K34" s="23" t="n"/>
      <c r="L34" s="35">
        <f>IF($A34="","",IF($B34="","",IFERROR(VLOOKUP($B34,'Escala'!$A$6:$N$105,11,FALSE),"")))</f>
        <v/>
      </c>
      <c r="M34" s="35">
        <f>IF($A34="","",IF(OR($I34="",$L34=""),"",IFERROR($I34-$L34,"")))</f>
        <v/>
      </c>
      <c r="N34" s="25">
        <f>IF($A34="","",IF($B34="","Sem associação",IFERROR(IF(VLOOKUP($B34,'Escala'!$A$6:$N$105,6,FALSE)=$C34,"Associado","Colaborador diferente"),"ID de escala não encontrado")))</f>
        <v/>
      </c>
      <c r="O34" s="25">
        <f>IF($A34="","",IF(OR($I34="",$L34=""),"Sem comparação",IFERROR(IF(OR($M34&gt;'Painel'!$B$7,$M34&lt;-'+Painel'!$B$7),"Fora da tolerância","Dentro da tolerância"),"Verificar")))</f>
        <v/>
      </c>
      <c r="P34" s="25">
        <f>IF(COUNTA($A34:$H34,$J34:$K34)=0,"",IF($A34="","ID de registo em falta",IF(OR($C34="",$I34="",$I34&lt;0,$J34=""),"Verificar dados",IF($J34="Anulado","Anulado",IF(OR($N34="ID de escala não encontrado",$N34="Colaborador diferente"),"Associação inválida",IF(AND($B34&lt;&gt;"",$L34=0),"Escala associada é folga","OK"))))))</f>
        <v/>
      </c>
    </row>
    <row r="35">
      <c r="A35" s="21" t="n"/>
      <c r="B35" s="23" t="n"/>
      <c r="C35" s="23" t="n"/>
      <c r="D35" s="30" t="n"/>
      <c r="E35" s="34" t="n"/>
      <c r="F35" s="30" t="n"/>
      <c r="G35" s="34" t="n"/>
      <c r="H35" s="33" t="n"/>
      <c r="I35" s="35">
        <f>IF($A35="","",IF(OR($D35="",$E35="",$F35="",$G35="",$H35=""),"",IFERROR((($F35+$G35)-($D35+$E35))*24-$H35,"")))</f>
        <v/>
      </c>
      <c r="J35" s="23" t="n"/>
      <c r="K35" s="23" t="n"/>
      <c r="L35" s="35">
        <f>IF($A35="","",IF($B35="","",IFERROR(VLOOKUP($B35,'Escala'!$A$6:$N$105,11,FALSE),"")))</f>
        <v/>
      </c>
      <c r="M35" s="35">
        <f>IF($A35="","",IF(OR($I35="",$L35=""),"",IFERROR($I35-$L35,"")))</f>
        <v/>
      </c>
      <c r="N35" s="25">
        <f>IF($A35="","",IF($B35="","Sem associação",IFERROR(IF(VLOOKUP($B35,'Escala'!$A$6:$N$105,6,FALSE)=$C35,"Associado","Colaborador diferente"),"ID de escala não encontrado")))</f>
        <v/>
      </c>
      <c r="O35" s="25">
        <f>IF($A35="","",IF(OR($I35="",$L35=""),"Sem comparação",IFERROR(IF(OR($M35&gt;'Painel'!$B$7,$M35&lt;-'+Painel'!$B$7),"Fora da tolerância","Dentro da tolerância"),"Verificar")))</f>
        <v/>
      </c>
      <c r="P35" s="25">
        <f>IF(COUNTA($A35:$H35,$J35:$K35)=0,"",IF($A35="","ID de registo em falta",IF(OR($C35="",$I35="",$I35&lt;0,$J35=""),"Verificar dados",IF($J35="Anulado","Anulado",IF(OR($N35="ID de escala não encontrado",$N35="Colaborador diferente"),"Associação inválida",IF(AND($B35&lt;&gt;"",$L35=0),"Escala associada é folga","OK"))))))</f>
        <v/>
      </c>
    </row>
    <row r="36">
      <c r="A36" s="21" t="n"/>
      <c r="B36" s="23" t="n"/>
      <c r="C36" s="23" t="n"/>
      <c r="D36" s="30" t="n"/>
      <c r="E36" s="34" t="n"/>
      <c r="F36" s="30" t="n"/>
      <c r="G36" s="34" t="n"/>
      <c r="H36" s="33" t="n"/>
      <c r="I36" s="35">
        <f>IF($A36="","",IF(OR($D36="",$E36="",$F36="",$G36="",$H36=""),"",IFERROR((($F36+$G36)-($D36+$E36))*24-$H36,"")))</f>
        <v/>
      </c>
      <c r="J36" s="23" t="n"/>
      <c r="K36" s="23" t="n"/>
      <c r="L36" s="35">
        <f>IF($A36="","",IF($B36="","",IFERROR(VLOOKUP($B36,'Escala'!$A$6:$N$105,11,FALSE),"")))</f>
        <v/>
      </c>
      <c r="M36" s="35">
        <f>IF($A36="","",IF(OR($I36="",$L36=""),"",IFERROR($I36-$L36,"")))</f>
        <v/>
      </c>
      <c r="N36" s="25">
        <f>IF($A36="","",IF($B36="","Sem associação",IFERROR(IF(VLOOKUP($B36,'Escala'!$A$6:$N$105,6,FALSE)=$C36,"Associado","Colaborador diferente"),"ID de escala não encontrado")))</f>
        <v/>
      </c>
      <c r="O36" s="25">
        <f>IF($A36="","",IF(OR($I36="",$L36=""),"Sem comparação",IFERROR(IF(OR($M36&gt;'Painel'!$B$7,$M36&lt;-'+Painel'!$B$7),"Fora da tolerância","Dentro da tolerância"),"Verificar")))</f>
        <v/>
      </c>
      <c r="P36" s="25">
        <f>IF(COUNTA($A36:$H36,$J36:$K36)=0,"",IF($A36="","ID de registo em falta",IF(OR($C36="",$I36="",$I36&lt;0,$J36=""),"Verificar dados",IF($J36="Anulado","Anulado",IF(OR($N36="ID de escala não encontrado",$N36="Colaborador diferente"),"Associação inválida",IF(AND($B36&lt;&gt;"",$L36=0),"Escala associada é folga","OK"))))))</f>
        <v/>
      </c>
    </row>
    <row r="37">
      <c r="A37" s="21" t="n"/>
      <c r="B37" s="23" t="n"/>
      <c r="C37" s="23" t="n"/>
      <c r="D37" s="30" t="n"/>
      <c r="E37" s="34" t="n"/>
      <c r="F37" s="30" t="n"/>
      <c r="G37" s="34" t="n"/>
      <c r="H37" s="33" t="n"/>
      <c r="I37" s="35">
        <f>IF($A37="","",IF(OR($D37="",$E37="",$F37="",$G37="",$H37=""),"",IFERROR((($F37+$G37)-($D37+$E37))*24-$H37,"")))</f>
        <v/>
      </c>
      <c r="J37" s="23" t="n"/>
      <c r="K37" s="23" t="n"/>
      <c r="L37" s="35">
        <f>IF($A37="","",IF($B37="","",IFERROR(VLOOKUP($B37,'Escala'!$A$6:$N$105,11,FALSE),"")))</f>
        <v/>
      </c>
      <c r="M37" s="35">
        <f>IF($A37="","",IF(OR($I37="",$L37=""),"",IFERROR($I37-$L37,"")))</f>
        <v/>
      </c>
      <c r="N37" s="25">
        <f>IF($A37="","",IF($B37="","Sem associação",IFERROR(IF(VLOOKUP($B37,'Escala'!$A$6:$N$105,6,FALSE)=$C37,"Associado","Colaborador diferente"),"ID de escala não encontrado")))</f>
        <v/>
      </c>
      <c r="O37" s="25">
        <f>IF($A37="","",IF(OR($I37="",$L37=""),"Sem comparação",IFERROR(IF(OR($M37&gt;'Painel'!$B$7,$M37&lt;-'+Painel'!$B$7),"Fora da tolerância","Dentro da tolerância"),"Verificar")))</f>
        <v/>
      </c>
      <c r="P37" s="25">
        <f>IF(COUNTA($A37:$H37,$J37:$K37)=0,"",IF($A37="","ID de registo em falta",IF(OR($C37="",$I37="",$I37&lt;0,$J37=""),"Verificar dados",IF($J37="Anulado","Anulado",IF(OR($N37="ID de escala não encontrado",$N37="Colaborador diferente"),"Associação inválida",IF(AND($B37&lt;&gt;"",$L37=0),"Escala associada é folga","OK"))))))</f>
        <v/>
      </c>
    </row>
    <row r="38">
      <c r="A38" s="21" t="n"/>
      <c r="B38" s="23" t="n"/>
      <c r="C38" s="23" t="n"/>
      <c r="D38" s="30" t="n"/>
      <c r="E38" s="34" t="n"/>
      <c r="F38" s="30" t="n"/>
      <c r="G38" s="34" t="n"/>
      <c r="H38" s="33" t="n"/>
      <c r="I38" s="35">
        <f>IF($A38="","",IF(OR($D38="",$E38="",$F38="",$G38="",$H38=""),"",IFERROR((($F38+$G38)-($D38+$E38))*24-$H38,"")))</f>
        <v/>
      </c>
      <c r="J38" s="23" t="n"/>
      <c r="K38" s="23" t="n"/>
      <c r="L38" s="35">
        <f>IF($A38="","",IF($B38="","",IFERROR(VLOOKUP($B38,'Escala'!$A$6:$N$105,11,FALSE),"")))</f>
        <v/>
      </c>
      <c r="M38" s="35">
        <f>IF($A38="","",IF(OR($I38="",$L38=""),"",IFERROR($I38-$L38,"")))</f>
        <v/>
      </c>
      <c r="N38" s="25">
        <f>IF($A38="","",IF($B38="","Sem associação",IFERROR(IF(VLOOKUP($B38,'Escala'!$A$6:$N$105,6,FALSE)=$C38,"Associado","Colaborador diferente"),"ID de escala não encontrado")))</f>
        <v/>
      </c>
      <c r="O38" s="25">
        <f>IF($A38="","",IF(OR($I38="",$L38=""),"Sem comparação",IFERROR(IF(OR($M38&gt;'Painel'!$B$7,$M38&lt;-'+Painel'!$B$7),"Fora da tolerância","Dentro da tolerância"),"Verificar")))</f>
        <v/>
      </c>
      <c r="P38" s="25">
        <f>IF(COUNTA($A38:$H38,$J38:$K38)=0,"",IF($A38="","ID de registo em falta",IF(OR($C38="",$I38="",$I38&lt;0,$J38=""),"Verificar dados",IF($J38="Anulado","Anulado",IF(OR($N38="ID de escala não encontrado",$N38="Colaborador diferente"),"Associação inválida",IF(AND($B38&lt;&gt;"",$L38=0),"Escala associada é folga","OK"))))))</f>
        <v/>
      </c>
    </row>
    <row r="39">
      <c r="A39" s="21" t="n"/>
      <c r="B39" s="23" t="n"/>
      <c r="C39" s="23" t="n"/>
      <c r="D39" s="30" t="n"/>
      <c r="E39" s="34" t="n"/>
      <c r="F39" s="30" t="n"/>
      <c r="G39" s="34" t="n"/>
      <c r="H39" s="33" t="n"/>
      <c r="I39" s="35">
        <f>IF($A39="","",IF(OR($D39="",$E39="",$F39="",$G39="",$H39=""),"",IFERROR((($F39+$G39)-($D39+$E39))*24-$H39,"")))</f>
        <v/>
      </c>
      <c r="J39" s="23" t="n"/>
      <c r="K39" s="23" t="n"/>
      <c r="L39" s="35">
        <f>IF($A39="","",IF($B39="","",IFERROR(VLOOKUP($B39,'Escala'!$A$6:$N$105,11,FALSE),"")))</f>
        <v/>
      </c>
      <c r="M39" s="35">
        <f>IF($A39="","",IF(OR($I39="",$L39=""),"",IFERROR($I39-$L39,"")))</f>
        <v/>
      </c>
      <c r="N39" s="25">
        <f>IF($A39="","",IF($B39="","Sem associação",IFERROR(IF(VLOOKUP($B39,'Escala'!$A$6:$N$105,6,FALSE)=$C39,"Associado","Colaborador diferente"),"ID de escala não encontrado")))</f>
        <v/>
      </c>
      <c r="O39" s="25">
        <f>IF($A39="","",IF(OR($I39="",$L39=""),"Sem comparação",IFERROR(IF(OR($M39&gt;'Painel'!$B$7,$M39&lt;-'+Painel'!$B$7),"Fora da tolerância","Dentro da tolerância"),"Verificar")))</f>
        <v/>
      </c>
      <c r="P39" s="25">
        <f>IF(COUNTA($A39:$H39,$J39:$K39)=0,"",IF($A39="","ID de registo em falta",IF(OR($C39="",$I39="",$I39&lt;0,$J39=""),"Verificar dados",IF($J39="Anulado","Anulado",IF(OR($N39="ID de escala não encontrado",$N39="Colaborador diferente"),"Associação inválida",IF(AND($B39&lt;&gt;"",$L39=0),"Escala associada é folga","OK"))))))</f>
        <v/>
      </c>
    </row>
    <row r="40">
      <c r="A40" s="21" t="n"/>
      <c r="B40" s="23" t="n"/>
      <c r="C40" s="23" t="n"/>
      <c r="D40" s="30" t="n"/>
      <c r="E40" s="34" t="n"/>
      <c r="F40" s="30" t="n"/>
      <c r="G40" s="34" t="n"/>
      <c r="H40" s="33" t="n"/>
      <c r="I40" s="35">
        <f>IF($A40="","",IF(OR($D40="",$E40="",$F40="",$G40="",$H40=""),"",IFERROR((($F40+$G40)-($D40+$E40))*24-$H40,"")))</f>
        <v/>
      </c>
      <c r="J40" s="23" t="n"/>
      <c r="K40" s="23" t="n"/>
      <c r="L40" s="35">
        <f>IF($A40="","",IF($B40="","",IFERROR(VLOOKUP($B40,'Escala'!$A$6:$N$105,11,FALSE),"")))</f>
        <v/>
      </c>
      <c r="M40" s="35">
        <f>IF($A40="","",IF(OR($I40="",$L40=""),"",IFERROR($I40-$L40,"")))</f>
        <v/>
      </c>
      <c r="N40" s="25">
        <f>IF($A40="","",IF($B40="","Sem associação",IFERROR(IF(VLOOKUP($B40,'Escala'!$A$6:$N$105,6,FALSE)=$C40,"Associado","Colaborador diferente"),"ID de escala não encontrado")))</f>
        <v/>
      </c>
      <c r="O40" s="25">
        <f>IF($A40="","",IF(OR($I40="",$L40=""),"Sem comparação",IFERROR(IF(OR($M40&gt;'Painel'!$B$7,$M40&lt;-'+Painel'!$B$7),"Fora da tolerância","Dentro da tolerância"),"Verificar")))</f>
        <v/>
      </c>
      <c r="P40" s="25">
        <f>IF(COUNTA($A40:$H40,$J40:$K40)=0,"",IF($A40="","ID de registo em falta",IF(OR($C40="",$I40="",$I40&lt;0,$J40=""),"Verificar dados",IF($J40="Anulado","Anulado",IF(OR($N40="ID de escala não encontrado",$N40="Colaborador diferente"),"Associação inválida",IF(AND($B40&lt;&gt;"",$L40=0),"Escala associada é folga","OK"))))))</f>
        <v/>
      </c>
    </row>
    <row r="41">
      <c r="A41" s="21" t="n"/>
      <c r="B41" s="23" t="n"/>
      <c r="C41" s="23" t="n"/>
      <c r="D41" s="30" t="n"/>
      <c r="E41" s="34" t="n"/>
      <c r="F41" s="30" t="n"/>
      <c r="G41" s="34" t="n"/>
      <c r="H41" s="33" t="n"/>
      <c r="I41" s="35">
        <f>IF($A41="","",IF(OR($D41="",$E41="",$F41="",$G41="",$H41=""),"",IFERROR((($F41+$G41)-($D41+$E41))*24-$H41,"")))</f>
        <v/>
      </c>
      <c r="J41" s="23" t="n"/>
      <c r="K41" s="23" t="n"/>
      <c r="L41" s="35">
        <f>IF($A41="","",IF($B41="","",IFERROR(VLOOKUP($B41,'Escala'!$A$6:$N$105,11,FALSE),"")))</f>
        <v/>
      </c>
      <c r="M41" s="35">
        <f>IF($A41="","",IF(OR($I41="",$L41=""),"",IFERROR($I41-$L41,"")))</f>
        <v/>
      </c>
      <c r="N41" s="25">
        <f>IF($A41="","",IF($B41="","Sem associação",IFERROR(IF(VLOOKUP($B41,'Escala'!$A$6:$N$105,6,FALSE)=$C41,"Associado","Colaborador diferente"),"ID de escala não encontrado")))</f>
        <v/>
      </c>
      <c r="O41" s="25">
        <f>IF($A41="","",IF(OR($I41="",$L41=""),"Sem comparação",IFERROR(IF(OR($M41&gt;'Painel'!$B$7,$M41&lt;-'+Painel'!$B$7),"Fora da tolerância","Dentro da tolerância"),"Verificar")))</f>
        <v/>
      </c>
      <c r="P41" s="25">
        <f>IF(COUNTA($A41:$H41,$J41:$K41)=0,"",IF($A41="","ID de registo em falta",IF(OR($C41="",$I41="",$I41&lt;0,$J41=""),"Verificar dados",IF($J41="Anulado","Anulado",IF(OR($N41="ID de escala não encontrado",$N41="Colaborador diferente"),"Associação inválida",IF(AND($B41&lt;&gt;"",$L41=0),"Escala associada é folga","OK"))))))</f>
        <v/>
      </c>
    </row>
    <row r="42">
      <c r="A42" s="21" t="n"/>
      <c r="B42" s="23" t="n"/>
      <c r="C42" s="23" t="n"/>
      <c r="D42" s="30" t="n"/>
      <c r="E42" s="34" t="n"/>
      <c r="F42" s="30" t="n"/>
      <c r="G42" s="34" t="n"/>
      <c r="H42" s="33" t="n"/>
      <c r="I42" s="35">
        <f>IF($A42="","",IF(OR($D42="",$E42="",$F42="",$G42="",$H42=""),"",IFERROR((($F42+$G42)-($D42+$E42))*24-$H42,"")))</f>
        <v/>
      </c>
      <c r="J42" s="23" t="n"/>
      <c r="K42" s="23" t="n"/>
      <c r="L42" s="35">
        <f>IF($A42="","",IF($B42="","",IFERROR(VLOOKUP($B42,'Escala'!$A$6:$N$105,11,FALSE),"")))</f>
        <v/>
      </c>
      <c r="M42" s="35">
        <f>IF($A42="","",IF(OR($I42="",$L42=""),"",IFERROR($I42-$L42,"")))</f>
        <v/>
      </c>
      <c r="N42" s="25">
        <f>IF($A42="","",IF($B42="","Sem associação",IFERROR(IF(VLOOKUP($B42,'Escala'!$A$6:$N$105,6,FALSE)=$C42,"Associado","Colaborador diferente"),"ID de escala não encontrado")))</f>
        <v/>
      </c>
      <c r="O42" s="25">
        <f>IF($A42="","",IF(OR($I42="",$L42=""),"Sem comparação",IFERROR(IF(OR($M42&gt;'Painel'!$B$7,$M42&lt;-'+Painel'!$B$7),"Fora da tolerância","Dentro da tolerância"),"Verificar")))</f>
        <v/>
      </c>
      <c r="P42" s="25">
        <f>IF(COUNTA($A42:$H42,$J42:$K42)=0,"",IF($A42="","ID de registo em falta",IF(OR($C42="",$I42="",$I42&lt;0,$J42=""),"Verificar dados",IF($J42="Anulado","Anulado",IF(OR($N42="ID de escala não encontrado",$N42="Colaborador diferente"),"Associação inválida",IF(AND($B42&lt;&gt;"",$L42=0),"Escala associada é folga","OK"))))))</f>
        <v/>
      </c>
    </row>
    <row r="43">
      <c r="A43" s="21" t="n"/>
      <c r="B43" s="23" t="n"/>
      <c r="C43" s="23" t="n"/>
      <c r="D43" s="30" t="n"/>
      <c r="E43" s="34" t="n"/>
      <c r="F43" s="30" t="n"/>
      <c r="G43" s="34" t="n"/>
      <c r="H43" s="33" t="n"/>
      <c r="I43" s="35">
        <f>IF($A43="","",IF(OR($D43="",$E43="",$F43="",$G43="",$H43=""),"",IFERROR((($F43+$G43)-($D43+$E43))*24-$H43,"")))</f>
        <v/>
      </c>
      <c r="J43" s="23" t="n"/>
      <c r="K43" s="23" t="n"/>
      <c r="L43" s="35">
        <f>IF($A43="","",IF($B43="","",IFERROR(VLOOKUP($B43,'Escala'!$A$6:$N$105,11,FALSE),"")))</f>
        <v/>
      </c>
      <c r="M43" s="35">
        <f>IF($A43="","",IF(OR($I43="",$L43=""),"",IFERROR($I43-$L43,"")))</f>
        <v/>
      </c>
      <c r="N43" s="25">
        <f>IF($A43="","",IF($B43="","Sem associação",IFERROR(IF(VLOOKUP($B43,'Escala'!$A$6:$N$105,6,FALSE)=$C43,"Associado","Colaborador diferente"),"ID de escala não encontrado")))</f>
        <v/>
      </c>
      <c r="O43" s="25">
        <f>IF($A43="","",IF(OR($I43="",$L43=""),"Sem comparação",IFERROR(IF(OR($M43&gt;'Painel'!$B$7,$M43&lt;-'+Painel'!$B$7),"Fora da tolerância","Dentro da tolerância"),"Verificar")))</f>
        <v/>
      </c>
      <c r="P43" s="25">
        <f>IF(COUNTA($A43:$H43,$J43:$K43)=0,"",IF($A43="","ID de registo em falta",IF(OR($C43="",$I43="",$I43&lt;0,$J43=""),"Verificar dados",IF($J43="Anulado","Anulado",IF(OR($N43="ID de escala não encontrado",$N43="Colaborador diferente"),"Associação inválida",IF(AND($B43&lt;&gt;"",$L43=0),"Escala associada é folga","OK"))))))</f>
        <v/>
      </c>
    </row>
    <row r="44">
      <c r="A44" s="21" t="n"/>
      <c r="B44" s="23" t="n"/>
      <c r="C44" s="23" t="n"/>
      <c r="D44" s="30" t="n"/>
      <c r="E44" s="34" t="n"/>
      <c r="F44" s="30" t="n"/>
      <c r="G44" s="34" t="n"/>
      <c r="H44" s="33" t="n"/>
      <c r="I44" s="35">
        <f>IF($A44="","",IF(OR($D44="",$E44="",$F44="",$G44="",$H44=""),"",IFERROR((($F44+$G44)-($D44+$E44))*24-$H44,"")))</f>
        <v/>
      </c>
      <c r="J44" s="23" t="n"/>
      <c r="K44" s="23" t="n"/>
      <c r="L44" s="35">
        <f>IF($A44="","",IF($B44="","",IFERROR(VLOOKUP($B44,'Escala'!$A$6:$N$105,11,FALSE),"")))</f>
        <v/>
      </c>
      <c r="M44" s="35">
        <f>IF($A44="","",IF(OR($I44="",$L44=""),"",IFERROR($I44-$L44,"")))</f>
        <v/>
      </c>
      <c r="N44" s="25">
        <f>IF($A44="","",IF($B44="","Sem associação",IFERROR(IF(VLOOKUP($B44,'Escala'!$A$6:$N$105,6,FALSE)=$C44,"Associado","Colaborador diferente"),"ID de escala não encontrado")))</f>
        <v/>
      </c>
      <c r="O44" s="25">
        <f>IF($A44="","",IF(OR($I44="",$L44=""),"Sem comparação",IFERROR(IF(OR($M44&gt;'Painel'!$B$7,$M44&lt;-'+Painel'!$B$7),"Fora da tolerância","Dentro da tolerância"),"Verificar")))</f>
        <v/>
      </c>
      <c r="P44" s="25">
        <f>IF(COUNTA($A44:$H44,$J44:$K44)=0,"",IF($A44="","ID de registo em falta",IF(OR($C44="",$I44="",$I44&lt;0,$J44=""),"Verificar dados",IF($J44="Anulado","Anulado",IF(OR($N44="ID de escala não encontrado",$N44="Colaborador diferente"),"Associação inválida",IF(AND($B44&lt;&gt;"",$L44=0),"Escala associada é folga","OK"))))))</f>
        <v/>
      </c>
    </row>
    <row r="45">
      <c r="A45" s="21" t="n"/>
      <c r="B45" s="23" t="n"/>
      <c r="C45" s="23" t="n"/>
      <c r="D45" s="30" t="n"/>
      <c r="E45" s="34" t="n"/>
      <c r="F45" s="30" t="n"/>
      <c r="G45" s="34" t="n"/>
      <c r="H45" s="33" t="n"/>
      <c r="I45" s="35">
        <f>IF($A45="","",IF(OR($D45="",$E45="",$F45="",$G45="",$H45=""),"",IFERROR((($F45+$G45)-($D45+$E45))*24-$H45,"")))</f>
        <v/>
      </c>
      <c r="J45" s="23" t="n"/>
      <c r="K45" s="23" t="n"/>
      <c r="L45" s="35">
        <f>IF($A45="","",IF($B45="","",IFERROR(VLOOKUP($B45,'Escala'!$A$6:$N$105,11,FALSE),"")))</f>
        <v/>
      </c>
      <c r="M45" s="35">
        <f>IF($A45="","",IF(OR($I45="",$L45=""),"",IFERROR($I45-$L45,"")))</f>
        <v/>
      </c>
      <c r="N45" s="25">
        <f>IF($A45="","",IF($B45="","Sem associação",IFERROR(IF(VLOOKUP($B45,'Escala'!$A$6:$N$105,6,FALSE)=$C45,"Associado","Colaborador diferente"),"ID de escala não encontrado")))</f>
        <v/>
      </c>
      <c r="O45" s="25">
        <f>IF($A45="","",IF(OR($I45="",$L45=""),"Sem comparação",IFERROR(IF(OR($M45&gt;'Painel'!$B$7,$M45&lt;-'+Painel'!$B$7),"Fora da tolerância","Dentro da tolerância"),"Verificar")))</f>
        <v/>
      </c>
      <c r="P45" s="25">
        <f>IF(COUNTA($A45:$H45,$J45:$K45)=0,"",IF($A45="","ID de registo em falta",IF(OR($C45="",$I45="",$I45&lt;0,$J45=""),"Verificar dados",IF($J45="Anulado","Anulado",IF(OR($N45="ID de escala não encontrado",$N45="Colaborador diferente"),"Associação inválida",IF(AND($B45&lt;&gt;"",$L45=0),"Escala associada é folga","OK"))))))</f>
        <v/>
      </c>
    </row>
    <row r="46">
      <c r="A46" s="21" t="n"/>
      <c r="B46" s="23" t="n"/>
      <c r="C46" s="23" t="n"/>
      <c r="D46" s="30" t="n"/>
      <c r="E46" s="34" t="n"/>
      <c r="F46" s="30" t="n"/>
      <c r="G46" s="34" t="n"/>
      <c r="H46" s="33" t="n"/>
      <c r="I46" s="35">
        <f>IF($A46="","",IF(OR($D46="",$E46="",$F46="",$G46="",$H46=""),"",IFERROR((($F46+$G46)-($D46+$E46))*24-$H46,"")))</f>
        <v/>
      </c>
      <c r="J46" s="23" t="n"/>
      <c r="K46" s="23" t="n"/>
      <c r="L46" s="35">
        <f>IF($A46="","",IF($B46="","",IFERROR(VLOOKUP($B46,'Escala'!$A$6:$N$105,11,FALSE),"")))</f>
        <v/>
      </c>
      <c r="M46" s="35">
        <f>IF($A46="","",IF(OR($I46="",$L46=""),"",IFERROR($I46-$L46,"")))</f>
        <v/>
      </c>
      <c r="N46" s="25">
        <f>IF($A46="","",IF($B46="","Sem associação",IFERROR(IF(VLOOKUP($B46,'Escala'!$A$6:$N$105,6,FALSE)=$C46,"Associado","Colaborador diferente"),"ID de escala não encontrado")))</f>
        <v/>
      </c>
      <c r="O46" s="25">
        <f>IF($A46="","",IF(OR($I46="",$L46=""),"Sem comparação",IFERROR(IF(OR($M46&gt;'Painel'!$B$7,$M46&lt;-'+Painel'!$B$7),"Fora da tolerância","Dentro da tolerância"),"Verificar")))</f>
        <v/>
      </c>
      <c r="P46" s="25">
        <f>IF(COUNTA($A46:$H46,$J46:$K46)=0,"",IF($A46="","ID de registo em falta",IF(OR($C46="",$I46="",$I46&lt;0,$J46=""),"Verificar dados",IF($J46="Anulado","Anulado",IF(OR($N46="ID de escala não encontrado",$N46="Colaborador diferente"),"Associação inválida",IF(AND($B46&lt;&gt;"",$L46=0),"Escala associada é folga","OK"))))))</f>
        <v/>
      </c>
    </row>
    <row r="47">
      <c r="A47" s="21" t="n"/>
      <c r="B47" s="23" t="n"/>
      <c r="C47" s="23" t="n"/>
      <c r="D47" s="30" t="n"/>
      <c r="E47" s="34" t="n"/>
      <c r="F47" s="30" t="n"/>
      <c r="G47" s="34" t="n"/>
      <c r="H47" s="33" t="n"/>
      <c r="I47" s="35">
        <f>IF($A47="","",IF(OR($D47="",$E47="",$F47="",$G47="",$H47=""),"",IFERROR((($F47+$G47)-($D47+$E47))*24-$H47,"")))</f>
        <v/>
      </c>
      <c r="J47" s="23" t="n"/>
      <c r="K47" s="23" t="n"/>
      <c r="L47" s="35">
        <f>IF($A47="","",IF($B47="","",IFERROR(VLOOKUP($B47,'Escala'!$A$6:$N$105,11,FALSE),"")))</f>
        <v/>
      </c>
      <c r="M47" s="35">
        <f>IF($A47="","",IF(OR($I47="",$L47=""),"",IFERROR($I47-$L47,"")))</f>
        <v/>
      </c>
      <c r="N47" s="25">
        <f>IF($A47="","",IF($B47="","Sem associação",IFERROR(IF(VLOOKUP($B47,'Escala'!$A$6:$N$105,6,FALSE)=$C47,"Associado","Colaborador diferente"),"ID de escala não encontrado")))</f>
        <v/>
      </c>
      <c r="O47" s="25">
        <f>IF($A47="","",IF(OR($I47="",$L47=""),"Sem comparação",IFERROR(IF(OR($M47&gt;'Painel'!$B$7,$M47&lt;-'+Painel'!$B$7),"Fora da tolerância","Dentro da tolerância"),"Verificar")))</f>
        <v/>
      </c>
      <c r="P47" s="25">
        <f>IF(COUNTA($A47:$H47,$J47:$K47)=0,"",IF($A47="","ID de registo em falta",IF(OR($C47="",$I47="",$I47&lt;0,$J47=""),"Verificar dados",IF($J47="Anulado","Anulado",IF(OR($N47="ID de escala não encontrado",$N47="Colaborador diferente"),"Associação inválida",IF(AND($B47&lt;&gt;"",$L47=0),"Escala associada é folga","OK"))))))</f>
        <v/>
      </c>
    </row>
    <row r="48">
      <c r="A48" s="21" t="n"/>
      <c r="B48" s="23" t="n"/>
      <c r="C48" s="23" t="n"/>
      <c r="D48" s="30" t="n"/>
      <c r="E48" s="34" t="n"/>
      <c r="F48" s="30" t="n"/>
      <c r="G48" s="34" t="n"/>
      <c r="H48" s="33" t="n"/>
      <c r="I48" s="35">
        <f>IF($A48="","",IF(OR($D48="",$E48="",$F48="",$G48="",$H48=""),"",IFERROR((($F48+$G48)-($D48+$E48))*24-$H48,"")))</f>
        <v/>
      </c>
      <c r="J48" s="23" t="n"/>
      <c r="K48" s="23" t="n"/>
      <c r="L48" s="35">
        <f>IF($A48="","",IF($B48="","",IFERROR(VLOOKUP($B48,'Escala'!$A$6:$N$105,11,FALSE),"")))</f>
        <v/>
      </c>
      <c r="M48" s="35">
        <f>IF($A48="","",IF(OR($I48="",$L48=""),"",IFERROR($I48-$L48,"")))</f>
        <v/>
      </c>
      <c r="N48" s="25">
        <f>IF($A48="","",IF($B48="","Sem associação",IFERROR(IF(VLOOKUP($B48,'Escala'!$A$6:$N$105,6,FALSE)=$C48,"Associado","Colaborador diferente"),"ID de escala não encontrado")))</f>
        <v/>
      </c>
      <c r="O48" s="25">
        <f>IF($A48="","",IF(OR($I48="",$L48=""),"Sem comparação",IFERROR(IF(OR($M48&gt;'Painel'!$B$7,$M48&lt;-'+Painel'!$B$7),"Fora da tolerância","Dentro da tolerância"),"Verificar")))</f>
        <v/>
      </c>
      <c r="P48" s="25">
        <f>IF(COUNTA($A48:$H48,$J48:$K48)=0,"",IF($A48="","ID de registo em falta",IF(OR($C48="",$I48="",$I48&lt;0,$J48=""),"Verificar dados",IF($J48="Anulado","Anulado",IF(OR($N48="ID de escala não encontrado",$N48="Colaborador diferente"),"Associação inválida",IF(AND($B48&lt;&gt;"",$L48=0),"Escala associada é folga","OK"))))))</f>
        <v/>
      </c>
    </row>
    <row r="49">
      <c r="A49" s="21" t="n"/>
      <c r="B49" s="23" t="n"/>
      <c r="C49" s="23" t="n"/>
      <c r="D49" s="30" t="n"/>
      <c r="E49" s="34" t="n"/>
      <c r="F49" s="30" t="n"/>
      <c r="G49" s="34" t="n"/>
      <c r="H49" s="33" t="n"/>
      <c r="I49" s="35">
        <f>IF($A49="","",IF(OR($D49="",$E49="",$F49="",$G49="",$H49=""),"",IFERROR((($F49+$G49)-($D49+$E49))*24-$H49,"")))</f>
        <v/>
      </c>
      <c r="J49" s="23" t="n"/>
      <c r="K49" s="23" t="n"/>
      <c r="L49" s="35">
        <f>IF($A49="","",IF($B49="","",IFERROR(VLOOKUP($B49,'Escala'!$A$6:$N$105,11,FALSE),"")))</f>
        <v/>
      </c>
      <c r="M49" s="35">
        <f>IF($A49="","",IF(OR($I49="",$L49=""),"",IFERROR($I49-$L49,"")))</f>
        <v/>
      </c>
      <c r="N49" s="25">
        <f>IF($A49="","",IF($B49="","Sem associação",IFERROR(IF(VLOOKUP($B49,'Escala'!$A$6:$N$105,6,FALSE)=$C49,"Associado","Colaborador diferente"),"ID de escala não encontrado")))</f>
        <v/>
      </c>
      <c r="O49" s="25">
        <f>IF($A49="","",IF(OR($I49="",$L49=""),"Sem comparação",IFERROR(IF(OR($M49&gt;'Painel'!$B$7,$M49&lt;-'+Painel'!$B$7),"Fora da tolerância","Dentro da tolerância"),"Verificar")))</f>
        <v/>
      </c>
      <c r="P49" s="25">
        <f>IF(COUNTA($A49:$H49,$J49:$K49)=0,"",IF($A49="","ID de registo em falta",IF(OR($C49="",$I49="",$I49&lt;0,$J49=""),"Verificar dados",IF($J49="Anulado","Anulado",IF(OR($N49="ID de escala não encontrado",$N49="Colaborador diferente"),"Associação inválida",IF(AND($B49&lt;&gt;"",$L49=0),"Escala associada é folga","OK"))))))</f>
        <v/>
      </c>
    </row>
    <row r="50">
      <c r="A50" s="21" t="n"/>
      <c r="B50" s="23" t="n"/>
      <c r="C50" s="23" t="n"/>
      <c r="D50" s="30" t="n"/>
      <c r="E50" s="34" t="n"/>
      <c r="F50" s="30" t="n"/>
      <c r="G50" s="34" t="n"/>
      <c r="H50" s="33" t="n"/>
      <c r="I50" s="35">
        <f>IF($A50="","",IF(OR($D50="",$E50="",$F50="",$G50="",$H50=""),"",IFERROR((($F50+$G50)-($D50+$E50))*24-$H50,"")))</f>
        <v/>
      </c>
      <c r="J50" s="23" t="n"/>
      <c r="K50" s="23" t="n"/>
      <c r="L50" s="35">
        <f>IF($A50="","",IF($B50="","",IFERROR(VLOOKUP($B50,'Escala'!$A$6:$N$105,11,FALSE),"")))</f>
        <v/>
      </c>
      <c r="M50" s="35">
        <f>IF($A50="","",IF(OR($I50="",$L50=""),"",IFERROR($I50-$L50,"")))</f>
        <v/>
      </c>
      <c r="N50" s="25">
        <f>IF($A50="","",IF($B50="","Sem associação",IFERROR(IF(VLOOKUP($B50,'Escala'!$A$6:$N$105,6,FALSE)=$C50,"Associado","Colaborador diferente"),"ID de escala não encontrado")))</f>
        <v/>
      </c>
      <c r="O50" s="25">
        <f>IF($A50="","",IF(OR($I50="",$L50=""),"Sem comparação",IFERROR(IF(OR($M50&gt;'Painel'!$B$7,$M50&lt;-'+Painel'!$B$7),"Fora da tolerância","Dentro da tolerância"),"Verificar")))</f>
        <v/>
      </c>
      <c r="P50" s="25">
        <f>IF(COUNTA($A50:$H50,$J50:$K50)=0,"",IF($A50="","ID de registo em falta",IF(OR($C50="",$I50="",$I50&lt;0,$J50=""),"Verificar dados",IF($J50="Anulado","Anulado",IF(OR($N50="ID de escala não encontrado",$N50="Colaborador diferente"),"Associação inválida",IF(AND($B50&lt;&gt;"",$L50=0),"Escala associada é folga","OK"))))))</f>
        <v/>
      </c>
    </row>
    <row r="51">
      <c r="A51" s="21" t="n"/>
      <c r="B51" s="23" t="n"/>
      <c r="C51" s="23" t="n"/>
      <c r="D51" s="30" t="n"/>
      <c r="E51" s="34" t="n"/>
      <c r="F51" s="30" t="n"/>
      <c r="G51" s="34" t="n"/>
      <c r="H51" s="33" t="n"/>
      <c r="I51" s="35">
        <f>IF($A51="","",IF(OR($D51="",$E51="",$F51="",$G51="",$H51=""),"",IFERROR((($F51+$G51)-($D51+$E51))*24-$H51,"")))</f>
        <v/>
      </c>
      <c r="J51" s="23" t="n"/>
      <c r="K51" s="23" t="n"/>
      <c r="L51" s="35">
        <f>IF($A51="","",IF($B51="","",IFERROR(VLOOKUP($B51,'Escala'!$A$6:$N$105,11,FALSE),"")))</f>
        <v/>
      </c>
      <c r="M51" s="35">
        <f>IF($A51="","",IF(OR($I51="",$L51=""),"",IFERROR($I51-$L51,"")))</f>
        <v/>
      </c>
      <c r="N51" s="25">
        <f>IF($A51="","",IF($B51="","Sem associação",IFERROR(IF(VLOOKUP($B51,'Escala'!$A$6:$N$105,6,FALSE)=$C51,"Associado","Colaborador diferente"),"ID de escala não encontrado")))</f>
        <v/>
      </c>
      <c r="O51" s="25">
        <f>IF($A51="","",IF(OR($I51="",$L51=""),"Sem comparação",IFERROR(IF(OR($M51&gt;'Painel'!$B$7,$M51&lt;-'+Painel'!$B$7),"Fora da tolerância","Dentro da tolerância"),"Verificar")))</f>
        <v/>
      </c>
      <c r="P51" s="25">
        <f>IF(COUNTA($A51:$H51,$J51:$K51)=0,"",IF($A51="","ID de registo em falta",IF(OR($C51="",$I51="",$I51&lt;0,$J51=""),"Verificar dados",IF($J51="Anulado","Anulado",IF(OR($N51="ID de escala não encontrado",$N51="Colaborador diferente"),"Associação inválida",IF(AND($B51&lt;&gt;"",$L51=0),"Escala associada é folga","OK"))))))</f>
        <v/>
      </c>
    </row>
    <row r="52">
      <c r="A52" s="21" t="n"/>
      <c r="B52" s="23" t="n"/>
      <c r="C52" s="23" t="n"/>
      <c r="D52" s="30" t="n"/>
      <c r="E52" s="34" t="n"/>
      <c r="F52" s="30" t="n"/>
      <c r="G52" s="34" t="n"/>
      <c r="H52" s="33" t="n"/>
      <c r="I52" s="35">
        <f>IF($A52="","",IF(OR($D52="",$E52="",$F52="",$G52="",$H52=""),"",IFERROR((($F52+$G52)-($D52+$E52))*24-$H52,"")))</f>
        <v/>
      </c>
      <c r="J52" s="23" t="n"/>
      <c r="K52" s="23" t="n"/>
      <c r="L52" s="35">
        <f>IF($A52="","",IF($B52="","",IFERROR(VLOOKUP($B52,'Escala'!$A$6:$N$105,11,FALSE),"")))</f>
        <v/>
      </c>
      <c r="M52" s="35">
        <f>IF($A52="","",IF(OR($I52="",$L52=""),"",IFERROR($I52-$L52,"")))</f>
        <v/>
      </c>
      <c r="N52" s="25">
        <f>IF($A52="","",IF($B52="","Sem associação",IFERROR(IF(VLOOKUP($B52,'Escala'!$A$6:$N$105,6,FALSE)=$C52,"Associado","Colaborador diferente"),"ID de escala não encontrado")))</f>
        <v/>
      </c>
      <c r="O52" s="25">
        <f>IF($A52="","",IF(OR($I52="",$L52=""),"Sem comparação",IFERROR(IF(OR($M52&gt;'Painel'!$B$7,$M52&lt;-'+Painel'!$B$7),"Fora da tolerância","Dentro da tolerância"),"Verificar")))</f>
        <v/>
      </c>
      <c r="P52" s="25">
        <f>IF(COUNTA($A52:$H52,$J52:$K52)=0,"",IF($A52="","ID de registo em falta",IF(OR($C52="",$I52="",$I52&lt;0,$J52=""),"Verificar dados",IF($J52="Anulado","Anulado",IF(OR($N52="ID de escala não encontrado",$N52="Colaborador diferente"),"Associação inválida",IF(AND($B52&lt;&gt;"",$L52=0),"Escala associada é folga","OK"))))))</f>
        <v/>
      </c>
    </row>
    <row r="53">
      <c r="A53" s="21" t="n"/>
      <c r="B53" s="23" t="n"/>
      <c r="C53" s="23" t="n"/>
      <c r="D53" s="30" t="n"/>
      <c r="E53" s="34" t="n"/>
      <c r="F53" s="30" t="n"/>
      <c r="G53" s="34" t="n"/>
      <c r="H53" s="33" t="n"/>
      <c r="I53" s="35">
        <f>IF($A53="","",IF(OR($D53="",$E53="",$F53="",$G53="",$H53=""),"",IFERROR((($F53+$G53)-($D53+$E53))*24-$H53,"")))</f>
        <v/>
      </c>
      <c r="J53" s="23" t="n"/>
      <c r="K53" s="23" t="n"/>
      <c r="L53" s="35">
        <f>IF($A53="","",IF($B53="","",IFERROR(VLOOKUP($B53,'Escala'!$A$6:$N$105,11,FALSE),"")))</f>
        <v/>
      </c>
      <c r="M53" s="35">
        <f>IF($A53="","",IF(OR($I53="",$L53=""),"",IFERROR($I53-$L53,"")))</f>
        <v/>
      </c>
      <c r="N53" s="25">
        <f>IF($A53="","",IF($B53="","Sem associação",IFERROR(IF(VLOOKUP($B53,'Escala'!$A$6:$N$105,6,FALSE)=$C53,"Associado","Colaborador diferente"),"ID de escala não encontrado")))</f>
        <v/>
      </c>
      <c r="O53" s="25">
        <f>IF($A53="","",IF(OR($I53="",$L53=""),"Sem comparação",IFERROR(IF(OR($M53&gt;'Painel'!$B$7,$M53&lt;-'+Painel'!$B$7),"Fora da tolerância","Dentro da tolerância"),"Verificar")))</f>
        <v/>
      </c>
      <c r="P53" s="25">
        <f>IF(COUNTA($A53:$H53,$J53:$K53)=0,"",IF($A53="","ID de registo em falta",IF(OR($C53="",$I53="",$I53&lt;0,$J53=""),"Verificar dados",IF($J53="Anulado","Anulado",IF(OR($N53="ID de escala não encontrado",$N53="Colaborador diferente"),"Associação inválida",IF(AND($B53&lt;&gt;"",$L53=0),"Escala associada é folga","OK"))))))</f>
        <v/>
      </c>
    </row>
    <row r="54">
      <c r="A54" s="21" t="n"/>
      <c r="B54" s="23" t="n"/>
      <c r="C54" s="23" t="n"/>
      <c r="D54" s="30" t="n"/>
      <c r="E54" s="34" t="n"/>
      <c r="F54" s="30" t="n"/>
      <c r="G54" s="34" t="n"/>
      <c r="H54" s="33" t="n"/>
      <c r="I54" s="35">
        <f>IF($A54="","",IF(OR($D54="",$E54="",$F54="",$G54="",$H54=""),"",IFERROR((($F54+$G54)-($D54+$E54))*24-$H54,"")))</f>
        <v/>
      </c>
      <c r="J54" s="23" t="n"/>
      <c r="K54" s="23" t="n"/>
      <c r="L54" s="35">
        <f>IF($A54="","",IF($B54="","",IFERROR(VLOOKUP($B54,'Escala'!$A$6:$N$105,11,FALSE),"")))</f>
        <v/>
      </c>
      <c r="M54" s="35">
        <f>IF($A54="","",IF(OR($I54="",$L54=""),"",IFERROR($I54-$L54,"")))</f>
        <v/>
      </c>
      <c r="N54" s="25">
        <f>IF($A54="","",IF($B54="","Sem associação",IFERROR(IF(VLOOKUP($B54,'Escala'!$A$6:$N$105,6,FALSE)=$C54,"Associado","Colaborador diferente"),"ID de escala não encontrado")))</f>
        <v/>
      </c>
      <c r="O54" s="25">
        <f>IF($A54="","",IF(OR($I54="",$L54=""),"Sem comparação",IFERROR(IF(OR($M54&gt;'Painel'!$B$7,$M54&lt;-'+Painel'!$B$7),"Fora da tolerância","Dentro da tolerância"),"Verificar")))</f>
        <v/>
      </c>
      <c r="P54" s="25">
        <f>IF(COUNTA($A54:$H54,$J54:$K54)=0,"",IF($A54="","ID de registo em falta",IF(OR($C54="",$I54="",$I54&lt;0,$J54=""),"Verificar dados",IF($J54="Anulado","Anulado",IF(OR($N54="ID de escala não encontrado",$N54="Colaborador diferente"),"Associação inválida",IF(AND($B54&lt;&gt;"",$L54=0),"Escala associada é folga","OK"))))))</f>
        <v/>
      </c>
    </row>
    <row r="55">
      <c r="A55" s="21" t="n"/>
      <c r="B55" s="23" t="n"/>
      <c r="C55" s="23" t="n"/>
      <c r="D55" s="30" t="n"/>
      <c r="E55" s="34" t="n"/>
      <c r="F55" s="30" t="n"/>
      <c r="G55" s="34" t="n"/>
      <c r="H55" s="33" t="n"/>
      <c r="I55" s="35">
        <f>IF($A55="","",IF(OR($D55="",$E55="",$F55="",$G55="",$H55=""),"",IFERROR((($F55+$G55)-($D55+$E55))*24-$H55,"")))</f>
        <v/>
      </c>
      <c r="J55" s="23" t="n"/>
      <c r="K55" s="23" t="n"/>
      <c r="L55" s="35">
        <f>IF($A55="","",IF($B55="","",IFERROR(VLOOKUP($B55,'Escala'!$A$6:$N$105,11,FALSE),"")))</f>
        <v/>
      </c>
      <c r="M55" s="35">
        <f>IF($A55="","",IF(OR($I55="",$L55=""),"",IFERROR($I55-$L55,"")))</f>
        <v/>
      </c>
      <c r="N55" s="25">
        <f>IF($A55="","",IF($B55="","Sem associação",IFERROR(IF(VLOOKUP($B55,'Escala'!$A$6:$N$105,6,FALSE)=$C55,"Associado","Colaborador diferente"),"ID de escala não encontrado")))</f>
        <v/>
      </c>
      <c r="O55" s="25">
        <f>IF($A55="","",IF(OR($I55="",$L55=""),"Sem comparação",IFERROR(IF(OR($M55&gt;'Painel'!$B$7,$M55&lt;-'+Painel'!$B$7),"Fora da tolerância","Dentro da tolerância"),"Verificar")))</f>
        <v/>
      </c>
      <c r="P55" s="25">
        <f>IF(COUNTA($A55:$H55,$J55:$K55)=0,"",IF($A55="","ID de registo em falta",IF(OR($C55="",$I55="",$I55&lt;0,$J55=""),"Verificar dados",IF($J55="Anulado","Anulado",IF(OR($N55="ID de escala não encontrado",$N55="Colaborador diferente"),"Associação inválida",IF(AND($B55&lt;&gt;"",$L55=0),"Escala associada é folga","OK"))))))</f>
        <v/>
      </c>
    </row>
    <row r="56">
      <c r="A56" s="21" t="n"/>
      <c r="B56" s="23" t="n"/>
      <c r="C56" s="23" t="n"/>
      <c r="D56" s="30" t="n"/>
      <c r="E56" s="34" t="n"/>
      <c r="F56" s="30" t="n"/>
      <c r="G56" s="34" t="n"/>
      <c r="H56" s="33" t="n"/>
      <c r="I56" s="35">
        <f>IF($A56="","",IF(OR($D56="",$E56="",$F56="",$G56="",$H56=""),"",IFERROR((($F56+$G56)-($D56+$E56))*24-$H56,"")))</f>
        <v/>
      </c>
      <c r="J56" s="23" t="n"/>
      <c r="K56" s="23" t="n"/>
      <c r="L56" s="35">
        <f>IF($A56="","",IF($B56="","",IFERROR(VLOOKUP($B56,'Escala'!$A$6:$N$105,11,FALSE),"")))</f>
        <v/>
      </c>
      <c r="M56" s="35">
        <f>IF($A56="","",IF(OR($I56="",$L56=""),"",IFERROR($I56-$L56,"")))</f>
        <v/>
      </c>
      <c r="N56" s="25">
        <f>IF($A56="","",IF($B56="","Sem associação",IFERROR(IF(VLOOKUP($B56,'Escala'!$A$6:$N$105,6,FALSE)=$C56,"Associado","Colaborador diferente"),"ID de escala não encontrado")))</f>
        <v/>
      </c>
      <c r="O56" s="25">
        <f>IF($A56="","",IF(OR($I56="",$L56=""),"Sem comparação",IFERROR(IF(OR($M56&gt;'Painel'!$B$7,$M56&lt;-'+Painel'!$B$7),"Fora da tolerância","Dentro da tolerância"),"Verificar")))</f>
        <v/>
      </c>
      <c r="P56" s="25">
        <f>IF(COUNTA($A56:$H56,$J56:$K56)=0,"",IF($A56="","ID de registo em falta",IF(OR($C56="",$I56="",$I56&lt;0,$J56=""),"Verificar dados",IF($J56="Anulado","Anulado",IF(OR($N56="ID de escala não encontrado",$N56="Colaborador diferente"),"Associação inválida",IF(AND($B56&lt;&gt;"",$L56=0),"Escala associada é folga","OK"))))))</f>
        <v/>
      </c>
    </row>
    <row r="57">
      <c r="A57" s="21" t="n"/>
      <c r="B57" s="23" t="n"/>
      <c r="C57" s="23" t="n"/>
      <c r="D57" s="30" t="n"/>
      <c r="E57" s="34" t="n"/>
      <c r="F57" s="30" t="n"/>
      <c r="G57" s="34" t="n"/>
      <c r="H57" s="33" t="n"/>
      <c r="I57" s="35">
        <f>IF($A57="","",IF(OR($D57="",$E57="",$F57="",$G57="",$H57=""),"",IFERROR((($F57+$G57)-($D57+$E57))*24-$H57,"")))</f>
        <v/>
      </c>
      <c r="J57" s="23" t="n"/>
      <c r="K57" s="23" t="n"/>
      <c r="L57" s="35">
        <f>IF($A57="","",IF($B57="","",IFERROR(VLOOKUP($B57,'Escala'!$A$6:$N$105,11,FALSE),"")))</f>
        <v/>
      </c>
      <c r="M57" s="35">
        <f>IF($A57="","",IF(OR($I57="",$L57=""),"",IFERROR($I57-$L57,"")))</f>
        <v/>
      </c>
      <c r="N57" s="25">
        <f>IF($A57="","",IF($B57="","Sem associação",IFERROR(IF(VLOOKUP($B57,'Escala'!$A$6:$N$105,6,FALSE)=$C57,"Associado","Colaborador diferente"),"ID de escala não encontrado")))</f>
        <v/>
      </c>
      <c r="O57" s="25">
        <f>IF($A57="","",IF(OR($I57="",$L57=""),"Sem comparação",IFERROR(IF(OR($M57&gt;'Painel'!$B$7,$M57&lt;-'+Painel'!$B$7),"Fora da tolerância","Dentro da tolerância"),"Verificar")))</f>
        <v/>
      </c>
      <c r="P57" s="25">
        <f>IF(COUNTA($A57:$H57,$J57:$K57)=0,"",IF($A57="","ID de registo em falta",IF(OR($C57="",$I57="",$I57&lt;0,$J57=""),"Verificar dados",IF($J57="Anulado","Anulado",IF(OR($N57="ID de escala não encontrado",$N57="Colaborador diferente"),"Associação inválida",IF(AND($B57&lt;&gt;"",$L57=0),"Escala associada é folga","OK"))))))</f>
        <v/>
      </c>
    </row>
    <row r="58">
      <c r="A58" s="21" t="n"/>
      <c r="B58" s="23" t="n"/>
      <c r="C58" s="23" t="n"/>
      <c r="D58" s="30" t="n"/>
      <c r="E58" s="34" t="n"/>
      <c r="F58" s="30" t="n"/>
      <c r="G58" s="34" t="n"/>
      <c r="H58" s="33" t="n"/>
      <c r="I58" s="35">
        <f>IF($A58="","",IF(OR($D58="",$E58="",$F58="",$G58="",$H58=""),"",IFERROR((($F58+$G58)-($D58+$E58))*24-$H58,"")))</f>
        <v/>
      </c>
      <c r="J58" s="23" t="n"/>
      <c r="K58" s="23" t="n"/>
      <c r="L58" s="35">
        <f>IF($A58="","",IF($B58="","",IFERROR(VLOOKUP($B58,'Escala'!$A$6:$N$105,11,FALSE),"")))</f>
        <v/>
      </c>
      <c r="M58" s="35">
        <f>IF($A58="","",IF(OR($I58="",$L58=""),"",IFERROR($I58-$L58,"")))</f>
        <v/>
      </c>
      <c r="N58" s="25">
        <f>IF($A58="","",IF($B58="","Sem associação",IFERROR(IF(VLOOKUP($B58,'Escala'!$A$6:$N$105,6,FALSE)=$C58,"Associado","Colaborador diferente"),"ID de escala não encontrado")))</f>
        <v/>
      </c>
      <c r="O58" s="25">
        <f>IF($A58="","",IF(OR($I58="",$L58=""),"Sem comparação",IFERROR(IF(OR($M58&gt;'Painel'!$B$7,$M58&lt;-'+Painel'!$B$7),"Fora da tolerância","Dentro da tolerância"),"Verificar")))</f>
        <v/>
      </c>
      <c r="P58" s="25">
        <f>IF(COUNTA($A58:$H58,$J58:$K58)=0,"",IF($A58="","ID de registo em falta",IF(OR($C58="",$I58="",$I58&lt;0,$J58=""),"Verificar dados",IF($J58="Anulado","Anulado",IF(OR($N58="ID de escala não encontrado",$N58="Colaborador diferente"),"Associação inválida",IF(AND($B58&lt;&gt;"",$L58=0),"Escala associada é folga","OK"))))))</f>
        <v/>
      </c>
    </row>
    <row r="59">
      <c r="A59" s="21" t="n"/>
      <c r="B59" s="23" t="n"/>
      <c r="C59" s="23" t="n"/>
      <c r="D59" s="30" t="n"/>
      <c r="E59" s="34" t="n"/>
      <c r="F59" s="30" t="n"/>
      <c r="G59" s="34" t="n"/>
      <c r="H59" s="33" t="n"/>
      <c r="I59" s="35">
        <f>IF($A59="","",IF(OR($D59="",$E59="",$F59="",$G59="",$H59=""),"",IFERROR((($F59+$G59)-($D59+$E59))*24-$H59,"")))</f>
        <v/>
      </c>
      <c r="J59" s="23" t="n"/>
      <c r="K59" s="23" t="n"/>
      <c r="L59" s="35">
        <f>IF($A59="","",IF($B59="","",IFERROR(VLOOKUP($B59,'Escala'!$A$6:$N$105,11,FALSE),"")))</f>
        <v/>
      </c>
      <c r="M59" s="35">
        <f>IF($A59="","",IF(OR($I59="",$L59=""),"",IFERROR($I59-$L59,"")))</f>
        <v/>
      </c>
      <c r="N59" s="25">
        <f>IF($A59="","",IF($B59="","Sem associação",IFERROR(IF(VLOOKUP($B59,'Escala'!$A$6:$N$105,6,FALSE)=$C59,"Associado","Colaborador diferente"),"ID de escala não encontrado")))</f>
        <v/>
      </c>
      <c r="O59" s="25">
        <f>IF($A59="","",IF(OR($I59="",$L59=""),"Sem comparação",IFERROR(IF(OR($M59&gt;'Painel'!$B$7,$M59&lt;-'+Painel'!$B$7),"Fora da tolerância","Dentro da tolerância"),"Verificar")))</f>
        <v/>
      </c>
      <c r="P59" s="25">
        <f>IF(COUNTA($A59:$H59,$J59:$K59)=0,"",IF($A59="","ID de registo em falta",IF(OR($C59="",$I59="",$I59&lt;0,$J59=""),"Verificar dados",IF($J59="Anulado","Anulado",IF(OR($N59="ID de escala não encontrado",$N59="Colaborador diferente"),"Associação inválida",IF(AND($B59&lt;&gt;"",$L59=0),"Escala associada é folga","OK"))))))</f>
        <v/>
      </c>
    </row>
    <row r="60">
      <c r="A60" s="21" t="n"/>
      <c r="B60" s="23" t="n"/>
      <c r="C60" s="23" t="n"/>
      <c r="D60" s="30" t="n"/>
      <c r="E60" s="34" t="n"/>
      <c r="F60" s="30" t="n"/>
      <c r="G60" s="34" t="n"/>
      <c r="H60" s="33" t="n"/>
      <c r="I60" s="35">
        <f>IF($A60="","",IF(OR($D60="",$E60="",$F60="",$G60="",$H60=""),"",IFERROR((($F60+$G60)-($D60+$E60))*24-$H60,"")))</f>
        <v/>
      </c>
      <c r="J60" s="23" t="n"/>
      <c r="K60" s="23" t="n"/>
      <c r="L60" s="35">
        <f>IF($A60="","",IF($B60="","",IFERROR(VLOOKUP($B60,'Escala'!$A$6:$N$105,11,FALSE),"")))</f>
        <v/>
      </c>
      <c r="M60" s="35">
        <f>IF($A60="","",IF(OR($I60="",$L60=""),"",IFERROR($I60-$L60,"")))</f>
        <v/>
      </c>
      <c r="N60" s="25">
        <f>IF($A60="","",IF($B60="","Sem associação",IFERROR(IF(VLOOKUP($B60,'Escala'!$A$6:$N$105,6,FALSE)=$C60,"Associado","Colaborador diferente"),"ID de escala não encontrado")))</f>
        <v/>
      </c>
      <c r="O60" s="25">
        <f>IF($A60="","",IF(OR($I60="",$L60=""),"Sem comparação",IFERROR(IF(OR($M60&gt;'Painel'!$B$7,$M60&lt;-'+Painel'!$B$7),"Fora da tolerância","Dentro da tolerância"),"Verificar")))</f>
        <v/>
      </c>
      <c r="P60" s="25">
        <f>IF(COUNTA($A60:$H60,$J60:$K60)=0,"",IF($A60="","ID de registo em falta",IF(OR($C60="",$I60="",$I60&lt;0,$J60=""),"Verificar dados",IF($J60="Anulado","Anulado",IF(OR($N60="ID de escala não encontrado",$N60="Colaborador diferente"),"Associação inválida",IF(AND($B60&lt;&gt;"",$L60=0),"Escala associada é folga","OK"))))))</f>
        <v/>
      </c>
    </row>
    <row r="61">
      <c r="A61" s="21" t="n"/>
      <c r="B61" s="23" t="n"/>
      <c r="C61" s="23" t="n"/>
      <c r="D61" s="30" t="n"/>
      <c r="E61" s="34" t="n"/>
      <c r="F61" s="30" t="n"/>
      <c r="G61" s="34" t="n"/>
      <c r="H61" s="33" t="n"/>
      <c r="I61" s="35">
        <f>IF($A61="","",IF(OR($D61="",$E61="",$F61="",$G61="",$H61=""),"",IFERROR((($F61+$G61)-($D61+$E61))*24-$H61,"")))</f>
        <v/>
      </c>
      <c r="J61" s="23" t="n"/>
      <c r="K61" s="23" t="n"/>
      <c r="L61" s="35">
        <f>IF($A61="","",IF($B61="","",IFERROR(VLOOKUP($B61,'Escala'!$A$6:$N$105,11,FALSE),"")))</f>
        <v/>
      </c>
      <c r="M61" s="35">
        <f>IF($A61="","",IF(OR($I61="",$L61=""),"",IFERROR($I61-$L61,"")))</f>
        <v/>
      </c>
      <c r="N61" s="25">
        <f>IF($A61="","",IF($B61="","Sem associação",IFERROR(IF(VLOOKUP($B61,'Escala'!$A$6:$N$105,6,FALSE)=$C61,"Associado","Colaborador diferente"),"ID de escala não encontrado")))</f>
        <v/>
      </c>
      <c r="O61" s="25">
        <f>IF($A61="","",IF(OR($I61="",$L61=""),"Sem comparação",IFERROR(IF(OR($M61&gt;'Painel'!$B$7,$M61&lt;-'+Painel'!$B$7),"Fora da tolerância","Dentro da tolerância"),"Verificar")))</f>
        <v/>
      </c>
      <c r="P61" s="25">
        <f>IF(COUNTA($A61:$H61,$J61:$K61)=0,"",IF($A61="","ID de registo em falta",IF(OR($C61="",$I61="",$I61&lt;0,$J61=""),"Verificar dados",IF($J61="Anulado","Anulado",IF(OR($N61="ID de escala não encontrado",$N61="Colaborador diferente"),"Associação inválida",IF(AND($B61&lt;&gt;"",$L61=0),"Escala associada é folga","OK"))))))</f>
        <v/>
      </c>
    </row>
    <row r="62">
      <c r="A62" s="21" t="n"/>
      <c r="B62" s="23" t="n"/>
      <c r="C62" s="23" t="n"/>
      <c r="D62" s="30" t="n"/>
      <c r="E62" s="34" t="n"/>
      <c r="F62" s="30" t="n"/>
      <c r="G62" s="34" t="n"/>
      <c r="H62" s="33" t="n"/>
      <c r="I62" s="35">
        <f>IF($A62="","",IF(OR($D62="",$E62="",$F62="",$G62="",$H62=""),"",IFERROR((($F62+$G62)-($D62+$E62))*24-$H62,"")))</f>
        <v/>
      </c>
      <c r="J62" s="23" t="n"/>
      <c r="K62" s="23" t="n"/>
      <c r="L62" s="35">
        <f>IF($A62="","",IF($B62="","",IFERROR(VLOOKUP($B62,'Escala'!$A$6:$N$105,11,FALSE),"")))</f>
        <v/>
      </c>
      <c r="M62" s="35">
        <f>IF($A62="","",IF(OR($I62="",$L62=""),"",IFERROR($I62-$L62,"")))</f>
        <v/>
      </c>
      <c r="N62" s="25">
        <f>IF($A62="","",IF($B62="","Sem associação",IFERROR(IF(VLOOKUP($B62,'Escala'!$A$6:$N$105,6,FALSE)=$C62,"Associado","Colaborador diferente"),"ID de escala não encontrado")))</f>
        <v/>
      </c>
      <c r="O62" s="25">
        <f>IF($A62="","",IF(OR($I62="",$L62=""),"Sem comparação",IFERROR(IF(OR($M62&gt;'Painel'!$B$7,$M62&lt;-'+Painel'!$B$7),"Fora da tolerância","Dentro da tolerância"),"Verificar")))</f>
        <v/>
      </c>
      <c r="P62" s="25">
        <f>IF(COUNTA($A62:$H62,$J62:$K62)=0,"",IF($A62="","ID de registo em falta",IF(OR($C62="",$I62="",$I62&lt;0,$J62=""),"Verificar dados",IF($J62="Anulado","Anulado",IF(OR($N62="ID de escala não encontrado",$N62="Colaborador diferente"),"Associação inválida",IF(AND($B62&lt;&gt;"",$L62=0),"Escala associada é folga","OK"))))))</f>
        <v/>
      </c>
    </row>
    <row r="63">
      <c r="A63" s="21" t="n"/>
      <c r="B63" s="23" t="n"/>
      <c r="C63" s="23" t="n"/>
      <c r="D63" s="30" t="n"/>
      <c r="E63" s="34" t="n"/>
      <c r="F63" s="30" t="n"/>
      <c r="G63" s="34" t="n"/>
      <c r="H63" s="33" t="n"/>
      <c r="I63" s="35">
        <f>IF($A63="","",IF(OR($D63="",$E63="",$F63="",$G63="",$H63=""),"",IFERROR((($F63+$G63)-($D63+$E63))*24-$H63,"")))</f>
        <v/>
      </c>
      <c r="J63" s="23" t="n"/>
      <c r="K63" s="23" t="n"/>
      <c r="L63" s="35">
        <f>IF($A63="","",IF($B63="","",IFERROR(VLOOKUP($B63,'Escala'!$A$6:$N$105,11,FALSE),"")))</f>
        <v/>
      </c>
      <c r="M63" s="35">
        <f>IF($A63="","",IF(OR($I63="",$L63=""),"",IFERROR($I63-$L63,"")))</f>
        <v/>
      </c>
      <c r="N63" s="25">
        <f>IF($A63="","",IF($B63="","Sem associação",IFERROR(IF(VLOOKUP($B63,'Escala'!$A$6:$N$105,6,FALSE)=$C63,"Associado","Colaborador diferente"),"ID de escala não encontrado")))</f>
        <v/>
      </c>
      <c r="O63" s="25">
        <f>IF($A63="","",IF(OR($I63="",$L63=""),"Sem comparação",IFERROR(IF(OR($M63&gt;'Painel'!$B$7,$M63&lt;-'+Painel'!$B$7),"Fora da tolerância","Dentro da tolerância"),"Verificar")))</f>
        <v/>
      </c>
      <c r="P63" s="25">
        <f>IF(COUNTA($A63:$H63,$J63:$K63)=0,"",IF($A63="","ID de registo em falta",IF(OR($C63="",$I63="",$I63&lt;0,$J63=""),"Verificar dados",IF($J63="Anulado","Anulado",IF(OR($N63="ID de escala não encontrado",$N63="Colaborador diferente"),"Associação inválida",IF(AND($B63&lt;&gt;"",$L63=0),"Escala associada é folga","OK"))))))</f>
        <v/>
      </c>
    </row>
    <row r="64">
      <c r="A64" s="21" t="n"/>
      <c r="B64" s="23" t="n"/>
      <c r="C64" s="23" t="n"/>
      <c r="D64" s="30" t="n"/>
      <c r="E64" s="34" t="n"/>
      <c r="F64" s="30" t="n"/>
      <c r="G64" s="34" t="n"/>
      <c r="H64" s="33" t="n"/>
      <c r="I64" s="35">
        <f>IF($A64="","",IF(OR($D64="",$E64="",$F64="",$G64="",$H64=""),"",IFERROR((($F64+$G64)-($D64+$E64))*24-$H64,"")))</f>
        <v/>
      </c>
      <c r="J64" s="23" t="n"/>
      <c r="K64" s="23" t="n"/>
      <c r="L64" s="35">
        <f>IF($A64="","",IF($B64="","",IFERROR(VLOOKUP($B64,'Escala'!$A$6:$N$105,11,FALSE),"")))</f>
        <v/>
      </c>
      <c r="M64" s="35">
        <f>IF($A64="","",IF(OR($I64="",$L64=""),"",IFERROR($I64-$L64,"")))</f>
        <v/>
      </c>
      <c r="N64" s="25">
        <f>IF($A64="","",IF($B64="","Sem associação",IFERROR(IF(VLOOKUP($B64,'Escala'!$A$6:$N$105,6,FALSE)=$C64,"Associado","Colaborador diferente"),"ID de escala não encontrado")))</f>
        <v/>
      </c>
      <c r="O64" s="25">
        <f>IF($A64="","",IF(OR($I64="",$L64=""),"Sem comparação",IFERROR(IF(OR($M64&gt;'Painel'!$B$7,$M64&lt;-'+Painel'!$B$7),"Fora da tolerância","Dentro da tolerância"),"Verificar")))</f>
        <v/>
      </c>
      <c r="P64" s="25">
        <f>IF(COUNTA($A64:$H64,$J64:$K64)=0,"",IF($A64="","ID de registo em falta",IF(OR($C64="",$I64="",$I64&lt;0,$J64=""),"Verificar dados",IF($J64="Anulado","Anulado",IF(OR($N64="ID de escala não encontrado",$N64="Colaborador diferente"),"Associação inválida",IF(AND($B64&lt;&gt;"",$L64=0),"Escala associada é folga","OK"))))))</f>
        <v/>
      </c>
    </row>
    <row r="65">
      <c r="A65" s="21" t="n"/>
      <c r="B65" s="23" t="n"/>
      <c r="C65" s="23" t="n"/>
      <c r="D65" s="30" t="n"/>
      <c r="E65" s="34" t="n"/>
      <c r="F65" s="30" t="n"/>
      <c r="G65" s="34" t="n"/>
      <c r="H65" s="33" t="n"/>
      <c r="I65" s="35">
        <f>IF($A65="","",IF(OR($D65="",$E65="",$F65="",$G65="",$H65=""),"",IFERROR((($F65+$G65)-($D65+$E65))*24-$H65,"")))</f>
        <v/>
      </c>
      <c r="J65" s="23" t="n"/>
      <c r="K65" s="23" t="n"/>
      <c r="L65" s="35">
        <f>IF($A65="","",IF($B65="","",IFERROR(VLOOKUP($B65,'Escala'!$A$6:$N$105,11,FALSE),"")))</f>
        <v/>
      </c>
      <c r="M65" s="35">
        <f>IF($A65="","",IF(OR($I65="",$L65=""),"",IFERROR($I65-$L65,"")))</f>
        <v/>
      </c>
      <c r="N65" s="25">
        <f>IF($A65="","",IF($B65="","Sem associação",IFERROR(IF(VLOOKUP($B65,'Escala'!$A$6:$N$105,6,FALSE)=$C65,"Associado","Colaborador diferente"),"ID de escala não encontrado")))</f>
        <v/>
      </c>
      <c r="O65" s="25">
        <f>IF($A65="","",IF(OR($I65="",$L65=""),"Sem comparação",IFERROR(IF(OR($M65&gt;'Painel'!$B$7,$M65&lt;-'+Painel'!$B$7),"Fora da tolerância","Dentro da tolerância"),"Verificar")))</f>
        <v/>
      </c>
      <c r="P65" s="25">
        <f>IF(COUNTA($A65:$H65,$J65:$K65)=0,"",IF($A65="","ID de registo em falta",IF(OR($C65="",$I65="",$I65&lt;0,$J65=""),"Verificar dados",IF($J65="Anulado","Anulado",IF(OR($N65="ID de escala não encontrado",$N65="Colaborador diferente"),"Associação inválida",IF(AND($B65&lt;&gt;"",$L65=0),"Escala associada é folga","OK"))))))</f>
        <v/>
      </c>
    </row>
    <row r="66">
      <c r="A66" s="21" t="n"/>
      <c r="B66" s="23" t="n"/>
      <c r="C66" s="23" t="n"/>
      <c r="D66" s="30" t="n"/>
      <c r="E66" s="34" t="n"/>
      <c r="F66" s="30" t="n"/>
      <c r="G66" s="34" t="n"/>
      <c r="H66" s="33" t="n"/>
      <c r="I66" s="35">
        <f>IF($A66="","",IF(OR($D66="",$E66="",$F66="",$G66="",$H66=""),"",IFERROR((($F66+$G66)-($D66+$E66))*24-$H66,"")))</f>
        <v/>
      </c>
      <c r="J66" s="23" t="n"/>
      <c r="K66" s="23" t="n"/>
      <c r="L66" s="35">
        <f>IF($A66="","",IF($B66="","",IFERROR(VLOOKUP($B66,'Escala'!$A$6:$N$105,11,FALSE),"")))</f>
        <v/>
      </c>
      <c r="M66" s="35">
        <f>IF($A66="","",IF(OR($I66="",$L66=""),"",IFERROR($I66-$L66,"")))</f>
        <v/>
      </c>
      <c r="N66" s="25">
        <f>IF($A66="","",IF($B66="","Sem associação",IFERROR(IF(VLOOKUP($B66,'Escala'!$A$6:$N$105,6,FALSE)=$C66,"Associado","Colaborador diferente"),"ID de escala não encontrado")))</f>
        <v/>
      </c>
      <c r="O66" s="25">
        <f>IF($A66="","",IF(OR($I66="",$L66=""),"Sem comparação",IFERROR(IF(OR($M66&gt;'Painel'!$B$7,$M66&lt;-'+Painel'!$B$7),"Fora da tolerância","Dentro da tolerância"),"Verificar")))</f>
        <v/>
      </c>
      <c r="P66" s="25">
        <f>IF(COUNTA($A66:$H66,$J66:$K66)=0,"",IF($A66="","ID de registo em falta",IF(OR($C66="",$I66="",$I66&lt;0,$J66=""),"Verificar dados",IF($J66="Anulado","Anulado",IF(OR($N66="ID de escala não encontrado",$N66="Colaborador diferente"),"Associação inválida",IF(AND($B66&lt;&gt;"",$L66=0),"Escala associada é folga","OK"))))))</f>
        <v/>
      </c>
    </row>
    <row r="67">
      <c r="A67" s="21" t="n"/>
      <c r="B67" s="23" t="n"/>
      <c r="C67" s="23" t="n"/>
      <c r="D67" s="30" t="n"/>
      <c r="E67" s="34" t="n"/>
      <c r="F67" s="30" t="n"/>
      <c r="G67" s="34" t="n"/>
      <c r="H67" s="33" t="n"/>
      <c r="I67" s="35">
        <f>IF($A67="","",IF(OR($D67="",$E67="",$F67="",$G67="",$H67=""),"",IFERROR((($F67+$G67)-($D67+$E67))*24-$H67,"")))</f>
        <v/>
      </c>
      <c r="J67" s="23" t="n"/>
      <c r="K67" s="23" t="n"/>
      <c r="L67" s="35">
        <f>IF($A67="","",IF($B67="","",IFERROR(VLOOKUP($B67,'Escala'!$A$6:$N$105,11,FALSE),"")))</f>
        <v/>
      </c>
      <c r="M67" s="35">
        <f>IF($A67="","",IF(OR($I67="",$L67=""),"",IFERROR($I67-$L67,"")))</f>
        <v/>
      </c>
      <c r="N67" s="25">
        <f>IF($A67="","",IF($B67="","Sem associação",IFERROR(IF(VLOOKUP($B67,'Escala'!$A$6:$N$105,6,FALSE)=$C67,"Associado","Colaborador diferente"),"ID de escala não encontrado")))</f>
        <v/>
      </c>
      <c r="O67" s="25">
        <f>IF($A67="","",IF(OR($I67="",$L67=""),"Sem comparação",IFERROR(IF(OR($M67&gt;'Painel'!$B$7,$M67&lt;-'+Painel'!$B$7),"Fora da tolerância","Dentro da tolerância"),"Verificar")))</f>
        <v/>
      </c>
      <c r="P67" s="25">
        <f>IF(COUNTA($A67:$H67,$J67:$K67)=0,"",IF($A67="","ID de registo em falta",IF(OR($C67="",$I67="",$I67&lt;0,$J67=""),"Verificar dados",IF($J67="Anulado","Anulado",IF(OR($N67="ID de escala não encontrado",$N67="Colaborador diferente"),"Associação inválida",IF(AND($B67&lt;&gt;"",$L67=0),"Escala associada é folga","OK"))))))</f>
        <v/>
      </c>
    </row>
    <row r="68">
      <c r="A68" s="21" t="n"/>
      <c r="B68" s="23" t="n"/>
      <c r="C68" s="23" t="n"/>
      <c r="D68" s="30" t="n"/>
      <c r="E68" s="34" t="n"/>
      <c r="F68" s="30" t="n"/>
      <c r="G68" s="34" t="n"/>
      <c r="H68" s="33" t="n"/>
      <c r="I68" s="35">
        <f>IF($A68="","",IF(OR($D68="",$E68="",$F68="",$G68="",$H68=""),"",IFERROR((($F68+$G68)-($D68+$E68))*24-$H68,"")))</f>
        <v/>
      </c>
      <c r="J68" s="23" t="n"/>
      <c r="K68" s="23" t="n"/>
      <c r="L68" s="35">
        <f>IF($A68="","",IF($B68="","",IFERROR(VLOOKUP($B68,'Escala'!$A$6:$N$105,11,FALSE),"")))</f>
        <v/>
      </c>
      <c r="M68" s="35">
        <f>IF($A68="","",IF(OR($I68="",$L68=""),"",IFERROR($I68-$L68,"")))</f>
        <v/>
      </c>
      <c r="N68" s="25">
        <f>IF($A68="","",IF($B68="","Sem associação",IFERROR(IF(VLOOKUP($B68,'Escala'!$A$6:$N$105,6,FALSE)=$C68,"Associado","Colaborador diferente"),"ID de escala não encontrado")))</f>
        <v/>
      </c>
      <c r="O68" s="25">
        <f>IF($A68="","",IF(OR($I68="",$L68=""),"Sem comparação",IFERROR(IF(OR($M68&gt;'Painel'!$B$7,$M68&lt;-'+Painel'!$B$7),"Fora da tolerância","Dentro da tolerância"),"Verificar")))</f>
        <v/>
      </c>
      <c r="P68" s="25">
        <f>IF(COUNTA($A68:$H68,$J68:$K68)=0,"",IF($A68="","ID de registo em falta",IF(OR($C68="",$I68="",$I68&lt;0,$J68=""),"Verificar dados",IF($J68="Anulado","Anulado",IF(OR($N68="ID de escala não encontrado",$N68="Colaborador diferente"),"Associação inválida",IF(AND($B68&lt;&gt;"",$L68=0),"Escala associada é folga","OK"))))))</f>
        <v/>
      </c>
    </row>
    <row r="69">
      <c r="A69" s="21" t="n"/>
      <c r="B69" s="23" t="n"/>
      <c r="C69" s="23" t="n"/>
      <c r="D69" s="30" t="n"/>
      <c r="E69" s="34" t="n"/>
      <c r="F69" s="30" t="n"/>
      <c r="G69" s="34" t="n"/>
      <c r="H69" s="33" t="n"/>
      <c r="I69" s="35">
        <f>IF($A69="","",IF(OR($D69="",$E69="",$F69="",$G69="",$H69=""),"",IFERROR((($F69+$G69)-($D69+$E69))*24-$H69,"")))</f>
        <v/>
      </c>
      <c r="J69" s="23" t="n"/>
      <c r="K69" s="23" t="n"/>
      <c r="L69" s="35">
        <f>IF($A69="","",IF($B69="","",IFERROR(VLOOKUP($B69,'Escala'!$A$6:$N$105,11,FALSE),"")))</f>
        <v/>
      </c>
      <c r="M69" s="35">
        <f>IF($A69="","",IF(OR($I69="",$L69=""),"",IFERROR($I69-$L69,"")))</f>
        <v/>
      </c>
      <c r="N69" s="25">
        <f>IF($A69="","",IF($B69="","Sem associação",IFERROR(IF(VLOOKUP($B69,'Escala'!$A$6:$N$105,6,FALSE)=$C69,"Associado","Colaborador diferente"),"ID de escala não encontrado")))</f>
        <v/>
      </c>
      <c r="O69" s="25">
        <f>IF($A69="","",IF(OR($I69="",$L69=""),"Sem comparação",IFERROR(IF(OR($M69&gt;'Painel'!$B$7,$M69&lt;-'+Painel'!$B$7),"Fora da tolerância","Dentro da tolerância"),"Verificar")))</f>
        <v/>
      </c>
      <c r="P69" s="25">
        <f>IF(COUNTA($A69:$H69,$J69:$K69)=0,"",IF($A69="","ID de registo em falta",IF(OR($C69="",$I69="",$I69&lt;0,$J69=""),"Verificar dados",IF($J69="Anulado","Anulado",IF(OR($N69="ID de escala não encontrado",$N69="Colaborador diferente"),"Associação inválida",IF(AND($B69&lt;&gt;"",$L69=0),"Escala associada é folga","OK"))))))</f>
        <v/>
      </c>
    </row>
    <row r="70">
      <c r="A70" s="21" t="n"/>
      <c r="B70" s="23" t="n"/>
      <c r="C70" s="23" t="n"/>
      <c r="D70" s="30" t="n"/>
      <c r="E70" s="34" t="n"/>
      <c r="F70" s="30" t="n"/>
      <c r="G70" s="34" t="n"/>
      <c r="H70" s="33" t="n"/>
      <c r="I70" s="35">
        <f>IF($A70="","",IF(OR($D70="",$E70="",$F70="",$G70="",$H70=""),"",IFERROR((($F70+$G70)-($D70+$E70))*24-$H70,"")))</f>
        <v/>
      </c>
      <c r="J70" s="23" t="n"/>
      <c r="K70" s="23" t="n"/>
      <c r="L70" s="35">
        <f>IF($A70="","",IF($B70="","",IFERROR(VLOOKUP($B70,'Escala'!$A$6:$N$105,11,FALSE),"")))</f>
        <v/>
      </c>
      <c r="M70" s="35">
        <f>IF($A70="","",IF(OR($I70="",$L70=""),"",IFERROR($I70-$L70,"")))</f>
        <v/>
      </c>
      <c r="N70" s="25">
        <f>IF($A70="","",IF($B70="","Sem associação",IFERROR(IF(VLOOKUP($B70,'Escala'!$A$6:$N$105,6,FALSE)=$C70,"Associado","Colaborador diferente"),"ID de escala não encontrado")))</f>
        <v/>
      </c>
      <c r="O70" s="25">
        <f>IF($A70="","",IF(OR($I70="",$L70=""),"Sem comparação",IFERROR(IF(OR($M70&gt;'Painel'!$B$7,$M70&lt;-'+Painel'!$B$7),"Fora da tolerância","Dentro da tolerância"),"Verificar")))</f>
        <v/>
      </c>
      <c r="P70" s="25">
        <f>IF(COUNTA($A70:$H70,$J70:$K70)=0,"",IF($A70="","ID de registo em falta",IF(OR($C70="",$I70="",$I70&lt;0,$J70=""),"Verificar dados",IF($J70="Anulado","Anulado",IF(OR($N70="ID de escala não encontrado",$N70="Colaborador diferente"),"Associação inválida",IF(AND($B70&lt;&gt;"",$L70=0),"Escala associada é folga","OK"))))))</f>
        <v/>
      </c>
    </row>
    <row r="71">
      <c r="A71" s="21" t="n"/>
      <c r="B71" s="23" t="n"/>
      <c r="C71" s="23" t="n"/>
      <c r="D71" s="30" t="n"/>
      <c r="E71" s="34" t="n"/>
      <c r="F71" s="30" t="n"/>
      <c r="G71" s="34" t="n"/>
      <c r="H71" s="33" t="n"/>
      <c r="I71" s="35">
        <f>IF($A71="","",IF(OR($D71="",$E71="",$F71="",$G71="",$H71=""),"",IFERROR((($F71+$G71)-($D71+$E71))*24-$H71,"")))</f>
        <v/>
      </c>
      <c r="J71" s="23" t="n"/>
      <c r="K71" s="23" t="n"/>
      <c r="L71" s="35">
        <f>IF($A71="","",IF($B71="","",IFERROR(VLOOKUP($B71,'Escala'!$A$6:$N$105,11,FALSE),"")))</f>
        <v/>
      </c>
      <c r="M71" s="35">
        <f>IF($A71="","",IF(OR($I71="",$L71=""),"",IFERROR($I71-$L71,"")))</f>
        <v/>
      </c>
      <c r="N71" s="25">
        <f>IF($A71="","",IF($B71="","Sem associação",IFERROR(IF(VLOOKUP($B71,'Escala'!$A$6:$N$105,6,FALSE)=$C71,"Associado","Colaborador diferente"),"ID de escala não encontrado")))</f>
        <v/>
      </c>
      <c r="O71" s="25">
        <f>IF($A71="","",IF(OR($I71="",$L71=""),"Sem comparação",IFERROR(IF(OR($M71&gt;'Painel'!$B$7,$M71&lt;-'+Painel'!$B$7),"Fora da tolerância","Dentro da tolerância"),"Verificar")))</f>
        <v/>
      </c>
      <c r="P71" s="25">
        <f>IF(COUNTA($A71:$H71,$J71:$K71)=0,"",IF($A71="","ID de registo em falta",IF(OR($C71="",$I71="",$I71&lt;0,$J71=""),"Verificar dados",IF($J71="Anulado","Anulado",IF(OR($N71="ID de escala não encontrado",$N71="Colaborador diferente"),"Associação inválida",IF(AND($B71&lt;&gt;"",$L71=0),"Escala associada é folga","OK"))))))</f>
        <v/>
      </c>
    </row>
    <row r="72">
      <c r="A72" s="21" t="n"/>
      <c r="B72" s="23" t="n"/>
      <c r="C72" s="23" t="n"/>
      <c r="D72" s="30" t="n"/>
      <c r="E72" s="34" t="n"/>
      <c r="F72" s="30" t="n"/>
      <c r="G72" s="34" t="n"/>
      <c r="H72" s="33" t="n"/>
      <c r="I72" s="35">
        <f>IF($A72="","",IF(OR($D72="",$E72="",$F72="",$G72="",$H72=""),"",IFERROR((($F72+$G72)-($D72+$E72))*24-$H72,"")))</f>
        <v/>
      </c>
      <c r="J72" s="23" t="n"/>
      <c r="K72" s="23" t="n"/>
      <c r="L72" s="35">
        <f>IF($A72="","",IF($B72="","",IFERROR(VLOOKUP($B72,'Escala'!$A$6:$N$105,11,FALSE),"")))</f>
        <v/>
      </c>
      <c r="M72" s="35">
        <f>IF($A72="","",IF(OR($I72="",$L72=""),"",IFERROR($I72-$L72,"")))</f>
        <v/>
      </c>
      <c r="N72" s="25">
        <f>IF($A72="","",IF($B72="","Sem associação",IFERROR(IF(VLOOKUP($B72,'Escala'!$A$6:$N$105,6,FALSE)=$C72,"Associado","Colaborador diferente"),"ID de escala não encontrado")))</f>
        <v/>
      </c>
      <c r="O72" s="25">
        <f>IF($A72="","",IF(OR($I72="",$L72=""),"Sem comparação",IFERROR(IF(OR($M72&gt;'Painel'!$B$7,$M72&lt;-'+Painel'!$B$7),"Fora da tolerância","Dentro da tolerância"),"Verificar")))</f>
        <v/>
      </c>
      <c r="P72" s="25">
        <f>IF(COUNTA($A72:$H72,$J72:$K72)=0,"",IF($A72="","ID de registo em falta",IF(OR($C72="",$I72="",$I72&lt;0,$J72=""),"Verificar dados",IF($J72="Anulado","Anulado",IF(OR($N72="ID de escala não encontrado",$N72="Colaborador diferente"),"Associação inválida",IF(AND($B72&lt;&gt;"",$L72=0),"Escala associada é folga","OK"))))))</f>
        <v/>
      </c>
    </row>
    <row r="73">
      <c r="A73" s="21" t="n"/>
      <c r="B73" s="23" t="n"/>
      <c r="C73" s="23" t="n"/>
      <c r="D73" s="30" t="n"/>
      <c r="E73" s="34" t="n"/>
      <c r="F73" s="30" t="n"/>
      <c r="G73" s="34" t="n"/>
      <c r="H73" s="33" t="n"/>
      <c r="I73" s="35">
        <f>IF($A73="","",IF(OR($D73="",$E73="",$F73="",$G73="",$H73=""),"",IFERROR((($F73+$G73)-($D73+$E73))*24-$H73,"")))</f>
        <v/>
      </c>
      <c r="J73" s="23" t="n"/>
      <c r="K73" s="23" t="n"/>
      <c r="L73" s="35">
        <f>IF($A73="","",IF($B73="","",IFERROR(VLOOKUP($B73,'Escala'!$A$6:$N$105,11,FALSE),"")))</f>
        <v/>
      </c>
      <c r="M73" s="35">
        <f>IF($A73="","",IF(OR($I73="",$L73=""),"",IFERROR($I73-$L73,"")))</f>
        <v/>
      </c>
      <c r="N73" s="25">
        <f>IF($A73="","",IF($B73="","Sem associação",IFERROR(IF(VLOOKUP($B73,'Escala'!$A$6:$N$105,6,FALSE)=$C73,"Associado","Colaborador diferente"),"ID de escala não encontrado")))</f>
        <v/>
      </c>
      <c r="O73" s="25">
        <f>IF($A73="","",IF(OR($I73="",$L73=""),"Sem comparação",IFERROR(IF(OR($M73&gt;'Painel'!$B$7,$M73&lt;-'+Painel'!$B$7),"Fora da tolerância","Dentro da tolerância"),"Verificar")))</f>
        <v/>
      </c>
      <c r="P73" s="25">
        <f>IF(COUNTA($A73:$H73,$J73:$K73)=0,"",IF($A73="","ID de registo em falta",IF(OR($C73="",$I73="",$I73&lt;0,$J73=""),"Verificar dados",IF($J73="Anulado","Anulado",IF(OR($N73="ID de escala não encontrado",$N73="Colaborador diferente"),"Associação inválida",IF(AND($B73&lt;&gt;"",$L73=0),"Escala associada é folga","OK"))))))</f>
        <v/>
      </c>
    </row>
    <row r="74">
      <c r="A74" s="21" t="n"/>
      <c r="B74" s="23" t="n"/>
      <c r="C74" s="23" t="n"/>
      <c r="D74" s="30" t="n"/>
      <c r="E74" s="34" t="n"/>
      <c r="F74" s="30" t="n"/>
      <c r="G74" s="34" t="n"/>
      <c r="H74" s="33" t="n"/>
      <c r="I74" s="35">
        <f>IF($A74="","",IF(OR($D74="",$E74="",$F74="",$G74="",$H74=""),"",IFERROR((($F74+$G74)-($D74+$E74))*24-$H74,"")))</f>
        <v/>
      </c>
      <c r="J74" s="23" t="n"/>
      <c r="K74" s="23" t="n"/>
      <c r="L74" s="35">
        <f>IF($A74="","",IF($B74="","",IFERROR(VLOOKUP($B74,'Escala'!$A$6:$N$105,11,FALSE),"")))</f>
        <v/>
      </c>
      <c r="M74" s="35">
        <f>IF($A74="","",IF(OR($I74="",$L74=""),"",IFERROR($I74-$L74,"")))</f>
        <v/>
      </c>
      <c r="N74" s="25">
        <f>IF($A74="","",IF($B74="","Sem associação",IFERROR(IF(VLOOKUP($B74,'Escala'!$A$6:$N$105,6,FALSE)=$C74,"Associado","Colaborador diferente"),"ID de escala não encontrado")))</f>
        <v/>
      </c>
      <c r="O74" s="25">
        <f>IF($A74="","",IF(OR($I74="",$L74=""),"Sem comparação",IFERROR(IF(OR($M74&gt;'Painel'!$B$7,$M74&lt;-'+Painel'!$B$7),"Fora da tolerância","Dentro da tolerância"),"Verificar")))</f>
        <v/>
      </c>
      <c r="P74" s="25">
        <f>IF(COUNTA($A74:$H74,$J74:$K74)=0,"",IF($A74="","ID de registo em falta",IF(OR($C74="",$I74="",$I74&lt;0,$J74=""),"Verificar dados",IF($J74="Anulado","Anulado",IF(OR($N74="ID de escala não encontrado",$N74="Colaborador diferente"),"Associação inválida",IF(AND($B74&lt;&gt;"",$L74=0),"Escala associada é folga","OK"))))))</f>
        <v/>
      </c>
    </row>
    <row r="75">
      <c r="A75" s="21" t="n"/>
      <c r="B75" s="23" t="n"/>
      <c r="C75" s="23" t="n"/>
      <c r="D75" s="30" t="n"/>
      <c r="E75" s="34" t="n"/>
      <c r="F75" s="30" t="n"/>
      <c r="G75" s="34" t="n"/>
      <c r="H75" s="33" t="n"/>
      <c r="I75" s="35">
        <f>IF($A75="","",IF(OR($D75="",$E75="",$F75="",$G75="",$H75=""),"",IFERROR((($F75+$G75)-($D75+$E75))*24-$H75,"")))</f>
        <v/>
      </c>
      <c r="J75" s="23" t="n"/>
      <c r="K75" s="23" t="n"/>
      <c r="L75" s="35">
        <f>IF($A75="","",IF($B75="","",IFERROR(VLOOKUP($B75,'Escala'!$A$6:$N$105,11,FALSE),"")))</f>
        <v/>
      </c>
      <c r="M75" s="35">
        <f>IF($A75="","",IF(OR($I75="",$L75=""),"",IFERROR($I75-$L75,"")))</f>
        <v/>
      </c>
      <c r="N75" s="25">
        <f>IF($A75="","",IF($B75="","Sem associação",IFERROR(IF(VLOOKUP($B75,'Escala'!$A$6:$N$105,6,FALSE)=$C75,"Associado","Colaborador diferente"),"ID de escala não encontrado")))</f>
        <v/>
      </c>
      <c r="O75" s="25">
        <f>IF($A75="","",IF(OR($I75="",$L75=""),"Sem comparação",IFERROR(IF(OR($M75&gt;'Painel'!$B$7,$M75&lt;-'+Painel'!$B$7),"Fora da tolerância","Dentro da tolerância"),"Verificar")))</f>
        <v/>
      </c>
      <c r="P75" s="25">
        <f>IF(COUNTA($A75:$H75,$J75:$K75)=0,"",IF($A75="","ID de registo em falta",IF(OR($C75="",$I75="",$I75&lt;0,$J75=""),"Verificar dados",IF($J75="Anulado","Anulado",IF(OR($N75="ID de escala não encontrado",$N75="Colaborador diferente"),"Associação inválida",IF(AND($B75&lt;&gt;"",$L75=0),"Escala associada é folga","OK"))))))</f>
        <v/>
      </c>
    </row>
    <row r="76">
      <c r="A76" s="21" t="n"/>
      <c r="B76" s="23" t="n"/>
      <c r="C76" s="23" t="n"/>
      <c r="D76" s="30" t="n"/>
      <c r="E76" s="34" t="n"/>
      <c r="F76" s="30" t="n"/>
      <c r="G76" s="34" t="n"/>
      <c r="H76" s="33" t="n"/>
      <c r="I76" s="35">
        <f>IF($A76="","",IF(OR($D76="",$E76="",$F76="",$G76="",$H76=""),"",IFERROR((($F76+$G76)-($D76+$E76))*24-$H76,"")))</f>
        <v/>
      </c>
      <c r="J76" s="23" t="n"/>
      <c r="K76" s="23" t="n"/>
      <c r="L76" s="35">
        <f>IF($A76="","",IF($B76="","",IFERROR(VLOOKUP($B76,'Escala'!$A$6:$N$105,11,FALSE),"")))</f>
        <v/>
      </c>
      <c r="M76" s="35">
        <f>IF($A76="","",IF(OR($I76="",$L76=""),"",IFERROR($I76-$L76,"")))</f>
        <v/>
      </c>
      <c r="N76" s="25">
        <f>IF($A76="","",IF($B76="","Sem associação",IFERROR(IF(VLOOKUP($B76,'Escala'!$A$6:$N$105,6,FALSE)=$C76,"Associado","Colaborador diferente"),"ID de escala não encontrado")))</f>
        <v/>
      </c>
      <c r="O76" s="25">
        <f>IF($A76="","",IF(OR($I76="",$L76=""),"Sem comparação",IFERROR(IF(OR($M76&gt;'Painel'!$B$7,$M76&lt;-'+Painel'!$B$7),"Fora da tolerância","Dentro da tolerância"),"Verificar")))</f>
        <v/>
      </c>
      <c r="P76" s="25">
        <f>IF(COUNTA($A76:$H76,$J76:$K76)=0,"",IF($A76="","ID de registo em falta",IF(OR($C76="",$I76="",$I76&lt;0,$J76=""),"Verificar dados",IF($J76="Anulado","Anulado",IF(OR($N76="ID de escala não encontrado",$N76="Colaborador diferente"),"Associação inválida",IF(AND($B76&lt;&gt;"",$L76=0),"Escala associada é folga","OK"))))))</f>
        <v/>
      </c>
    </row>
    <row r="77">
      <c r="A77" s="21" t="n"/>
      <c r="B77" s="23" t="n"/>
      <c r="C77" s="23" t="n"/>
      <c r="D77" s="30" t="n"/>
      <c r="E77" s="34" t="n"/>
      <c r="F77" s="30" t="n"/>
      <c r="G77" s="34" t="n"/>
      <c r="H77" s="33" t="n"/>
      <c r="I77" s="35">
        <f>IF($A77="","",IF(OR($D77="",$E77="",$F77="",$G77="",$H77=""),"",IFERROR((($F77+$G77)-($D77+$E77))*24-$H77,"")))</f>
        <v/>
      </c>
      <c r="J77" s="23" t="n"/>
      <c r="K77" s="23" t="n"/>
      <c r="L77" s="35">
        <f>IF($A77="","",IF($B77="","",IFERROR(VLOOKUP($B77,'Escala'!$A$6:$N$105,11,FALSE),"")))</f>
        <v/>
      </c>
      <c r="M77" s="35">
        <f>IF($A77="","",IF(OR($I77="",$L77=""),"",IFERROR($I77-$L77,"")))</f>
        <v/>
      </c>
      <c r="N77" s="25">
        <f>IF($A77="","",IF($B77="","Sem associação",IFERROR(IF(VLOOKUP($B77,'Escala'!$A$6:$N$105,6,FALSE)=$C77,"Associado","Colaborador diferente"),"ID de escala não encontrado")))</f>
        <v/>
      </c>
      <c r="O77" s="25">
        <f>IF($A77="","",IF(OR($I77="",$L77=""),"Sem comparação",IFERROR(IF(OR($M77&gt;'Painel'!$B$7,$M77&lt;-'+Painel'!$B$7),"Fora da tolerância","Dentro da tolerância"),"Verificar")))</f>
        <v/>
      </c>
      <c r="P77" s="25">
        <f>IF(COUNTA($A77:$H77,$J77:$K77)=0,"",IF($A77="","ID de registo em falta",IF(OR($C77="",$I77="",$I77&lt;0,$J77=""),"Verificar dados",IF($J77="Anulado","Anulado",IF(OR($N77="ID de escala não encontrado",$N77="Colaborador diferente"),"Associação inválida",IF(AND($B77&lt;&gt;"",$L77=0),"Escala associada é folga","OK"))))))</f>
        <v/>
      </c>
    </row>
    <row r="78">
      <c r="A78" s="21" t="n"/>
      <c r="B78" s="23" t="n"/>
      <c r="C78" s="23" t="n"/>
      <c r="D78" s="30" t="n"/>
      <c r="E78" s="34" t="n"/>
      <c r="F78" s="30" t="n"/>
      <c r="G78" s="34" t="n"/>
      <c r="H78" s="33" t="n"/>
      <c r="I78" s="35">
        <f>IF($A78="","",IF(OR($D78="",$E78="",$F78="",$G78="",$H78=""),"",IFERROR((($F78+$G78)-($D78+$E78))*24-$H78,"")))</f>
        <v/>
      </c>
      <c r="J78" s="23" t="n"/>
      <c r="K78" s="23" t="n"/>
      <c r="L78" s="35">
        <f>IF($A78="","",IF($B78="","",IFERROR(VLOOKUP($B78,'Escala'!$A$6:$N$105,11,FALSE),"")))</f>
        <v/>
      </c>
      <c r="M78" s="35">
        <f>IF($A78="","",IF(OR($I78="",$L78=""),"",IFERROR($I78-$L78,"")))</f>
        <v/>
      </c>
      <c r="N78" s="25">
        <f>IF($A78="","",IF($B78="","Sem associação",IFERROR(IF(VLOOKUP($B78,'Escala'!$A$6:$N$105,6,FALSE)=$C78,"Associado","Colaborador diferente"),"ID de escala não encontrado")))</f>
        <v/>
      </c>
      <c r="O78" s="25">
        <f>IF($A78="","",IF(OR($I78="",$L78=""),"Sem comparação",IFERROR(IF(OR($M78&gt;'Painel'!$B$7,$M78&lt;-'+Painel'!$B$7),"Fora da tolerância","Dentro da tolerância"),"Verificar")))</f>
        <v/>
      </c>
      <c r="P78" s="25">
        <f>IF(COUNTA($A78:$H78,$J78:$K78)=0,"",IF($A78="","ID de registo em falta",IF(OR($C78="",$I78="",$I78&lt;0,$J78=""),"Verificar dados",IF($J78="Anulado","Anulado",IF(OR($N78="ID de escala não encontrado",$N78="Colaborador diferente"),"Associação inválida",IF(AND($B78&lt;&gt;"",$L78=0),"Escala associada é folga","OK"))))))</f>
        <v/>
      </c>
    </row>
    <row r="79">
      <c r="A79" s="21" t="n"/>
      <c r="B79" s="23" t="n"/>
      <c r="C79" s="23" t="n"/>
      <c r="D79" s="30" t="n"/>
      <c r="E79" s="34" t="n"/>
      <c r="F79" s="30" t="n"/>
      <c r="G79" s="34" t="n"/>
      <c r="H79" s="33" t="n"/>
      <c r="I79" s="35">
        <f>IF($A79="","",IF(OR($D79="",$E79="",$F79="",$G79="",$H79=""),"",IFERROR((($F79+$G79)-($D79+$E79))*24-$H79,"")))</f>
        <v/>
      </c>
      <c r="J79" s="23" t="n"/>
      <c r="K79" s="23" t="n"/>
      <c r="L79" s="35">
        <f>IF($A79="","",IF($B79="","",IFERROR(VLOOKUP($B79,'Escala'!$A$6:$N$105,11,FALSE),"")))</f>
        <v/>
      </c>
      <c r="M79" s="35">
        <f>IF($A79="","",IF(OR($I79="",$L79=""),"",IFERROR($I79-$L79,"")))</f>
        <v/>
      </c>
      <c r="N79" s="25">
        <f>IF($A79="","",IF($B79="","Sem associação",IFERROR(IF(VLOOKUP($B79,'Escala'!$A$6:$N$105,6,FALSE)=$C79,"Associado","Colaborador diferente"),"ID de escala não encontrado")))</f>
        <v/>
      </c>
      <c r="O79" s="25">
        <f>IF($A79="","",IF(OR($I79="",$L79=""),"Sem comparação",IFERROR(IF(OR($M79&gt;'Painel'!$B$7,$M79&lt;-'+Painel'!$B$7),"Fora da tolerância","Dentro da tolerância"),"Verificar")))</f>
        <v/>
      </c>
      <c r="P79" s="25">
        <f>IF(COUNTA($A79:$H79,$J79:$K79)=0,"",IF($A79="","ID de registo em falta",IF(OR($C79="",$I79="",$I79&lt;0,$J79=""),"Verificar dados",IF($J79="Anulado","Anulado",IF(OR($N79="ID de escala não encontrado",$N79="Colaborador diferente"),"Associação inválida",IF(AND($B79&lt;&gt;"",$L79=0),"Escala associada é folga","OK"))))))</f>
        <v/>
      </c>
    </row>
    <row r="80">
      <c r="A80" s="21" t="n"/>
      <c r="B80" s="23" t="n"/>
      <c r="C80" s="23" t="n"/>
      <c r="D80" s="30" t="n"/>
      <c r="E80" s="34" t="n"/>
      <c r="F80" s="30" t="n"/>
      <c r="G80" s="34" t="n"/>
      <c r="H80" s="33" t="n"/>
      <c r="I80" s="35">
        <f>IF($A80="","",IF(OR($D80="",$E80="",$F80="",$G80="",$H80=""),"",IFERROR((($F80+$G80)-($D80+$E80))*24-$H80,"")))</f>
        <v/>
      </c>
      <c r="J80" s="23" t="n"/>
      <c r="K80" s="23" t="n"/>
      <c r="L80" s="35">
        <f>IF($A80="","",IF($B80="","",IFERROR(VLOOKUP($B80,'Escala'!$A$6:$N$105,11,FALSE),"")))</f>
        <v/>
      </c>
      <c r="M80" s="35">
        <f>IF($A80="","",IF(OR($I80="",$L80=""),"",IFERROR($I80-$L80,"")))</f>
        <v/>
      </c>
      <c r="N80" s="25">
        <f>IF($A80="","",IF($B80="","Sem associação",IFERROR(IF(VLOOKUP($B80,'Escala'!$A$6:$N$105,6,FALSE)=$C80,"Associado","Colaborador diferente"),"ID de escala não encontrado")))</f>
        <v/>
      </c>
      <c r="O80" s="25">
        <f>IF($A80="","",IF(OR($I80="",$L80=""),"Sem comparação",IFERROR(IF(OR($M80&gt;'Painel'!$B$7,$M80&lt;-'+Painel'!$B$7),"Fora da tolerância","Dentro da tolerância"),"Verificar")))</f>
        <v/>
      </c>
      <c r="P80" s="25">
        <f>IF(COUNTA($A80:$H80,$J80:$K80)=0,"",IF($A80="","ID de registo em falta",IF(OR($C80="",$I80="",$I80&lt;0,$J80=""),"Verificar dados",IF($J80="Anulado","Anulado",IF(OR($N80="ID de escala não encontrado",$N80="Colaborador diferente"),"Associação inválida",IF(AND($B80&lt;&gt;"",$L80=0),"Escala associada é folga","OK"))))))</f>
        <v/>
      </c>
    </row>
    <row r="81">
      <c r="A81" s="21" t="n"/>
      <c r="B81" s="23" t="n"/>
      <c r="C81" s="23" t="n"/>
      <c r="D81" s="30" t="n"/>
      <c r="E81" s="34" t="n"/>
      <c r="F81" s="30" t="n"/>
      <c r="G81" s="34" t="n"/>
      <c r="H81" s="33" t="n"/>
      <c r="I81" s="35">
        <f>IF($A81="","",IF(OR($D81="",$E81="",$F81="",$G81="",$H81=""),"",IFERROR((($F81+$G81)-($D81+$E81))*24-$H81,"")))</f>
        <v/>
      </c>
      <c r="J81" s="23" t="n"/>
      <c r="K81" s="23" t="n"/>
      <c r="L81" s="35">
        <f>IF($A81="","",IF($B81="","",IFERROR(VLOOKUP($B81,'Escala'!$A$6:$N$105,11,FALSE),"")))</f>
        <v/>
      </c>
      <c r="M81" s="35">
        <f>IF($A81="","",IF(OR($I81="",$L81=""),"",IFERROR($I81-$L81,"")))</f>
        <v/>
      </c>
      <c r="N81" s="25">
        <f>IF($A81="","",IF($B81="","Sem associação",IFERROR(IF(VLOOKUP($B81,'Escala'!$A$6:$N$105,6,FALSE)=$C81,"Associado","Colaborador diferente"),"ID de escala não encontrado")))</f>
        <v/>
      </c>
      <c r="O81" s="25">
        <f>IF($A81="","",IF(OR($I81="",$L81=""),"Sem comparação",IFERROR(IF(OR($M81&gt;'Painel'!$B$7,$M81&lt;-'+Painel'!$B$7),"Fora da tolerância","Dentro da tolerância"),"Verificar")))</f>
        <v/>
      </c>
      <c r="P81" s="25">
        <f>IF(COUNTA($A81:$H81,$J81:$K81)=0,"",IF($A81="","ID de registo em falta",IF(OR($C81="",$I81="",$I81&lt;0,$J81=""),"Verificar dados",IF($J81="Anulado","Anulado",IF(OR($N81="ID de escala não encontrado",$N81="Colaborador diferente"),"Associação inválida",IF(AND($B81&lt;&gt;"",$L81=0),"Escala associada é folga","OK"))))))</f>
        <v/>
      </c>
    </row>
    <row r="82">
      <c r="A82" s="21" t="n"/>
      <c r="B82" s="23" t="n"/>
      <c r="C82" s="23" t="n"/>
      <c r="D82" s="30" t="n"/>
      <c r="E82" s="34" t="n"/>
      <c r="F82" s="30" t="n"/>
      <c r="G82" s="34" t="n"/>
      <c r="H82" s="33" t="n"/>
      <c r="I82" s="35">
        <f>IF($A82="","",IF(OR($D82="",$E82="",$F82="",$G82="",$H82=""),"",IFERROR((($F82+$G82)-($D82+$E82))*24-$H82,"")))</f>
        <v/>
      </c>
      <c r="J82" s="23" t="n"/>
      <c r="K82" s="23" t="n"/>
      <c r="L82" s="35">
        <f>IF($A82="","",IF($B82="","",IFERROR(VLOOKUP($B82,'Escala'!$A$6:$N$105,11,FALSE),"")))</f>
        <v/>
      </c>
      <c r="M82" s="35">
        <f>IF($A82="","",IF(OR($I82="",$L82=""),"",IFERROR($I82-$L82,"")))</f>
        <v/>
      </c>
      <c r="N82" s="25">
        <f>IF($A82="","",IF($B82="","Sem associação",IFERROR(IF(VLOOKUP($B82,'Escala'!$A$6:$N$105,6,FALSE)=$C82,"Associado","Colaborador diferente"),"ID de escala não encontrado")))</f>
        <v/>
      </c>
      <c r="O82" s="25">
        <f>IF($A82="","",IF(OR($I82="",$L82=""),"Sem comparação",IFERROR(IF(OR($M82&gt;'Painel'!$B$7,$M82&lt;-'+Painel'!$B$7),"Fora da tolerância","Dentro da tolerância"),"Verificar")))</f>
        <v/>
      </c>
      <c r="P82" s="25">
        <f>IF(COUNTA($A82:$H82,$J82:$K82)=0,"",IF($A82="","ID de registo em falta",IF(OR($C82="",$I82="",$I82&lt;0,$J82=""),"Verificar dados",IF($J82="Anulado","Anulado",IF(OR($N82="ID de escala não encontrado",$N82="Colaborador diferente"),"Associação inválida",IF(AND($B82&lt;&gt;"",$L82=0),"Escala associada é folga","OK"))))))</f>
        <v/>
      </c>
    </row>
    <row r="83">
      <c r="A83" s="21" t="n"/>
      <c r="B83" s="23" t="n"/>
      <c r="C83" s="23" t="n"/>
      <c r="D83" s="30" t="n"/>
      <c r="E83" s="34" t="n"/>
      <c r="F83" s="30" t="n"/>
      <c r="G83" s="34" t="n"/>
      <c r="H83" s="33" t="n"/>
      <c r="I83" s="35">
        <f>IF($A83="","",IF(OR($D83="",$E83="",$F83="",$G83="",$H83=""),"",IFERROR((($F83+$G83)-($D83+$E83))*24-$H83,"")))</f>
        <v/>
      </c>
      <c r="J83" s="23" t="n"/>
      <c r="K83" s="23" t="n"/>
      <c r="L83" s="35">
        <f>IF($A83="","",IF($B83="","",IFERROR(VLOOKUP($B83,'Escala'!$A$6:$N$105,11,FALSE),"")))</f>
        <v/>
      </c>
      <c r="M83" s="35">
        <f>IF($A83="","",IF(OR($I83="",$L83=""),"",IFERROR($I83-$L83,"")))</f>
        <v/>
      </c>
      <c r="N83" s="25">
        <f>IF($A83="","",IF($B83="","Sem associação",IFERROR(IF(VLOOKUP($B83,'Escala'!$A$6:$N$105,6,FALSE)=$C83,"Associado","Colaborador diferente"),"ID de escala não encontrado")))</f>
        <v/>
      </c>
      <c r="O83" s="25">
        <f>IF($A83="","",IF(OR($I83="",$L83=""),"Sem comparação",IFERROR(IF(OR($M83&gt;'Painel'!$B$7,$M83&lt;-'+Painel'!$B$7),"Fora da tolerância","Dentro da tolerância"),"Verificar")))</f>
        <v/>
      </c>
      <c r="P83" s="25">
        <f>IF(COUNTA($A83:$H83,$J83:$K83)=0,"",IF($A83="","ID de registo em falta",IF(OR($C83="",$I83="",$I83&lt;0,$J83=""),"Verificar dados",IF($J83="Anulado","Anulado",IF(OR($N83="ID de escala não encontrado",$N83="Colaborador diferente"),"Associação inválida",IF(AND($B83&lt;&gt;"",$L83=0),"Escala associada é folga","OK"))))))</f>
        <v/>
      </c>
    </row>
    <row r="84">
      <c r="A84" s="21" t="n"/>
      <c r="B84" s="23" t="n"/>
      <c r="C84" s="23" t="n"/>
      <c r="D84" s="30" t="n"/>
      <c r="E84" s="34" t="n"/>
      <c r="F84" s="30" t="n"/>
      <c r="G84" s="34" t="n"/>
      <c r="H84" s="33" t="n"/>
      <c r="I84" s="35">
        <f>IF($A84="","",IF(OR($D84="",$E84="",$F84="",$G84="",$H84=""),"",IFERROR((($F84+$G84)-($D84+$E84))*24-$H84,"")))</f>
        <v/>
      </c>
      <c r="J84" s="23" t="n"/>
      <c r="K84" s="23" t="n"/>
      <c r="L84" s="35">
        <f>IF($A84="","",IF($B84="","",IFERROR(VLOOKUP($B84,'Escala'!$A$6:$N$105,11,FALSE),"")))</f>
        <v/>
      </c>
      <c r="M84" s="35">
        <f>IF($A84="","",IF(OR($I84="",$L84=""),"",IFERROR($I84-$L84,"")))</f>
        <v/>
      </c>
      <c r="N84" s="25">
        <f>IF($A84="","",IF($B84="","Sem associação",IFERROR(IF(VLOOKUP($B84,'Escala'!$A$6:$N$105,6,FALSE)=$C84,"Associado","Colaborador diferente"),"ID de escala não encontrado")))</f>
        <v/>
      </c>
      <c r="O84" s="25">
        <f>IF($A84="","",IF(OR($I84="",$L84=""),"Sem comparação",IFERROR(IF(OR($M84&gt;'Painel'!$B$7,$M84&lt;-'+Painel'!$B$7),"Fora da tolerância","Dentro da tolerância"),"Verificar")))</f>
        <v/>
      </c>
      <c r="P84" s="25">
        <f>IF(COUNTA($A84:$H84,$J84:$K84)=0,"",IF($A84="","ID de registo em falta",IF(OR($C84="",$I84="",$I84&lt;0,$J84=""),"Verificar dados",IF($J84="Anulado","Anulado",IF(OR($N84="ID de escala não encontrado",$N84="Colaborador diferente"),"Associação inválida",IF(AND($B84&lt;&gt;"",$L84=0),"Escala associada é folga","OK"))))))</f>
        <v/>
      </c>
    </row>
    <row r="85">
      <c r="A85" s="21" t="n"/>
      <c r="B85" s="23" t="n"/>
      <c r="C85" s="23" t="n"/>
      <c r="D85" s="30" t="n"/>
      <c r="E85" s="34" t="n"/>
      <c r="F85" s="30" t="n"/>
      <c r="G85" s="34" t="n"/>
      <c r="H85" s="33" t="n"/>
      <c r="I85" s="35">
        <f>IF($A85="","",IF(OR($D85="",$E85="",$F85="",$G85="",$H85=""),"",IFERROR((($F85+$G85)-($D85+$E85))*24-$H85,"")))</f>
        <v/>
      </c>
      <c r="J85" s="23" t="n"/>
      <c r="K85" s="23" t="n"/>
      <c r="L85" s="35">
        <f>IF($A85="","",IF($B85="","",IFERROR(VLOOKUP($B85,'Escala'!$A$6:$N$105,11,FALSE),"")))</f>
        <v/>
      </c>
      <c r="M85" s="35">
        <f>IF($A85="","",IF(OR($I85="",$L85=""),"",IFERROR($I85-$L85,"")))</f>
        <v/>
      </c>
      <c r="N85" s="25">
        <f>IF($A85="","",IF($B85="","Sem associação",IFERROR(IF(VLOOKUP($B85,'Escala'!$A$6:$N$105,6,FALSE)=$C85,"Associado","Colaborador diferente"),"ID de escala não encontrado")))</f>
        <v/>
      </c>
      <c r="O85" s="25">
        <f>IF($A85="","",IF(OR($I85="",$L85=""),"Sem comparação",IFERROR(IF(OR($M85&gt;'Painel'!$B$7,$M85&lt;-'+Painel'!$B$7),"Fora da tolerância","Dentro da tolerância"),"Verificar")))</f>
        <v/>
      </c>
      <c r="P85" s="25">
        <f>IF(COUNTA($A85:$H85,$J85:$K85)=0,"",IF($A85="","ID de registo em falta",IF(OR($C85="",$I85="",$I85&lt;0,$J85=""),"Verificar dados",IF($J85="Anulado","Anulado",IF(OR($N85="ID de escala não encontrado",$N85="Colaborador diferente"),"Associação inválida",IF(AND($B85&lt;&gt;"",$L85=0),"Escala associada é folga","OK"))))))</f>
        <v/>
      </c>
    </row>
    <row r="86">
      <c r="A86" s="21" t="n"/>
      <c r="B86" s="23" t="n"/>
      <c r="C86" s="23" t="n"/>
      <c r="D86" s="30" t="n"/>
      <c r="E86" s="34" t="n"/>
      <c r="F86" s="30" t="n"/>
      <c r="G86" s="34" t="n"/>
      <c r="H86" s="33" t="n"/>
      <c r="I86" s="35">
        <f>IF($A86="","",IF(OR($D86="",$E86="",$F86="",$G86="",$H86=""),"",IFERROR((($F86+$G86)-($D86+$E86))*24-$H86,"")))</f>
        <v/>
      </c>
      <c r="J86" s="23" t="n"/>
      <c r="K86" s="23" t="n"/>
      <c r="L86" s="35">
        <f>IF($A86="","",IF($B86="","",IFERROR(VLOOKUP($B86,'Escala'!$A$6:$N$105,11,FALSE),"")))</f>
        <v/>
      </c>
      <c r="M86" s="35">
        <f>IF($A86="","",IF(OR($I86="",$L86=""),"",IFERROR($I86-$L86,"")))</f>
        <v/>
      </c>
      <c r="N86" s="25">
        <f>IF($A86="","",IF($B86="","Sem associação",IFERROR(IF(VLOOKUP($B86,'Escala'!$A$6:$N$105,6,FALSE)=$C86,"Associado","Colaborador diferente"),"ID de escala não encontrado")))</f>
        <v/>
      </c>
      <c r="O86" s="25">
        <f>IF($A86="","",IF(OR($I86="",$L86=""),"Sem comparação",IFERROR(IF(OR($M86&gt;'Painel'!$B$7,$M86&lt;-'+Painel'!$B$7),"Fora da tolerância","Dentro da tolerância"),"Verificar")))</f>
        <v/>
      </c>
      <c r="P86" s="25">
        <f>IF(COUNTA($A86:$H86,$J86:$K86)=0,"",IF($A86="","ID de registo em falta",IF(OR($C86="",$I86="",$I86&lt;0,$J86=""),"Verificar dados",IF($J86="Anulado","Anulado",IF(OR($N86="ID de escala não encontrado",$N86="Colaborador diferente"),"Associação inválida",IF(AND($B86&lt;&gt;"",$L86=0),"Escala associada é folga","OK"))))))</f>
        <v/>
      </c>
    </row>
    <row r="87">
      <c r="A87" s="21" t="n"/>
      <c r="B87" s="23" t="n"/>
      <c r="C87" s="23" t="n"/>
      <c r="D87" s="30" t="n"/>
      <c r="E87" s="34" t="n"/>
      <c r="F87" s="30" t="n"/>
      <c r="G87" s="34" t="n"/>
      <c r="H87" s="33" t="n"/>
      <c r="I87" s="35">
        <f>IF($A87="","",IF(OR($D87="",$E87="",$F87="",$G87="",$H87=""),"",IFERROR((($F87+$G87)-($D87+$E87))*24-$H87,"")))</f>
        <v/>
      </c>
      <c r="J87" s="23" t="n"/>
      <c r="K87" s="23" t="n"/>
      <c r="L87" s="35">
        <f>IF($A87="","",IF($B87="","",IFERROR(VLOOKUP($B87,'Escala'!$A$6:$N$105,11,FALSE),"")))</f>
        <v/>
      </c>
      <c r="M87" s="35">
        <f>IF($A87="","",IF(OR($I87="",$L87=""),"",IFERROR($I87-$L87,"")))</f>
        <v/>
      </c>
      <c r="N87" s="25">
        <f>IF($A87="","",IF($B87="","Sem associação",IFERROR(IF(VLOOKUP($B87,'Escala'!$A$6:$N$105,6,FALSE)=$C87,"Associado","Colaborador diferente"),"ID de escala não encontrado")))</f>
        <v/>
      </c>
      <c r="O87" s="25">
        <f>IF($A87="","",IF(OR($I87="",$L87=""),"Sem comparação",IFERROR(IF(OR($M87&gt;'Painel'!$B$7,$M87&lt;-'+Painel'!$B$7),"Fora da tolerância","Dentro da tolerância"),"Verificar")))</f>
        <v/>
      </c>
      <c r="P87" s="25">
        <f>IF(COUNTA($A87:$H87,$J87:$K87)=0,"",IF($A87="","ID de registo em falta",IF(OR($C87="",$I87="",$I87&lt;0,$J87=""),"Verificar dados",IF($J87="Anulado","Anulado",IF(OR($N87="ID de escala não encontrado",$N87="Colaborador diferente"),"Associação inválida",IF(AND($B87&lt;&gt;"",$L87=0),"Escala associada é folga","OK"))))))</f>
        <v/>
      </c>
    </row>
    <row r="88">
      <c r="A88" s="21" t="n"/>
      <c r="B88" s="23" t="n"/>
      <c r="C88" s="23" t="n"/>
      <c r="D88" s="30" t="n"/>
      <c r="E88" s="34" t="n"/>
      <c r="F88" s="30" t="n"/>
      <c r="G88" s="34" t="n"/>
      <c r="H88" s="33" t="n"/>
      <c r="I88" s="35">
        <f>IF($A88="","",IF(OR($D88="",$E88="",$F88="",$G88="",$H88=""),"",IFERROR((($F88+$G88)-($D88+$E88))*24-$H88,"")))</f>
        <v/>
      </c>
      <c r="J88" s="23" t="n"/>
      <c r="K88" s="23" t="n"/>
      <c r="L88" s="35">
        <f>IF($A88="","",IF($B88="","",IFERROR(VLOOKUP($B88,'Escala'!$A$6:$N$105,11,FALSE),"")))</f>
        <v/>
      </c>
      <c r="M88" s="35">
        <f>IF($A88="","",IF(OR($I88="",$L88=""),"",IFERROR($I88-$L88,"")))</f>
        <v/>
      </c>
      <c r="N88" s="25">
        <f>IF($A88="","",IF($B88="","Sem associação",IFERROR(IF(VLOOKUP($B88,'Escala'!$A$6:$N$105,6,FALSE)=$C88,"Associado","Colaborador diferente"),"ID de escala não encontrado")))</f>
        <v/>
      </c>
      <c r="O88" s="25">
        <f>IF($A88="","",IF(OR($I88="",$L88=""),"Sem comparação",IFERROR(IF(OR($M88&gt;'Painel'!$B$7,$M88&lt;-'+Painel'!$B$7),"Fora da tolerância","Dentro da tolerância"),"Verificar")))</f>
        <v/>
      </c>
      <c r="P88" s="25">
        <f>IF(COUNTA($A88:$H88,$J88:$K88)=0,"",IF($A88="","ID de registo em falta",IF(OR($C88="",$I88="",$I88&lt;0,$J88=""),"Verificar dados",IF($J88="Anulado","Anulado",IF(OR($N88="ID de escala não encontrado",$N88="Colaborador diferente"),"Associação inválida",IF(AND($B88&lt;&gt;"",$L88=0),"Escala associada é folga","OK"))))))</f>
        <v/>
      </c>
    </row>
    <row r="89">
      <c r="A89" s="21" t="n"/>
      <c r="B89" s="23" t="n"/>
      <c r="C89" s="23" t="n"/>
      <c r="D89" s="30" t="n"/>
      <c r="E89" s="34" t="n"/>
      <c r="F89" s="30" t="n"/>
      <c r="G89" s="34" t="n"/>
      <c r="H89" s="33" t="n"/>
      <c r="I89" s="35">
        <f>IF($A89="","",IF(OR($D89="",$E89="",$F89="",$G89="",$H89=""),"",IFERROR((($F89+$G89)-($D89+$E89))*24-$H89,"")))</f>
        <v/>
      </c>
      <c r="J89" s="23" t="n"/>
      <c r="K89" s="23" t="n"/>
      <c r="L89" s="35">
        <f>IF($A89="","",IF($B89="","",IFERROR(VLOOKUP($B89,'Escala'!$A$6:$N$105,11,FALSE),"")))</f>
        <v/>
      </c>
      <c r="M89" s="35">
        <f>IF($A89="","",IF(OR($I89="",$L89=""),"",IFERROR($I89-$L89,"")))</f>
        <v/>
      </c>
      <c r="N89" s="25">
        <f>IF($A89="","",IF($B89="","Sem associação",IFERROR(IF(VLOOKUP($B89,'Escala'!$A$6:$N$105,6,FALSE)=$C89,"Associado","Colaborador diferente"),"ID de escala não encontrado")))</f>
        <v/>
      </c>
      <c r="O89" s="25">
        <f>IF($A89="","",IF(OR($I89="",$L89=""),"Sem comparação",IFERROR(IF(OR($M89&gt;'Painel'!$B$7,$M89&lt;-'+Painel'!$B$7),"Fora da tolerância","Dentro da tolerância"),"Verificar")))</f>
        <v/>
      </c>
      <c r="P89" s="25">
        <f>IF(COUNTA($A89:$H89,$J89:$K89)=0,"",IF($A89="","ID de registo em falta",IF(OR($C89="",$I89="",$I89&lt;0,$J89=""),"Verificar dados",IF($J89="Anulado","Anulado",IF(OR($N89="ID de escala não encontrado",$N89="Colaborador diferente"),"Associação inválida",IF(AND($B89&lt;&gt;"",$L89=0),"Escala associada é folga","OK"))))))</f>
        <v/>
      </c>
    </row>
    <row r="90">
      <c r="A90" s="21" t="n"/>
      <c r="B90" s="23" t="n"/>
      <c r="C90" s="23" t="n"/>
      <c r="D90" s="30" t="n"/>
      <c r="E90" s="34" t="n"/>
      <c r="F90" s="30" t="n"/>
      <c r="G90" s="34" t="n"/>
      <c r="H90" s="33" t="n"/>
      <c r="I90" s="35">
        <f>IF($A90="","",IF(OR($D90="",$E90="",$F90="",$G90="",$H90=""),"",IFERROR((($F90+$G90)-($D90+$E90))*24-$H90,"")))</f>
        <v/>
      </c>
      <c r="J90" s="23" t="n"/>
      <c r="K90" s="23" t="n"/>
      <c r="L90" s="35">
        <f>IF($A90="","",IF($B90="","",IFERROR(VLOOKUP($B90,'Escala'!$A$6:$N$105,11,FALSE),"")))</f>
        <v/>
      </c>
      <c r="M90" s="35">
        <f>IF($A90="","",IF(OR($I90="",$L90=""),"",IFERROR($I90-$L90,"")))</f>
        <v/>
      </c>
      <c r="N90" s="25">
        <f>IF($A90="","",IF($B90="","Sem associação",IFERROR(IF(VLOOKUP($B90,'Escala'!$A$6:$N$105,6,FALSE)=$C90,"Associado","Colaborador diferente"),"ID de escala não encontrado")))</f>
        <v/>
      </c>
      <c r="O90" s="25">
        <f>IF($A90="","",IF(OR($I90="",$L90=""),"Sem comparação",IFERROR(IF(OR($M90&gt;'Painel'!$B$7,$M90&lt;-'+Painel'!$B$7),"Fora da tolerância","Dentro da tolerância"),"Verificar")))</f>
        <v/>
      </c>
      <c r="P90" s="25">
        <f>IF(COUNTA($A90:$H90,$J90:$K90)=0,"",IF($A90="","ID de registo em falta",IF(OR($C90="",$I90="",$I90&lt;0,$J90=""),"Verificar dados",IF($J90="Anulado","Anulado",IF(OR($N90="ID de escala não encontrado",$N90="Colaborador diferente"),"Associação inválida",IF(AND($B90&lt;&gt;"",$L90=0),"Escala associada é folga","OK"))))))</f>
        <v/>
      </c>
    </row>
    <row r="91">
      <c r="A91" s="21" t="n"/>
      <c r="B91" s="23" t="n"/>
      <c r="C91" s="23" t="n"/>
      <c r="D91" s="30" t="n"/>
      <c r="E91" s="34" t="n"/>
      <c r="F91" s="30" t="n"/>
      <c r="G91" s="34" t="n"/>
      <c r="H91" s="33" t="n"/>
      <c r="I91" s="35">
        <f>IF($A91="","",IF(OR($D91="",$E91="",$F91="",$G91="",$H91=""),"",IFERROR((($F91+$G91)-($D91+$E91))*24-$H91,"")))</f>
        <v/>
      </c>
      <c r="J91" s="23" t="n"/>
      <c r="K91" s="23" t="n"/>
      <c r="L91" s="35">
        <f>IF($A91="","",IF($B91="","",IFERROR(VLOOKUP($B91,'Escala'!$A$6:$N$105,11,FALSE),"")))</f>
        <v/>
      </c>
      <c r="M91" s="35">
        <f>IF($A91="","",IF(OR($I91="",$L91=""),"",IFERROR($I91-$L91,"")))</f>
        <v/>
      </c>
      <c r="N91" s="25">
        <f>IF($A91="","",IF($B91="","Sem associação",IFERROR(IF(VLOOKUP($B91,'Escala'!$A$6:$N$105,6,FALSE)=$C91,"Associado","Colaborador diferente"),"ID de escala não encontrado")))</f>
        <v/>
      </c>
      <c r="O91" s="25">
        <f>IF($A91="","",IF(OR($I91="",$L91=""),"Sem comparação",IFERROR(IF(OR($M91&gt;'Painel'!$B$7,$M91&lt;-'+Painel'!$B$7),"Fora da tolerância","Dentro da tolerância"),"Verificar")))</f>
        <v/>
      </c>
      <c r="P91" s="25">
        <f>IF(COUNTA($A91:$H91,$J91:$K91)=0,"",IF($A91="","ID de registo em falta",IF(OR($C91="",$I91="",$I91&lt;0,$J91=""),"Verificar dados",IF($J91="Anulado","Anulado",IF(OR($N91="ID de escala não encontrado",$N91="Colaborador diferente"),"Associação inválida",IF(AND($B91&lt;&gt;"",$L91=0),"Escala associada é folga","OK"))))))</f>
        <v/>
      </c>
    </row>
    <row r="92">
      <c r="A92" s="21" t="n"/>
      <c r="B92" s="23" t="n"/>
      <c r="C92" s="23" t="n"/>
      <c r="D92" s="30" t="n"/>
      <c r="E92" s="34" t="n"/>
      <c r="F92" s="30" t="n"/>
      <c r="G92" s="34" t="n"/>
      <c r="H92" s="33" t="n"/>
      <c r="I92" s="35">
        <f>IF($A92="","",IF(OR($D92="",$E92="",$F92="",$G92="",$H92=""),"",IFERROR((($F92+$G92)-($D92+$E92))*24-$H92,"")))</f>
        <v/>
      </c>
      <c r="J92" s="23" t="n"/>
      <c r="K92" s="23" t="n"/>
      <c r="L92" s="35">
        <f>IF($A92="","",IF($B92="","",IFERROR(VLOOKUP($B92,'Escala'!$A$6:$N$105,11,FALSE),"")))</f>
        <v/>
      </c>
      <c r="M92" s="35">
        <f>IF($A92="","",IF(OR($I92="",$L92=""),"",IFERROR($I92-$L92,"")))</f>
        <v/>
      </c>
      <c r="N92" s="25">
        <f>IF($A92="","",IF($B92="","Sem associação",IFERROR(IF(VLOOKUP($B92,'Escala'!$A$6:$N$105,6,FALSE)=$C92,"Associado","Colaborador diferente"),"ID de escala não encontrado")))</f>
        <v/>
      </c>
      <c r="O92" s="25">
        <f>IF($A92="","",IF(OR($I92="",$L92=""),"Sem comparação",IFERROR(IF(OR($M92&gt;'Painel'!$B$7,$M92&lt;-'+Painel'!$B$7),"Fora da tolerância","Dentro da tolerância"),"Verificar")))</f>
        <v/>
      </c>
      <c r="P92" s="25">
        <f>IF(COUNTA($A92:$H92,$J92:$K92)=0,"",IF($A92="","ID de registo em falta",IF(OR($C92="",$I92="",$I92&lt;0,$J92=""),"Verificar dados",IF($J92="Anulado","Anulado",IF(OR($N92="ID de escala não encontrado",$N92="Colaborador diferente"),"Associação inválida",IF(AND($B92&lt;&gt;"",$L92=0),"Escala associada é folga","OK"))))))</f>
        <v/>
      </c>
    </row>
    <row r="93">
      <c r="A93" s="21" t="n"/>
      <c r="B93" s="23" t="n"/>
      <c r="C93" s="23" t="n"/>
      <c r="D93" s="30" t="n"/>
      <c r="E93" s="34" t="n"/>
      <c r="F93" s="30" t="n"/>
      <c r="G93" s="34" t="n"/>
      <c r="H93" s="33" t="n"/>
      <c r="I93" s="35">
        <f>IF($A93="","",IF(OR($D93="",$E93="",$F93="",$G93="",$H93=""),"",IFERROR((($F93+$G93)-($D93+$E93))*24-$H93,"")))</f>
        <v/>
      </c>
      <c r="J93" s="23" t="n"/>
      <c r="K93" s="23" t="n"/>
      <c r="L93" s="35">
        <f>IF($A93="","",IF($B93="","",IFERROR(VLOOKUP($B93,'Escala'!$A$6:$N$105,11,FALSE),"")))</f>
        <v/>
      </c>
      <c r="M93" s="35">
        <f>IF($A93="","",IF(OR($I93="",$L93=""),"",IFERROR($I93-$L93,"")))</f>
        <v/>
      </c>
      <c r="N93" s="25">
        <f>IF($A93="","",IF($B93="","Sem associação",IFERROR(IF(VLOOKUP($B93,'Escala'!$A$6:$N$105,6,FALSE)=$C93,"Associado","Colaborador diferente"),"ID de escala não encontrado")))</f>
        <v/>
      </c>
      <c r="O93" s="25">
        <f>IF($A93="","",IF(OR($I93="",$L93=""),"Sem comparação",IFERROR(IF(OR($M93&gt;'Painel'!$B$7,$M93&lt;-'+Painel'!$B$7),"Fora da tolerância","Dentro da tolerância"),"Verificar")))</f>
        <v/>
      </c>
      <c r="P93" s="25">
        <f>IF(COUNTA($A93:$H93,$J93:$K93)=0,"",IF($A93="","ID de registo em falta",IF(OR($C93="",$I93="",$I93&lt;0,$J93=""),"Verificar dados",IF($J93="Anulado","Anulado",IF(OR($N93="ID de escala não encontrado",$N93="Colaborador diferente"),"Associação inválida",IF(AND($B93&lt;&gt;"",$L93=0),"Escala associada é folga","OK"))))))</f>
        <v/>
      </c>
    </row>
    <row r="94">
      <c r="A94" s="21" t="n"/>
      <c r="B94" s="23" t="n"/>
      <c r="C94" s="23" t="n"/>
      <c r="D94" s="30" t="n"/>
      <c r="E94" s="34" t="n"/>
      <c r="F94" s="30" t="n"/>
      <c r="G94" s="34" t="n"/>
      <c r="H94" s="33" t="n"/>
      <c r="I94" s="35">
        <f>IF($A94="","",IF(OR($D94="",$E94="",$F94="",$G94="",$H94=""),"",IFERROR((($F94+$G94)-($D94+$E94))*24-$H94,"")))</f>
        <v/>
      </c>
      <c r="J94" s="23" t="n"/>
      <c r="K94" s="23" t="n"/>
      <c r="L94" s="35">
        <f>IF($A94="","",IF($B94="","",IFERROR(VLOOKUP($B94,'Escala'!$A$6:$N$105,11,FALSE),"")))</f>
        <v/>
      </c>
      <c r="M94" s="35">
        <f>IF($A94="","",IF(OR($I94="",$L94=""),"",IFERROR($I94-$L94,"")))</f>
        <v/>
      </c>
      <c r="N94" s="25">
        <f>IF($A94="","",IF($B94="","Sem associação",IFERROR(IF(VLOOKUP($B94,'Escala'!$A$6:$N$105,6,FALSE)=$C94,"Associado","Colaborador diferente"),"ID de escala não encontrado")))</f>
        <v/>
      </c>
      <c r="O94" s="25">
        <f>IF($A94="","",IF(OR($I94="",$L94=""),"Sem comparação",IFERROR(IF(OR($M94&gt;'Painel'!$B$7,$M94&lt;-'+Painel'!$B$7),"Fora da tolerância","Dentro da tolerância"),"Verificar")))</f>
        <v/>
      </c>
      <c r="P94" s="25">
        <f>IF(COUNTA($A94:$H94,$J94:$K94)=0,"",IF($A94="","ID de registo em falta",IF(OR($C94="",$I94="",$I94&lt;0,$J94=""),"Verificar dados",IF($J94="Anulado","Anulado",IF(OR($N94="ID de escala não encontrado",$N94="Colaborador diferente"),"Associação inválida",IF(AND($B94&lt;&gt;"",$L94=0),"Escala associada é folga","OK"))))))</f>
        <v/>
      </c>
    </row>
    <row r="95">
      <c r="A95" s="21" t="n"/>
      <c r="B95" s="23" t="n"/>
      <c r="C95" s="23" t="n"/>
      <c r="D95" s="30" t="n"/>
      <c r="E95" s="34" t="n"/>
      <c r="F95" s="30" t="n"/>
      <c r="G95" s="34" t="n"/>
      <c r="H95" s="33" t="n"/>
      <c r="I95" s="35">
        <f>IF($A95="","",IF(OR($D95="",$E95="",$F95="",$G95="",$H95=""),"",IFERROR((($F95+$G95)-($D95+$E95))*24-$H95,"")))</f>
        <v/>
      </c>
      <c r="J95" s="23" t="n"/>
      <c r="K95" s="23" t="n"/>
      <c r="L95" s="35">
        <f>IF($A95="","",IF($B95="","",IFERROR(VLOOKUP($B95,'Escala'!$A$6:$N$105,11,FALSE),"")))</f>
        <v/>
      </c>
      <c r="M95" s="35">
        <f>IF($A95="","",IF(OR($I95="",$L95=""),"",IFERROR($I95-$L95,"")))</f>
        <v/>
      </c>
      <c r="N95" s="25">
        <f>IF($A95="","",IF($B95="","Sem associação",IFERROR(IF(VLOOKUP($B95,'Escala'!$A$6:$N$105,6,FALSE)=$C95,"Associado","Colaborador diferente"),"ID de escala não encontrado")))</f>
        <v/>
      </c>
      <c r="O95" s="25">
        <f>IF($A95="","",IF(OR($I95="",$L95=""),"Sem comparação",IFERROR(IF(OR($M95&gt;'Painel'!$B$7,$M95&lt;-'+Painel'!$B$7),"Fora da tolerância","Dentro da tolerância"),"Verificar")))</f>
        <v/>
      </c>
      <c r="P95" s="25">
        <f>IF(COUNTA($A95:$H95,$J95:$K95)=0,"",IF($A95="","ID de registo em falta",IF(OR($C95="",$I95="",$I95&lt;0,$J95=""),"Verificar dados",IF($J95="Anulado","Anulado",IF(OR($N95="ID de escala não encontrado",$N95="Colaborador diferente"),"Associação inválida",IF(AND($B95&lt;&gt;"",$L95=0),"Escala associada é folga","OK"))))))</f>
        <v/>
      </c>
    </row>
    <row r="96">
      <c r="A96" s="21" t="n"/>
      <c r="B96" s="23" t="n"/>
      <c r="C96" s="23" t="n"/>
      <c r="D96" s="30" t="n"/>
      <c r="E96" s="34" t="n"/>
      <c r="F96" s="30" t="n"/>
      <c r="G96" s="34" t="n"/>
      <c r="H96" s="33" t="n"/>
      <c r="I96" s="35">
        <f>IF($A96="","",IF(OR($D96="",$E96="",$F96="",$G96="",$H96=""),"",IFERROR((($F96+$G96)-($D96+$E96))*24-$H96,"")))</f>
        <v/>
      </c>
      <c r="J96" s="23" t="n"/>
      <c r="K96" s="23" t="n"/>
      <c r="L96" s="35">
        <f>IF($A96="","",IF($B96="","",IFERROR(VLOOKUP($B96,'Escala'!$A$6:$N$105,11,FALSE),"")))</f>
        <v/>
      </c>
      <c r="M96" s="35">
        <f>IF($A96="","",IF(OR($I96="",$L96=""),"",IFERROR($I96-$L96,"")))</f>
        <v/>
      </c>
      <c r="N96" s="25">
        <f>IF($A96="","",IF($B96="","Sem associação",IFERROR(IF(VLOOKUP($B96,'Escala'!$A$6:$N$105,6,FALSE)=$C96,"Associado","Colaborador diferente"),"ID de escala não encontrado")))</f>
        <v/>
      </c>
      <c r="O96" s="25">
        <f>IF($A96="","",IF(OR($I96="",$L96=""),"Sem comparação",IFERROR(IF(OR($M96&gt;'Painel'!$B$7,$M96&lt;-'+Painel'!$B$7),"Fora da tolerância","Dentro da tolerância"),"Verificar")))</f>
        <v/>
      </c>
      <c r="P96" s="25">
        <f>IF(COUNTA($A96:$H96,$J96:$K96)=0,"",IF($A96="","ID de registo em falta",IF(OR($C96="",$I96="",$I96&lt;0,$J96=""),"Verificar dados",IF($J96="Anulado","Anulado",IF(OR($N96="ID de escala não encontrado",$N96="Colaborador diferente"),"Associação inválida",IF(AND($B96&lt;&gt;"",$L96=0),"Escala associada é folga","OK"))))))</f>
        <v/>
      </c>
    </row>
    <row r="97">
      <c r="A97" s="21" t="n"/>
      <c r="B97" s="23" t="n"/>
      <c r="C97" s="23" t="n"/>
      <c r="D97" s="30" t="n"/>
      <c r="E97" s="34" t="n"/>
      <c r="F97" s="30" t="n"/>
      <c r="G97" s="34" t="n"/>
      <c r="H97" s="33" t="n"/>
      <c r="I97" s="35">
        <f>IF($A97="","",IF(OR($D97="",$E97="",$F97="",$G97="",$H97=""),"",IFERROR((($F97+$G97)-($D97+$E97))*24-$H97,"")))</f>
        <v/>
      </c>
      <c r="J97" s="23" t="n"/>
      <c r="K97" s="23" t="n"/>
      <c r="L97" s="35">
        <f>IF($A97="","",IF($B97="","",IFERROR(VLOOKUP($B97,'Escala'!$A$6:$N$105,11,FALSE),"")))</f>
        <v/>
      </c>
      <c r="M97" s="35">
        <f>IF($A97="","",IF(OR($I97="",$L97=""),"",IFERROR($I97-$L97,"")))</f>
        <v/>
      </c>
      <c r="N97" s="25">
        <f>IF($A97="","",IF($B97="","Sem associação",IFERROR(IF(VLOOKUP($B97,'Escala'!$A$6:$N$105,6,FALSE)=$C97,"Associado","Colaborador diferente"),"ID de escala não encontrado")))</f>
        <v/>
      </c>
      <c r="O97" s="25">
        <f>IF($A97="","",IF(OR($I97="",$L97=""),"Sem comparação",IFERROR(IF(OR($M97&gt;'Painel'!$B$7,$M97&lt;-'+Painel'!$B$7),"Fora da tolerância","Dentro da tolerância"),"Verificar")))</f>
        <v/>
      </c>
      <c r="P97" s="25">
        <f>IF(COUNTA($A97:$H97,$J97:$K97)=0,"",IF($A97="","ID de registo em falta",IF(OR($C97="",$I97="",$I97&lt;0,$J97=""),"Verificar dados",IF($J97="Anulado","Anulado",IF(OR($N97="ID de escala não encontrado",$N97="Colaborador diferente"),"Associação inválida",IF(AND($B97&lt;&gt;"",$L97=0),"Escala associada é folga","OK"))))))</f>
        <v/>
      </c>
    </row>
    <row r="98">
      <c r="A98" s="21" t="n"/>
      <c r="B98" s="23" t="n"/>
      <c r="C98" s="23" t="n"/>
      <c r="D98" s="30" t="n"/>
      <c r="E98" s="34" t="n"/>
      <c r="F98" s="30" t="n"/>
      <c r="G98" s="34" t="n"/>
      <c r="H98" s="33" t="n"/>
      <c r="I98" s="35">
        <f>IF($A98="","",IF(OR($D98="",$E98="",$F98="",$G98="",$H98=""),"",IFERROR((($F98+$G98)-($D98+$E98))*24-$H98,"")))</f>
        <v/>
      </c>
      <c r="J98" s="23" t="n"/>
      <c r="K98" s="23" t="n"/>
      <c r="L98" s="35">
        <f>IF($A98="","",IF($B98="","",IFERROR(VLOOKUP($B98,'Escala'!$A$6:$N$105,11,FALSE),"")))</f>
        <v/>
      </c>
      <c r="M98" s="35">
        <f>IF($A98="","",IF(OR($I98="",$L98=""),"",IFERROR($I98-$L98,"")))</f>
        <v/>
      </c>
      <c r="N98" s="25">
        <f>IF($A98="","",IF($B98="","Sem associação",IFERROR(IF(VLOOKUP($B98,'Escala'!$A$6:$N$105,6,FALSE)=$C98,"Associado","Colaborador diferente"),"ID de escala não encontrado")))</f>
        <v/>
      </c>
      <c r="O98" s="25">
        <f>IF($A98="","",IF(OR($I98="",$L98=""),"Sem comparação",IFERROR(IF(OR($M98&gt;'Painel'!$B$7,$M98&lt;-'+Painel'!$B$7),"Fora da tolerância","Dentro da tolerância"),"Verificar")))</f>
        <v/>
      </c>
      <c r="P98" s="25">
        <f>IF(COUNTA($A98:$H98,$J98:$K98)=0,"",IF($A98="","ID de registo em falta",IF(OR($C98="",$I98="",$I98&lt;0,$J98=""),"Verificar dados",IF($J98="Anulado","Anulado",IF(OR($N98="ID de escala não encontrado",$N98="Colaborador diferente"),"Associação inválida",IF(AND($B98&lt;&gt;"",$L98=0),"Escala associada é folga","OK"))))))</f>
        <v/>
      </c>
    </row>
    <row r="99">
      <c r="A99" s="21" t="n"/>
      <c r="B99" s="23" t="n"/>
      <c r="C99" s="23" t="n"/>
      <c r="D99" s="30" t="n"/>
      <c r="E99" s="34" t="n"/>
      <c r="F99" s="30" t="n"/>
      <c r="G99" s="34" t="n"/>
      <c r="H99" s="33" t="n"/>
      <c r="I99" s="35">
        <f>IF($A99="","",IF(OR($D99="",$E99="",$F99="",$G99="",$H99=""),"",IFERROR((($F99+$G99)-($D99+$E99))*24-$H99,"")))</f>
        <v/>
      </c>
      <c r="J99" s="23" t="n"/>
      <c r="K99" s="23" t="n"/>
      <c r="L99" s="35">
        <f>IF($A99="","",IF($B99="","",IFERROR(VLOOKUP($B99,'Escala'!$A$6:$N$105,11,FALSE),"")))</f>
        <v/>
      </c>
      <c r="M99" s="35">
        <f>IF($A99="","",IF(OR($I99="",$L99=""),"",IFERROR($I99-$L99,"")))</f>
        <v/>
      </c>
      <c r="N99" s="25">
        <f>IF($A99="","",IF($B99="","Sem associação",IFERROR(IF(VLOOKUP($B99,'Escala'!$A$6:$N$105,6,FALSE)=$C99,"Associado","Colaborador diferente"),"ID de escala não encontrado")))</f>
        <v/>
      </c>
      <c r="O99" s="25">
        <f>IF($A99="","",IF(OR($I99="",$L99=""),"Sem comparação",IFERROR(IF(OR($M99&gt;'Painel'!$B$7,$M99&lt;-'+Painel'!$B$7),"Fora da tolerância","Dentro da tolerância"),"Verificar")))</f>
        <v/>
      </c>
      <c r="P99" s="25">
        <f>IF(COUNTA($A99:$H99,$J99:$K99)=0,"",IF($A99="","ID de registo em falta",IF(OR($C99="",$I99="",$I99&lt;0,$J99=""),"Verificar dados",IF($J99="Anulado","Anulado",IF(OR($N99="ID de escala não encontrado",$N99="Colaborador diferente"),"Associação inválida",IF(AND($B99&lt;&gt;"",$L99=0),"Escala associada é folga","OK"))))))</f>
        <v/>
      </c>
    </row>
    <row r="100">
      <c r="A100" s="21" t="n"/>
      <c r="B100" s="23" t="n"/>
      <c r="C100" s="23" t="n"/>
      <c r="D100" s="30" t="n"/>
      <c r="E100" s="34" t="n"/>
      <c r="F100" s="30" t="n"/>
      <c r="G100" s="34" t="n"/>
      <c r="H100" s="33" t="n"/>
      <c r="I100" s="35">
        <f>IF($A100="","",IF(OR($D100="",$E100="",$F100="",$G100="",$H100=""),"",IFERROR((($F100+$G100)-($D100+$E100))*24-$H100,"")))</f>
        <v/>
      </c>
      <c r="J100" s="23" t="n"/>
      <c r="K100" s="23" t="n"/>
      <c r="L100" s="35">
        <f>IF($A100="","",IF($B100="","",IFERROR(VLOOKUP($B100,'Escala'!$A$6:$N$105,11,FALSE),"")))</f>
        <v/>
      </c>
      <c r="M100" s="35">
        <f>IF($A100="","",IF(OR($I100="",$L100=""),"",IFERROR($I100-$L100,"")))</f>
        <v/>
      </c>
      <c r="N100" s="25">
        <f>IF($A100="","",IF($B100="","Sem associação",IFERROR(IF(VLOOKUP($B100,'Escala'!$A$6:$N$105,6,FALSE)=$C100,"Associado","Colaborador diferente"),"ID de escala não encontrado")))</f>
        <v/>
      </c>
      <c r="O100" s="25">
        <f>IF($A100="","",IF(OR($I100="",$L100=""),"Sem comparação",IFERROR(IF(OR($M100&gt;'Painel'!$B$7,$M100&lt;-'+Painel'!$B$7),"Fora da tolerância","Dentro da tolerância"),"Verificar")))</f>
        <v/>
      </c>
      <c r="P100" s="25">
        <f>IF(COUNTA($A100:$H100,$J100:$K100)=0,"",IF($A100="","ID de registo em falta",IF(OR($C100="",$I100="",$I100&lt;0,$J100=""),"Verificar dados",IF($J100="Anulado","Anulado",IF(OR($N100="ID de escala não encontrado",$N100="Colaborador diferente"),"Associação inválida",IF(AND($B100&lt;&gt;"",$L100=0),"Escala associada é folga","OK"))))))</f>
        <v/>
      </c>
    </row>
    <row r="101">
      <c r="A101" s="21" t="n"/>
      <c r="B101" s="23" t="n"/>
      <c r="C101" s="23" t="n"/>
      <c r="D101" s="30" t="n"/>
      <c r="E101" s="34" t="n"/>
      <c r="F101" s="30" t="n"/>
      <c r="G101" s="34" t="n"/>
      <c r="H101" s="33" t="n"/>
      <c r="I101" s="35">
        <f>IF($A101="","",IF(OR($D101="",$E101="",$F101="",$G101="",$H101=""),"",IFERROR((($F101+$G101)-($D101+$E101))*24-$H101,"")))</f>
        <v/>
      </c>
      <c r="J101" s="23" t="n"/>
      <c r="K101" s="23" t="n"/>
      <c r="L101" s="35">
        <f>IF($A101="","",IF($B101="","",IFERROR(VLOOKUP($B101,'Escala'!$A$6:$N$105,11,FALSE),"")))</f>
        <v/>
      </c>
      <c r="M101" s="35">
        <f>IF($A101="","",IF(OR($I101="",$L101=""),"",IFERROR($I101-$L101,"")))</f>
        <v/>
      </c>
      <c r="N101" s="25">
        <f>IF($A101="","",IF($B101="","Sem associação",IFERROR(IF(VLOOKUP($B101,'Escala'!$A$6:$N$105,6,FALSE)=$C101,"Associado","Colaborador diferente"),"ID de escala não encontrado")))</f>
        <v/>
      </c>
      <c r="O101" s="25">
        <f>IF($A101="","",IF(OR($I101="",$L101=""),"Sem comparação",IFERROR(IF(OR($M101&gt;'Painel'!$B$7,$M101&lt;-'+Painel'!$B$7),"Fora da tolerância","Dentro da tolerância"),"Verificar")))</f>
        <v/>
      </c>
      <c r="P101" s="25">
        <f>IF(COUNTA($A101:$H101,$J101:$K101)=0,"",IF($A101="","ID de registo em falta",IF(OR($C101="",$I101="",$I101&lt;0,$J101=""),"Verificar dados",IF($J101="Anulado","Anulado",IF(OR($N101="ID de escala não encontrado",$N101="Colaborador diferente"),"Associação inválida",IF(AND($B101&lt;&gt;"",$L101=0),"Escala associada é folga","OK"))))))</f>
        <v/>
      </c>
    </row>
    <row r="102">
      <c r="A102" s="21" t="n"/>
      <c r="B102" s="23" t="n"/>
      <c r="C102" s="23" t="n"/>
      <c r="D102" s="30" t="n"/>
      <c r="E102" s="34" t="n"/>
      <c r="F102" s="30" t="n"/>
      <c r="G102" s="34" t="n"/>
      <c r="H102" s="33" t="n"/>
      <c r="I102" s="35">
        <f>IF($A102="","",IF(OR($D102="",$E102="",$F102="",$G102="",$H102=""),"",IFERROR((($F102+$G102)-($D102+$E102))*24-$H102,"")))</f>
        <v/>
      </c>
      <c r="J102" s="23" t="n"/>
      <c r="K102" s="23" t="n"/>
      <c r="L102" s="35">
        <f>IF($A102="","",IF($B102="","",IFERROR(VLOOKUP($B102,'Escala'!$A$6:$N$105,11,FALSE),"")))</f>
        <v/>
      </c>
      <c r="M102" s="35">
        <f>IF($A102="","",IF(OR($I102="",$L102=""),"",IFERROR($I102-$L102,"")))</f>
        <v/>
      </c>
      <c r="N102" s="25">
        <f>IF($A102="","",IF($B102="","Sem associação",IFERROR(IF(VLOOKUP($B102,'Escala'!$A$6:$N$105,6,FALSE)=$C102,"Associado","Colaborador diferente"),"ID de escala não encontrado")))</f>
        <v/>
      </c>
      <c r="O102" s="25">
        <f>IF($A102="","",IF(OR($I102="",$L102=""),"Sem comparação",IFERROR(IF(OR($M102&gt;'Painel'!$B$7,$M102&lt;-'+Painel'!$B$7),"Fora da tolerância","Dentro da tolerância"),"Verificar")))</f>
        <v/>
      </c>
      <c r="P102" s="25">
        <f>IF(COUNTA($A102:$H102,$J102:$K102)=0,"",IF($A102="","ID de registo em falta",IF(OR($C102="",$I102="",$I102&lt;0,$J102=""),"Verificar dados",IF($J102="Anulado","Anulado",IF(OR($N102="ID de escala não encontrado",$N102="Colaborador diferente"),"Associação inválida",IF(AND($B102&lt;&gt;"",$L102=0),"Escala associada é folga","OK"))))))</f>
        <v/>
      </c>
    </row>
    <row r="103">
      <c r="A103" s="21" t="n"/>
      <c r="B103" s="23" t="n"/>
      <c r="C103" s="23" t="n"/>
      <c r="D103" s="30" t="n"/>
      <c r="E103" s="34" t="n"/>
      <c r="F103" s="30" t="n"/>
      <c r="G103" s="34" t="n"/>
      <c r="H103" s="33" t="n"/>
      <c r="I103" s="35">
        <f>IF($A103="","",IF(OR($D103="",$E103="",$F103="",$G103="",$H103=""),"",IFERROR((($F103+$G103)-($D103+$E103))*24-$H103,"")))</f>
        <v/>
      </c>
      <c r="J103" s="23" t="n"/>
      <c r="K103" s="23" t="n"/>
      <c r="L103" s="35">
        <f>IF($A103="","",IF($B103="","",IFERROR(VLOOKUP($B103,'Escala'!$A$6:$N$105,11,FALSE),"")))</f>
        <v/>
      </c>
      <c r="M103" s="35">
        <f>IF($A103="","",IF(OR($I103="",$L103=""),"",IFERROR($I103-$L103,"")))</f>
        <v/>
      </c>
      <c r="N103" s="25">
        <f>IF($A103="","",IF($B103="","Sem associação",IFERROR(IF(VLOOKUP($B103,'Escala'!$A$6:$N$105,6,FALSE)=$C103,"Associado","Colaborador diferente"),"ID de escala não encontrado")))</f>
        <v/>
      </c>
      <c r="O103" s="25">
        <f>IF($A103="","",IF(OR($I103="",$L103=""),"Sem comparação",IFERROR(IF(OR($M103&gt;'Painel'!$B$7,$M103&lt;-'+Painel'!$B$7),"Fora da tolerância","Dentro da tolerância"),"Verificar")))</f>
        <v/>
      </c>
      <c r="P103" s="25">
        <f>IF(COUNTA($A103:$H103,$J103:$K103)=0,"",IF($A103="","ID de registo em falta",IF(OR($C103="",$I103="",$I103&lt;0,$J103=""),"Verificar dados",IF($J103="Anulado","Anulado",IF(OR($N103="ID de escala não encontrado",$N103="Colaborador diferente"),"Associação inválida",IF(AND($B103&lt;&gt;"",$L103=0),"Escala associada é folga","OK"))))))</f>
        <v/>
      </c>
    </row>
    <row r="104">
      <c r="A104" s="21" t="n"/>
      <c r="B104" s="23" t="n"/>
      <c r="C104" s="23" t="n"/>
      <c r="D104" s="30" t="n"/>
      <c r="E104" s="34" t="n"/>
      <c r="F104" s="30" t="n"/>
      <c r="G104" s="34" t="n"/>
      <c r="H104" s="33" t="n"/>
      <c r="I104" s="35">
        <f>IF($A104="","",IF(OR($D104="",$E104="",$F104="",$G104="",$H104=""),"",IFERROR((($F104+$G104)-($D104+$E104))*24-$H104,"")))</f>
        <v/>
      </c>
      <c r="J104" s="23" t="n"/>
      <c r="K104" s="23" t="n"/>
      <c r="L104" s="35">
        <f>IF($A104="","",IF($B104="","",IFERROR(VLOOKUP($B104,'Escala'!$A$6:$N$105,11,FALSE),"")))</f>
        <v/>
      </c>
      <c r="M104" s="35">
        <f>IF($A104="","",IF(OR($I104="",$L104=""),"",IFERROR($I104-$L104,"")))</f>
        <v/>
      </c>
      <c r="N104" s="25">
        <f>IF($A104="","",IF($B104="","Sem associação",IFERROR(IF(VLOOKUP($B104,'Escala'!$A$6:$N$105,6,FALSE)=$C104,"Associado","Colaborador diferente"),"ID de escala não encontrado")))</f>
        <v/>
      </c>
      <c r="O104" s="25">
        <f>IF($A104="","",IF(OR($I104="",$L104=""),"Sem comparação",IFERROR(IF(OR($M104&gt;'Painel'!$B$7,$M104&lt;-'+Painel'!$B$7),"Fora da tolerância","Dentro da tolerância"),"Verificar")))</f>
        <v/>
      </c>
      <c r="P104" s="25">
        <f>IF(COUNTA($A104:$H104,$J104:$K104)=0,"",IF($A104="","ID de registo em falta",IF(OR($C104="",$I104="",$I104&lt;0,$J104=""),"Verificar dados",IF($J104="Anulado","Anulado",IF(OR($N104="ID de escala não encontrado",$N104="Colaborador diferente"),"Associação inválida",IF(AND($B104&lt;&gt;"",$L104=0),"Escala associada é folga","OK"))))))</f>
        <v/>
      </c>
    </row>
    <row r="105">
      <c r="A105" s="21" t="n"/>
      <c r="B105" s="23" t="n"/>
      <c r="C105" s="23" t="n"/>
      <c r="D105" s="30" t="n"/>
      <c r="E105" s="34" t="n"/>
      <c r="F105" s="30" t="n"/>
      <c r="G105" s="34" t="n"/>
      <c r="H105" s="33" t="n"/>
      <c r="I105" s="35">
        <f>IF($A105="","",IF(OR($D105="",$E105="",$F105="",$G105="",$H105=""),"",IFERROR((($F105+$G105)-($D105+$E105))*24-$H105,"")))</f>
        <v/>
      </c>
      <c r="J105" s="23" t="n"/>
      <c r="K105" s="23" t="n"/>
      <c r="L105" s="35">
        <f>IF($A105="","",IF($B105="","",IFERROR(VLOOKUP($B105,'Escala'!$A$6:$N$105,11,FALSE),"")))</f>
        <v/>
      </c>
      <c r="M105" s="35">
        <f>IF($A105="","",IF(OR($I105="",$L105=""),"",IFERROR($I105-$L105,"")))</f>
        <v/>
      </c>
      <c r="N105" s="25">
        <f>IF($A105="","",IF($B105="","Sem associação",IFERROR(IF(VLOOKUP($B105,'Escala'!$A$6:$N$105,6,FALSE)=$C105,"Associado","Colaborador diferente"),"ID de escala não encontrado")))</f>
        <v/>
      </c>
      <c r="O105" s="25">
        <f>IF($A105="","",IF(OR($I105="",$L105=""),"Sem comparação",IFERROR(IF(OR($M105&gt;'Painel'!$B$7,$M105&lt;-'+Painel'!$B$7),"Fora da tolerância","Dentro da tolerância"),"Verificar")))</f>
        <v/>
      </c>
      <c r="P105" s="25">
        <f>IF(COUNTA($A105:$H105,$J105:$K105)=0,"",IF($A105="","ID de registo em falta",IF(OR($C105="",$I105="",$I105&lt;0,$J105=""),"Verificar dados",IF($J105="Anulado","Anulado",IF(OR($N105="ID de escala não encontrado",$N105="Colaborador diferente"),"Associação inválida",IF(AND($B105&lt;&gt;"",$L105=0),"Escala associada é folga","OK"))))))</f>
        <v/>
      </c>
    </row>
  </sheetData>
  <mergeCells count="1">
    <mergeCell ref="A1:P1"/>
  </mergeCells>
  <conditionalFormatting sqref="N6:N105">
    <cfRule type="expression" priority="1" dxfId="0">
      <formula>N6="Associado"</formula>
    </cfRule>
    <cfRule type="expression" priority="2" dxfId="2">
      <formula>N6="Sem associação"</formula>
    </cfRule>
    <cfRule type="expression" priority="3" dxfId="1">
      <formula>N6="ID de escala não encontrado"</formula>
    </cfRule>
    <cfRule type="expression" priority="4" dxfId="1">
      <formula>N6="Colaborador diferente"</formula>
    </cfRule>
  </conditionalFormatting>
  <conditionalFormatting sqref="O6:O105">
    <cfRule type="expression" priority="5" dxfId="0">
      <formula>O6="Dentro da tolerância"</formula>
    </cfRule>
    <cfRule type="expression" priority="6" dxfId="1">
      <formula>O6="Fora da tolerância"</formula>
    </cfRule>
    <cfRule type="expression" priority="7" dxfId="3">
      <formula>O6="Sem comparação"</formula>
    </cfRule>
  </conditionalFormatting>
  <conditionalFormatting sqref="P6:P105">
    <cfRule type="expression" priority="8" dxfId="0">
      <formula>P6="OK"</formula>
    </cfRule>
    <cfRule type="expression" priority="9" dxfId="3">
      <formula>P6="Anulado"</formula>
    </cfRule>
    <cfRule type="expression" priority="10" dxfId="1">
      <formula>COUNTIF(P6,"*Verificar*")&gt;0</formula>
    </cfRule>
    <cfRule type="expression" priority="11" dxfId="1">
      <formula>COUNTIF(P6,"*inválida*")&gt;0</formula>
    </cfRule>
    <cfRule type="expression" priority="12" dxfId="1">
      <formula>COUNTIF(P6,"*folga*")&gt;0</formula>
    </cfRule>
    <cfRule type="expression" priority="13" dxfId="1">
      <formula>COUNTIF(P6,"*em falta*")&gt;0</formula>
    </cfRule>
  </conditionalFormatting>
  <conditionalFormatting sqref="I6:I105">
    <cfRule type="cellIs" priority="14" operator="lessThan" dxfId="1">
      <formula>0</formula>
    </cfRule>
  </conditionalFormatting>
  <dataValidations count="4">
    <dataValidation sqref="A6:A105" showErrorMessage="1" showInputMessage="1" allowBlank="1" errorTitle="ID duplicado" error="O ID de registo tem de ser único." type="custom">
      <formula1>=OR(A6="",COUNTIF($A$6:$A$105,A6)=1)</formula1>
    </dataValidation>
    <dataValidation sqref="B6:B105" showErrorMessage="1" showInputMessage="1" allowBlank="1" promptTitle="Escala associada" prompt="Selecione um ID de escala quando o registo efetivo corresponder a uma linha de planeamento. Deixe em branco se não existir escala associada." type="list">
      <formula1>='Escala'!$A$6:$A$105</formula1>
    </dataValidation>
    <dataValidation sqref="H6:H105" showErrorMessage="1" showInputMessage="1" allowBlank="1" promptTitle="Pausa efetiva" prompt="Introduza a pausa efetiva em horas. Exemplo: 0,25 corresponde a 15 minutos." type="decimal" operator="between">
      <formula1>0</formula1>
      <formula2>24</formula2>
    </dataValidation>
    <dataValidation sqref="J6:J105" showErrorMessage="1" showInputMessage="1" allowBlank="1" type="list">
      <formula1>"Rascunho,Validado,Anulado"</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19"/>
  <sheetViews>
    <sheetView showGridLines="0" workbookViewId="0">
      <selection activeCell="A1" sqref="A1"/>
    </sheetView>
  </sheetViews>
  <sheetFormatPr baseColWidth="8" defaultRowHeight="15"/>
  <cols>
    <col width="38" customWidth="1" min="1" max="1"/>
    <col width="18" customWidth="1" min="2" max="2"/>
    <col width="18" customWidth="1" min="3" max="3"/>
    <col width="18" customWidth="1" min="4" max="4"/>
    <col width="18" customWidth="1" min="5" max="5"/>
    <col width="18" customWidth="1" min="6" max="6"/>
    <col width="18" customWidth="1" min="7" max="7"/>
    <col width="18" customWidth="1" min="8" max="8"/>
  </cols>
  <sheetData>
    <row r="1" ht="28" customHeight="1">
      <c r="A1" s="1" t="inlineStr">
        <is>
          <t>Instruções de utilização</t>
        </is>
      </c>
    </row>
    <row r="3">
      <c r="A3" s="26" t="inlineStr">
        <is>
          <t>Finalidade do ficheiro</t>
        </is>
      </c>
      <c r="B3" s="27" t="n"/>
      <c r="C3" s="27" t="n"/>
      <c r="D3" s="27" t="n"/>
      <c r="E3" s="27" t="n"/>
      <c r="F3" s="27" t="n"/>
      <c r="G3" s="27" t="n"/>
      <c r="H3" s="27" t="n"/>
    </row>
    <row r="4" ht="72" customHeight="1">
      <c r="A4" s="28" t="inlineStr">
        <is>
          <t>Este ficheiro permite planear turnos e folgas e registar, separadamente, as horas efetivamente trabalhadas.
A folha «Escala» destina-se ao planeamento. A folha «Registo de Horas» destina-se ao registo real de entradas, saídas e pausas.</t>
        </is>
      </c>
      <c r="B4" s="29" t="n"/>
      <c r="C4" s="29" t="n"/>
      <c r="D4" s="29" t="n"/>
      <c r="E4" s="29" t="n"/>
      <c r="F4" s="29" t="n"/>
      <c r="G4" s="29" t="n"/>
      <c r="H4" s="29" t="n"/>
    </row>
    <row r="6">
      <c r="A6" s="26" t="inlineStr">
        <is>
          <t>Procedimento recomendado</t>
        </is>
      </c>
      <c r="B6" s="27" t="n"/>
      <c r="C6" s="27" t="n"/>
      <c r="D6" s="27" t="n"/>
      <c r="E6" s="27" t="n"/>
      <c r="F6" s="27" t="n"/>
      <c r="G6" s="27" t="n"/>
      <c r="H6" s="27" t="n"/>
    </row>
    <row r="7" ht="100" customHeight="1">
      <c r="A7" s="28" t="inlineStr">
        <is>
          <t>1. No «Painel», defina o mês do calendário, o período de resumo e a tolerância operacional de comparação.
2. Na folha «Escala», introduza uma linha por turno ou por folga. Utilize um ID de escala único.
3. Para turnos que terminem no dia seguinte, indique corretamente a data de fim no dia seguinte.
4. Na folha «Registo de Horas», registe uma linha por período efetivamente trabalhado.
5. Sempre que existir uma escala planeada, selecione o respetivo ID na coluna «ID de escala associada».
6. Consulte as colunas «Associação», «Comparação» e «Controlo do registo» antes de considerar os dados concluídos.
7. Confirme no «Painel» que o controlo final apresenta «OK — totais reconciliados».</t>
        </is>
      </c>
      <c r="B7" s="29" t="n"/>
      <c r="C7" s="29" t="n"/>
      <c r="D7" s="29" t="n"/>
      <c r="E7" s="29" t="n"/>
      <c r="F7" s="29" t="n"/>
      <c r="G7" s="29" t="n"/>
      <c r="H7" s="29" t="n"/>
    </row>
    <row r="9">
      <c r="A9" s="26" t="inlineStr">
        <is>
          <t>Estados disponíveis</t>
        </is>
      </c>
      <c r="B9" s="27" t="n"/>
      <c r="C9" s="27" t="n"/>
      <c r="D9" s="27" t="n"/>
      <c r="E9" s="27" t="n"/>
      <c r="F9" s="27" t="n"/>
      <c r="G9" s="27" t="n"/>
      <c r="H9" s="27" t="n"/>
    </row>
    <row r="10" ht="72" customHeight="1">
      <c r="A10" s="28" t="inlineStr">
        <is>
          <t>Estado da escala: Planeado, Confirmado, Cancelado
Estado do registo: Rascunho, Validado, Anulado
Tipo de planeamento: Turno, Folga
Os registos anulados não são incluídos nos indicadores de horas efetivas do painel.
As escalas canceladas não são incluídas nos indicadores de horas previstas do painel.</t>
        </is>
      </c>
      <c r="B10" s="29" t="n"/>
      <c r="C10" s="29" t="n"/>
      <c r="D10" s="29" t="n"/>
      <c r="E10" s="29" t="n"/>
      <c r="F10" s="29" t="n"/>
      <c r="G10" s="29" t="n"/>
      <c r="H10" s="29" t="n"/>
    </row>
    <row r="12">
      <c r="A12" s="26" t="inlineStr">
        <is>
          <t>Regras de cálculo do ficheiro</t>
        </is>
      </c>
      <c r="B12" s="27" t="n"/>
      <c r="C12" s="27" t="n"/>
      <c r="D12" s="27" t="n"/>
      <c r="E12" s="27" t="n"/>
      <c r="F12" s="27" t="n"/>
      <c r="G12" s="27" t="n"/>
      <c r="H12" s="27" t="n"/>
    </row>
    <row r="13" ht="72" customHeight="1">
      <c r="A13" s="28" t="inlineStr">
        <is>
          <t>As horas previstas e efetivas são calculadas pela diferença entre a data/hora de fim e a data/hora de início, deduzindo a pausa introduzida pelo utilizador.
A tolerância apresentada no painel é uma definição operacional editável. Não representa um limite legal, contratual ou regulamentar.</t>
        </is>
      </c>
      <c r="B13" s="29" t="n"/>
      <c r="C13" s="29" t="n"/>
      <c r="D13" s="29" t="n"/>
      <c r="E13" s="29" t="n"/>
      <c r="F13" s="29" t="n"/>
      <c r="G13" s="29" t="n"/>
      <c r="H13" s="29" t="n"/>
    </row>
    <row r="15">
      <c r="A15" s="26" t="inlineStr">
        <is>
          <t>Limites de utilização</t>
        </is>
      </c>
      <c r="B15" s="27" t="n"/>
      <c r="C15" s="27" t="n"/>
      <c r="D15" s="27" t="n"/>
      <c r="E15" s="27" t="n"/>
      <c r="F15" s="27" t="n"/>
      <c r="G15" s="27" t="n"/>
      <c r="H15" s="27" t="n"/>
    </row>
    <row r="16" ht="72" customHeight="1">
      <c r="A16" s="28" t="inlineStr">
        <is>
          <t>Este ficheiro não substitui a consulta de legislação, contratos, instrumentos de regulamentação coletiva, procedimentos internos ou outras fontes oficiais aplicáveis.
O ficheiro não calcula remunerações, trabalho suplementar, subsídios, descansos, feriados, férias, faltas ou obrigações laborais.
Antes de utilizar os dados para efeitos laborais, contabilísticos ou de controlo interno, confirme as regras aplicáveis na fonte oficial adequada ao caso concreto.</t>
        </is>
      </c>
      <c r="B16" s="29" t="n"/>
      <c r="C16" s="29" t="n"/>
      <c r="D16" s="29" t="n"/>
      <c r="E16" s="29" t="n"/>
      <c r="F16" s="29" t="n"/>
      <c r="G16" s="29" t="n"/>
      <c r="H16" s="29" t="n"/>
    </row>
    <row r="18">
      <c r="A18" s="26" t="inlineStr">
        <is>
          <t>Proteção e manutenção</t>
        </is>
      </c>
      <c r="B18" s="27" t="n"/>
      <c r="C18" s="27" t="n"/>
      <c r="D18" s="27" t="n"/>
      <c r="E18" s="27" t="n"/>
      <c r="F18" s="27" t="n"/>
      <c r="G18" s="27" t="n"/>
      <c r="H18" s="27" t="n"/>
    </row>
    <row r="19" ht="72" customHeight="1">
      <c r="A19" s="28" t="inlineStr">
        <is>
          <t>As células amarelas destinam-se à introdução ou alteração de dados.
As células cinzentas contêm fórmulas e encontram-se protegidas para reduzir o risco de alteração acidental.
O ficheiro está preparado para 100 linhas operacionais em cada uma das folhas tabulares. Para aumentar a capacidade, copie uma linha vazia existente, incluindo fórmulas, validações e formatação, antes de introduzir novos dados.</t>
        </is>
      </c>
      <c r="B19" s="29" t="n"/>
      <c r="C19" s="29" t="n"/>
      <c r="D19" s="29" t="n"/>
      <c r="E19" s="29" t="n"/>
      <c r="F19" s="29" t="n"/>
      <c r="G19" s="29" t="n"/>
      <c r="H19" s="29" t="n"/>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2026-09-02T14:18:22Z</dcterms:created>
  <dcterms:modified xmlns:dcterms="http://purl.org/dc/terms/" xmlns:xsi="http://www.w3.org/2001/XMLSchema-instance" xsi:type="dcterms:W3CDTF">2026-09-02T14:18:22Z</dcterms:modified>
</cp:coreProperties>
</file>