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Estimativa IRS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 ##0,00 &quot;€&quot;;[Red]-# ##0,00 &quot;€&quot;"/>
    <numFmt numFmtId="165" formatCode="d/m/yyyy"/>
    <numFmt numFmtId="166" formatCode="0,0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1F2933"/>
      <sz val="10"/>
    </font>
    <font>
      <name val="Calibri"/>
      <b val="1"/>
      <color rgb="00FFFFFF"/>
      <sz val="11"/>
    </font>
    <font>
      <name val="Calibri"/>
      <b val="1"/>
      <color rgb="001F2933"/>
      <sz val="11"/>
    </font>
    <font>
      <name val="Calibri"/>
      <b val="1"/>
      <color rgb="001F2933"/>
      <sz val="13"/>
    </font>
  </fonts>
  <fills count="10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F5F0E6"/>
      </patternFill>
    </fill>
    <fill>
      <patternFill patternType="solid">
        <fgColor rgb="00146B4A"/>
      </patternFill>
    </fill>
    <fill>
      <patternFill patternType="solid">
        <fgColor rgb="00FFF3D6"/>
      </patternFill>
    </fill>
    <fill>
      <patternFill patternType="solid">
        <fgColor rgb="00EEF1F3"/>
      </patternFill>
    </fill>
    <fill>
      <patternFill patternType="solid">
        <fgColor rgb="00D9EAD3"/>
      </patternFill>
    </fill>
    <fill>
      <patternFill patternType="solid">
        <fgColor rgb="00FCE5CD"/>
      </patternFill>
    </fill>
    <fill>
      <patternFill patternType="solid">
        <fgColor rgb="00F4CCCC"/>
      </patternFill>
    </fill>
  </fills>
  <borders count="6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  <border>
      <left/>
      <right/>
      <top style="thin">
        <color rgb="00CBD5D8"/>
      </top>
      <bottom/>
      <diagonal/>
    </border>
    <border>
      <left/>
      <right style="thin">
        <color rgb="00CBD5D8"/>
      </right>
      <top style="thin">
        <color rgb="00CBD5D8"/>
      </top>
      <bottom/>
      <diagonal/>
    </border>
    <border>
      <left/>
      <right/>
      <top style="thin">
        <color rgb="00CBD5D8"/>
      </top>
      <bottom style="thin">
        <color rgb="00CBD5D8"/>
      </bottom>
      <diagonal/>
    </border>
    <border>
      <left/>
      <right style="thin">
        <color rgb="00CBD5D8"/>
      </right>
      <top style="thin">
        <color rgb="00CBD5D8"/>
      </top>
      <bottom style="thin">
        <color rgb="00CBD5D8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" fontId="2" fillId="6" borderId="1" applyAlignment="1" pivotButton="0" quotePrefix="0" xfId="0">
      <alignment horizontal="left" vertical="center"/>
    </xf>
    <xf numFmtId="0" fontId="2" fillId="6" borderId="1" pivotButton="0" quotePrefix="0" xfId="0"/>
    <xf numFmtId="0" fontId="4" fillId="6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1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left" vertical="center" wrapText="1"/>
    </xf>
    <xf numFmtId="164" fontId="0" fillId="5" borderId="1" applyAlignment="1" pivotButton="0" quotePrefix="0" xfId="0">
      <alignment horizontal="center" vertical="center"/>
    </xf>
    <xf numFmtId="164" fontId="0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0" fillId="0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4" fontId="0" fillId="6" borderId="1" applyAlignment="1" pivotButton="0" quotePrefix="0" xfId="0">
      <alignment horizontal="left" vertical="center" wrapText="1"/>
    </xf>
    <xf numFmtId="165" fontId="0" fillId="5" borderId="1" applyAlignment="1" pivotButton="0" quotePrefix="0" xfId="0">
      <alignment horizontal="left" vertical="center" wrapText="1"/>
    </xf>
    <xf numFmtId="0" fontId="0" fillId="6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left" vertical="center" wrapText="1"/>
    </xf>
    <xf numFmtId="0" fontId="4" fillId="9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Calibri"/>
        <b val="1"/>
        <color rgb="009C2F17"/>
        <sz val="10"/>
      </font>
      <fill>
        <patternFill patternType="solid">
          <fgColor rgb="00F4CCCC"/>
        </patternFill>
      </fill>
    </dxf>
    <dxf>
      <font>
        <name val="Calibri"/>
        <b val="1"/>
        <color rgb="00146B4A"/>
        <sz val="10"/>
      </font>
      <fill>
        <patternFill patternType="solid">
          <fgColor rgb="00D9EAD3"/>
        </patternFill>
      </fill>
    </dxf>
    <dxf>
      <fill>
        <patternFill patternType="solid">
          <fgColor rgb="00EEF1F3"/>
        </patternFill>
      </fill>
    </dxf>
    <dxf>
      <font>
        <name val="Calibri"/>
        <b val="1"/>
        <color rgb="009C2F17"/>
        <sz val="10"/>
      </font>
      <fill>
        <patternFill patternType="solid">
          <fgColor rgb="00FCE5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Composição da estimativa seleccionada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'Painel'!K2</f>
            </strRef>
          </tx>
          <spPr>
            <a:solidFill xmlns:a="http://schemas.openxmlformats.org/drawingml/2006/main">
              <a:srgbClr val="0B4F6C"/>
            </a:solidFill>
            <a:ln xmlns:a="http://schemas.openxmlformats.org/drawingml/2006/main">
              <a:solidFill>
                <a:srgbClr val="0B4F6C"/>
              </a:solidFill>
              <a:prstDash val="solid"/>
            </a:ln>
          </spPr>
          <cat>
            <numRef>
              <f>'Painel'!$J$3:$J$5</f>
            </numRef>
          </cat>
          <val>
            <numRef>
              <f>'Painel'!$K$3:$K$5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Montante</a:t>
                </a:r>
              </a:p>
            </rich>
          </tx>
        </title>
        <numFmt formatCode="# ##0,00 &quot;€&quot;;[Red]-# ##0,00 &quot;€&quot;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Portugal em Excel</author>
  </authors>
  <commentList>
    <comment ref="C11" authorId="0" shapeId="0">
      <text>
        <t>Introduzir o início do intervalo configurado.</t>
      </text>
    </comment>
    <comment ref="D11" authorId="0" shapeId="0">
      <text>
        <t>Introduzir o fim do intervalo configurado. O último escalão activo deve cobrir a base máxima pretendida.</t>
      </text>
    </comment>
    <comment ref="E11" authorId="0" shapeId="0">
      <text>
        <t>Introduzir exclusivamente a taxa confirmada para o período e tabela configurados.</t>
      </text>
    </comment>
    <comment ref="F11" authorId="0" shapeId="0">
      <text>
        <t>Seleccione “Confirmado” apenas após validação na fonte oficial aplicável.</t>
      </text>
    </comment>
    <comment ref="G11" authorId="0" shapeId="0">
      <text>
        <t>Registe a referência, ligação ou identificação documental usada para confirmar o parâmetro.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612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Estimates" displayName="tblEstimates" ref="A7:Q107" headerRowCount="1">
  <autoFilter ref="A7:Q107"/>
  <tableColumns count="17">
    <tableColumn id="1" name="Identificador do cenário"/>
    <tableColumn id="2" name="Ano de referência"/>
    <tableColumn id="3" name="Designação do cenário"/>
    <tableColumn id="4" name="Rendimentos anuais sujeitos estimados"/>
    <tableColumn id="5" name="Ajustamentos à base configurada"/>
    <tableColumn id="6" name="Base de cálculo configurada"/>
    <tableColumn id="7" name="IRS por escalões configurados"/>
    <tableColumn id="8" name="Deduções/créditos ao IRS introduzidos"/>
    <tableColumn id="9" name="IRS estimado após deduções"/>
    <tableColumn id="10" name="Retenções na fonte de IRS"/>
    <tableColumn id="11" name="Outros pagamentos imputáveis"/>
    <tableColumn id="12" name="Saldo estimado"/>
    <tableColumn id="13" name="Leitura indicativa"/>
    <tableColumn id="14" name="Valor absoluto do saldo"/>
    <tableColumn id="15" name="Dados de entrada revistos?"/>
    <tableColumn id="16" name="Observações"/>
    <tableColumn id="17" name="Controlo dos parâmetro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Brackets" displayName="tblBrackets" ref="A11:H21" headerRowCount="1">
  <autoFilter ref="A11:H21"/>
  <tableColumns count="8">
    <tableColumn id="1" name="Ordem"/>
    <tableColumn id="2" name="Activo?"/>
    <tableColumn id="3" name="Limite inferior"/>
    <tableColumn id="4" name="Limite superior"/>
    <tableColumn id="5" name="Taxa marginal configurada"/>
    <tableColumn id="6" name="Estado da confirmação"/>
    <tableColumn id="7" name="Referência específica"/>
    <tableColumn id="8" name="Observaçõ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4" customWidth="1" min="3" max="3"/>
    <col width="25" customWidth="1" min="4" max="4"/>
    <col width="20" customWidth="1" min="5" max="5"/>
    <col width="4" customWidth="1" min="6" max="6"/>
    <col width="25" customWidth="1" min="7" max="7"/>
    <col width="22" customWidth="1" min="8" max="8"/>
    <col width="3" customWidth="1" min="9" max="9"/>
    <col width="32" customWidth="1" min="10" max="10"/>
    <col width="18" customWidth="1" min="11" max="11"/>
  </cols>
  <sheetData>
    <row r="1" ht="28" customHeight="1">
      <c r="A1" s="1" t="inlineStr">
        <is>
          <t>Estimativa indicativa de IRS — Trabalhador dependente</t>
        </is>
      </c>
      <c r="B1" s="35" t="n"/>
      <c r="C1" s="35" t="n"/>
      <c r="D1" s="35" t="n"/>
      <c r="E1" s="35" t="n"/>
      <c r="F1" s="35" t="n"/>
      <c r="G1" s="35" t="n"/>
      <c r="H1" s="36" t="n"/>
    </row>
    <row r="2" ht="30" customHeight="1">
      <c r="A2" s="2" t="inlineStr">
        <is>
          <t>Modelo configurável. Confirmar parâmetros e valores na fonte oficial aplicável antes de utilizar.</t>
        </is>
      </c>
      <c r="B2" s="2" t="n"/>
      <c r="C2" s="2" t="n"/>
      <c r="D2" s="2" t="n"/>
      <c r="E2" s="2" t="n"/>
      <c r="F2" s="2" t="n"/>
      <c r="G2" s="2" t="n"/>
      <c r="H2" s="2" t="n"/>
      <c r="J2" s="3" t="inlineStr">
        <is>
          <t>Dados de apoio do gráfico</t>
        </is>
      </c>
      <c r="K2" s="3" t="inlineStr">
        <is>
          <t>Montante</t>
        </is>
      </c>
    </row>
    <row r="3">
      <c r="J3" s="4" t="inlineStr">
        <is>
          <t>IRS estimado após deduções</t>
        </is>
      </c>
      <c r="K3" s="5">
        <f>IFERROR($E$12,0)</f>
        <v/>
      </c>
    </row>
    <row r="4">
      <c r="A4" s="3" t="inlineStr">
        <is>
          <t>Cenário apresentado</t>
        </is>
      </c>
      <c r="B4" s="6" t="inlineStr">
        <is>
          <t>EST-001</t>
        </is>
      </c>
      <c r="D4" s="3" t="inlineStr">
        <is>
          <t>Estado dos parâmetros</t>
        </is>
      </c>
      <c r="E4" s="7">
        <f>IFERROR('Parâmetros'!$B$3,"Configuração incompleta")</f>
        <v/>
      </c>
      <c r="J4" s="4" t="inlineStr">
        <is>
          <t>Retenções na fonte de IRS</t>
        </is>
      </c>
      <c r="K4" s="5">
        <f>IFERROR(VLOOKUP($B$4,'Estimativa IRS'!$A$8:$Q$107,10,0),0)</f>
        <v/>
      </c>
    </row>
    <row r="5">
      <c r="J5" s="4" t="inlineStr">
        <is>
          <t>Outros pagamentos imputáveis</t>
        </is>
      </c>
      <c r="K5" s="5">
        <f>IFERROR(VLOOKUP($B$4,'Estimativa IRS'!$A$8:$Q$107,11,0),0)</f>
        <v/>
      </c>
    </row>
    <row r="6">
      <c r="A6" s="3" t="inlineStr">
        <is>
          <t>Designação do cenário</t>
        </is>
      </c>
      <c r="B6" s="4">
        <f>IFERROR(VLOOKUP($B$4,'Estimativa IRS'!$A$8:$Q$107,3,0),"")</f>
        <v/>
      </c>
      <c r="K6">
        <f>""</f>
        <v/>
      </c>
    </row>
    <row r="7">
      <c r="A7" s="3" t="inlineStr">
        <is>
          <t>Ano de referência</t>
        </is>
      </c>
      <c r="B7" s="8">
        <f>IFERROR(VLOOKUP($B$4,'Estimativa IRS'!$A$8:$Q$107,2,0),"")</f>
        <v/>
      </c>
      <c r="D7" s="3" t="inlineStr">
        <is>
          <t>Dados revistos?</t>
        </is>
      </c>
      <c r="E7" s="4">
        <f>IFERROR(VLOOKUP($B$4,'Estimativa IRS'!$A$8:$Q$107,15,0),"")</f>
        <v/>
      </c>
      <c r="G7" s="3" t="inlineStr">
        <is>
          <t>Controlo do cenário</t>
        </is>
      </c>
      <c r="H7" s="4">
        <f>IFERROR(VLOOKUP($B$4,'Estimativa IRS'!$A$8:$Q$107,17,0),"")</f>
        <v/>
      </c>
      <c r="J7" s="3" t="inlineStr">
        <is>
          <t>Lista disponível de cenários</t>
        </is>
      </c>
      <c r="K7">
        <f>""</f>
        <v/>
      </c>
    </row>
    <row r="8">
      <c r="J8" s="9">
        <f>IFERROR('Estimativa IRS'!$A$8,"")</f>
        <v/>
      </c>
      <c r="K8">
        <f>""</f>
        <v/>
      </c>
    </row>
    <row r="9">
      <c r="A9" s="10" t="inlineStr">
        <is>
          <t>Rendimentos anuais sujeitos estimados</t>
        </is>
      </c>
      <c r="B9" s="11" t="n"/>
      <c r="D9" s="10" t="inlineStr">
        <is>
          <t>Base de cálculo configurada</t>
        </is>
      </c>
      <c r="E9" s="11" t="n"/>
      <c r="G9" s="10" t="inlineStr">
        <is>
          <t>IRS por escalões configurados</t>
        </is>
      </c>
      <c r="H9" s="11" t="n"/>
      <c r="J9" s="9">
        <f>IFERROR('Estimativa IRS'!$A$9,"")</f>
        <v/>
      </c>
      <c r="K9">
        <f>""</f>
        <v/>
      </c>
    </row>
    <row r="10">
      <c r="A10" s="11" t="n"/>
      <c r="B10" s="12">
        <f>IFERROR(VLOOKUP($B$4,'Estimativa IRS'!$A$8:$Q$107,4,0),"")</f>
        <v/>
      </c>
      <c r="D10" s="11" t="n"/>
      <c r="E10" s="12">
        <f>IFERROR(VLOOKUP($B$4,'Estimativa IRS'!$A$8:$Q$107,6,0),"")</f>
        <v/>
      </c>
      <c r="G10" s="11" t="n"/>
      <c r="H10" s="12">
        <f>IFERROR(VLOOKUP($B$4,'Estimativa IRS'!$A$8:$Q$107,7,0),"")</f>
        <v/>
      </c>
      <c r="J10" s="9">
        <f>IFERROR('Estimativa IRS'!$A$10,"")</f>
        <v/>
      </c>
      <c r="K10">
        <f>""</f>
        <v/>
      </c>
    </row>
    <row r="11">
      <c r="J11" s="9">
        <f>IFERROR('Estimativa IRS'!$A$11,"")</f>
        <v/>
      </c>
      <c r="K11">
        <f>""</f>
        <v/>
      </c>
    </row>
    <row r="12">
      <c r="A12" s="10" t="inlineStr">
        <is>
          <t>Deduções/créditos introduzidos</t>
        </is>
      </c>
      <c r="B12" s="11" t="n"/>
      <c r="D12" s="10" t="inlineStr">
        <is>
          <t>IRS estimado após deduções</t>
        </is>
      </c>
      <c r="E12" s="12">
        <f>IFERROR(VLOOKUP($B$4,'Estimativa IRS'!$A$8:$Q$107,9,0),"")</f>
        <v/>
      </c>
      <c r="G12" s="10" t="inlineStr">
        <is>
          <t>Retenções e outros pagamentos</t>
        </is>
      </c>
      <c r="H12" s="11" t="n"/>
      <c r="J12" s="9">
        <f>IFERROR('Estimativa IRS'!$A$12,"")</f>
        <v/>
      </c>
      <c r="K12">
        <f>""</f>
        <v/>
      </c>
    </row>
    <row r="13">
      <c r="A13" s="11" t="n"/>
      <c r="B13" s="12">
        <f>IFERROR(VLOOKUP($B$4,'Estimativa IRS'!$A$8:$Q$107,8,0),"")</f>
        <v/>
      </c>
      <c r="D13" s="11" t="n"/>
      <c r="E13" s="11" t="n"/>
      <c r="G13" s="11" t="n"/>
      <c r="H13" s="12">
        <f>IFERROR(VLOOKUP($B$4,'Estimativa IRS'!$A$8:$Q$107,10,0),0)+IFERROR(VLOOKUP($B$4,'Estimativa IRS'!$A$8:$Q$107,11,0),0)</f>
        <v/>
      </c>
      <c r="J13" s="9">
        <f>IFERROR('Estimativa IRS'!$A$13,"")</f>
        <v/>
      </c>
      <c r="K13">
        <f>""</f>
        <v/>
      </c>
    </row>
    <row r="14">
      <c r="J14" s="9">
        <f>IFERROR('Estimativa IRS'!$A$14,"")</f>
        <v/>
      </c>
      <c r="K14">
        <f>""</f>
        <v/>
      </c>
    </row>
    <row r="15">
      <c r="A15" s="10" t="inlineStr">
        <is>
          <t>Saldo estimado</t>
        </is>
      </c>
      <c r="B15" s="11" t="n"/>
      <c r="D15" s="10" t="inlineStr">
        <is>
          <t>Leitura indicativa</t>
        </is>
      </c>
      <c r="E15" s="11" t="n"/>
      <c r="G15" s="10" t="inlineStr">
        <is>
          <t>Valor absoluto do saldo</t>
        </is>
      </c>
      <c r="H15" s="11" t="n"/>
      <c r="J15" s="9">
        <f>IFERROR('Estimativa IRS'!$A$15,"")</f>
        <v/>
      </c>
      <c r="K15">
        <f>""</f>
        <v/>
      </c>
    </row>
    <row r="16">
      <c r="A16" s="11" t="n"/>
      <c r="B16" s="12">
        <f>IFERROR(VLOOKUP($B$4,'Estimativa IRS'!$A$8:$Q$107,12,0),"")</f>
        <v/>
      </c>
      <c r="D16" s="11" t="n"/>
      <c r="E16" s="13">
        <f>IFERROR(VLOOKUP($B$4,'Estimativa IRS'!$A$8:$Q$107,13,0),"")</f>
        <v/>
      </c>
      <c r="G16" s="11" t="n"/>
      <c r="H16" s="12">
        <f>IFERROR(VLOOKUP($B$4,'Estimativa IRS'!$A$8:$Q$107,14,0),"")</f>
        <v/>
      </c>
      <c r="J16" s="9">
        <f>IFERROR('Estimativa IRS'!$A$16,"")</f>
        <v/>
      </c>
      <c r="K16">
        <f>""</f>
        <v/>
      </c>
    </row>
    <row r="17">
      <c r="J17" s="9">
        <f>IFERROR('Estimativa IRS'!$A$17,"")</f>
        <v/>
      </c>
      <c r="K17">
        <f>""</f>
        <v/>
      </c>
    </row>
    <row r="18" ht="27" customHeight="1">
      <c r="A18" s="2" t="inlineStr">
        <is>
          <t>Saldo positivo: possível montante a pagar. Saldo negativo: possível reembolso. Resultado meramente indicativo.</t>
        </is>
      </c>
      <c r="B18" s="14" t="n"/>
      <c r="C18" s="14" t="n"/>
      <c r="D18" s="14" t="n"/>
      <c r="E18" s="14" t="n"/>
      <c r="F18" s="14" t="n"/>
      <c r="G18" s="14" t="n"/>
      <c r="H18" s="14" t="n"/>
      <c r="J18" s="9">
        <f>IFERROR('Estimativa IRS'!$A$18,"")</f>
        <v/>
      </c>
      <c r="K18">
        <f>""</f>
        <v/>
      </c>
    </row>
    <row r="19">
      <c r="J19" s="9">
        <f>IFERROR('Estimativa IRS'!$A$19,"")</f>
        <v/>
      </c>
      <c r="K19">
        <f>""</f>
        <v/>
      </c>
    </row>
    <row r="20">
      <c r="A20" s="3" t="inlineStr">
        <is>
          <t>Cenários preenchidos</t>
        </is>
      </c>
      <c r="B20" s="7">
        <f>IFERROR(COUNTA('Estimativa IRS'!$A$8:$A$107),0)</f>
        <v/>
      </c>
      <c r="D20" s="3" t="inlineStr">
        <is>
          <t>Controlo final dos totais</t>
        </is>
      </c>
      <c r="E20" s="7">
        <f>IFERROR('Estimativa IRS'!$E$112,"Verificar totais")</f>
        <v/>
      </c>
      <c r="G20" s="3" t="inlineStr">
        <is>
          <t>Cenários com alerta</t>
        </is>
      </c>
      <c r="H20" s="7">
        <f>IFERROR('Estimativa IRS'!$H$112,0)</f>
        <v/>
      </c>
      <c r="J20" s="9">
        <f>IFERROR('Estimativa IRS'!$A$20,"")</f>
        <v/>
      </c>
      <c r="K20">
        <f>""</f>
        <v/>
      </c>
    </row>
    <row r="21">
      <c r="B21">
        <f>""</f>
        <v/>
      </c>
      <c r="E21">
        <f>""</f>
        <v/>
      </c>
      <c r="H21">
        <f>""</f>
        <v/>
      </c>
      <c r="J21" s="9">
        <f>IFERROR('Estimativa IRS'!$A$21,"")</f>
        <v/>
      </c>
      <c r="K21">
        <f>""</f>
        <v/>
      </c>
    </row>
    <row r="22">
      <c r="B22">
        <f>""</f>
        <v/>
      </c>
      <c r="E22">
        <f>""</f>
        <v/>
      </c>
      <c r="H22">
        <f>""</f>
        <v/>
      </c>
      <c r="J22" s="9">
        <f>IFERROR('Estimativa IRS'!$A$22,"")</f>
        <v/>
      </c>
      <c r="K22">
        <f>""</f>
        <v/>
      </c>
    </row>
    <row r="23">
      <c r="B23">
        <f>""</f>
        <v/>
      </c>
      <c r="E23">
        <f>""</f>
        <v/>
      </c>
      <c r="H23">
        <f>""</f>
        <v/>
      </c>
      <c r="J23" s="9">
        <f>IFERROR('Estimativa IRS'!$A$23,"")</f>
        <v/>
      </c>
      <c r="K23">
        <f>""</f>
        <v/>
      </c>
    </row>
    <row r="24">
      <c r="B24">
        <f>""</f>
        <v/>
      </c>
      <c r="E24">
        <f>""</f>
        <v/>
      </c>
      <c r="H24">
        <f>""</f>
        <v/>
      </c>
      <c r="J24" s="9">
        <f>IFERROR('Estimativa IRS'!$A$24,"")</f>
        <v/>
      </c>
      <c r="K24">
        <f>""</f>
        <v/>
      </c>
    </row>
    <row r="25">
      <c r="B25">
        <f>""</f>
        <v/>
      </c>
      <c r="E25">
        <f>""</f>
        <v/>
      </c>
      <c r="H25">
        <f>""</f>
        <v/>
      </c>
      <c r="J25" s="9">
        <f>IFERROR('Estimativa IRS'!$A$25,"")</f>
        <v/>
      </c>
      <c r="K25">
        <f>""</f>
        <v/>
      </c>
    </row>
    <row r="26">
      <c r="B26">
        <f>""</f>
        <v/>
      </c>
      <c r="E26">
        <f>""</f>
        <v/>
      </c>
      <c r="H26">
        <f>""</f>
        <v/>
      </c>
      <c r="J26" s="9">
        <f>IFERROR('Estimativa IRS'!$A$26,"")</f>
        <v/>
      </c>
      <c r="K26">
        <f>""</f>
        <v/>
      </c>
    </row>
    <row r="27">
      <c r="B27">
        <f>""</f>
        <v/>
      </c>
      <c r="E27">
        <f>""</f>
        <v/>
      </c>
      <c r="H27">
        <f>""</f>
        <v/>
      </c>
      <c r="J27" s="9">
        <f>IFERROR('Estimativa IRS'!$A$27,"")</f>
        <v/>
      </c>
      <c r="K27">
        <f>""</f>
        <v/>
      </c>
    </row>
    <row r="28">
      <c r="B28">
        <f>""</f>
        <v/>
      </c>
      <c r="E28">
        <f>""</f>
        <v/>
      </c>
      <c r="H28">
        <f>""</f>
        <v/>
      </c>
      <c r="J28" s="9">
        <f>IFERROR('Estimativa IRS'!$A$28,"")</f>
        <v/>
      </c>
      <c r="K28">
        <f>""</f>
        <v/>
      </c>
    </row>
    <row r="29">
      <c r="B29">
        <f>""</f>
        <v/>
      </c>
      <c r="E29">
        <f>""</f>
        <v/>
      </c>
      <c r="H29">
        <f>""</f>
        <v/>
      </c>
      <c r="J29" s="9">
        <f>IFERROR('Estimativa IRS'!$A$29,"")</f>
        <v/>
      </c>
      <c r="K29">
        <f>""</f>
        <v/>
      </c>
    </row>
    <row r="30">
      <c r="B30">
        <f>""</f>
        <v/>
      </c>
      <c r="E30">
        <f>""</f>
        <v/>
      </c>
      <c r="H30">
        <f>""</f>
        <v/>
      </c>
      <c r="J30" s="9">
        <f>IFERROR('Estimativa IRS'!$A$30,"")</f>
        <v/>
      </c>
      <c r="K30">
        <f>""</f>
        <v/>
      </c>
    </row>
    <row r="31">
      <c r="B31">
        <f>""</f>
        <v/>
      </c>
      <c r="E31">
        <f>""</f>
        <v/>
      </c>
      <c r="H31">
        <f>""</f>
        <v/>
      </c>
      <c r="J31" s="9">
        <f>IFERROR('Estimativa IRS'!$A$31,"")</f>
        <v/>
      </c>
      <c r="K31">
        <f>""</f>
        <v/>
      </c>
    </row>
    <row r="32">
      <c r="B32">
        <f>""</f>
        <v/>
      </c>
      <c r="E32">
        <f>""</f>
        <v/>
      </c>
      <c r="H32">
        <f>""</f>
        <v/>
      </c>
      <c r="J32" s="9">
        <f>IFERROR('Estimativa IRS'!$A$32,"")</f>
        <v/>
      </c>
      <c r="K32">
        <f>""</f>
        <v/>
      </c>
    </row>
    <row r="33">
      <c r="B33">
        <f>""</f>
        <v/>
      </c>
      <c r="E33">
        <f>""</f>
        <v/>
      </c>
      <c r="H33">
        <f>""</f>
        <v/>
      </c>
      <c r="J33" s="9">
        <f>IFERROR('Estimativa IRS'!$A$33,"")</f>
        <v/>
      </c>
      <c r="K33">
        <f>""</f>
        <v/>
      </c>
    </row>
    <row r="34">
      <c r="B34">
        <f>""</f>
        <v/>
      </c>
      <c r="E34">
        <f>""</f>
        <v/>
      </c>
      <c r="H34">
        <f>""</f>
        <v/>
      </c>
      <c r="J34" s="9">
        <f>IFERROR('Estimativa IRS'!$A$34,"")</f>
        <v/>
      </c>
      <c r="K34">
        <f>""</f>
        <v/>
      </c>
    </row>
    <row r="35">
      <c r="B35">
        <f>""</f>
        <v/>
      </c>
      <c r="E35">
        <f>""</f>
        <v/>
      </c>
      <c r="H35">
        <f>""</f>
        <v/>
      </c>
      <c r="J35" s="9">
        <f>IFERROR('Estimativa IRS'!$A$35,"")</f>
        <v/>
      </c>
      <c r="K35">
        <f>""</f>
        <v/>
      </c>
    </row>
    <row r="36">
      <c r="B36">
        <f>""</f>
        <v/>
      </c>
      <c r="E36">
        <f>""</f>
        <v/>
      </c>
      <c r="H36">
        <f>""</f>
        <v/>
      </c>
      <c r="J36" s="9">
        <f>IFERROR('Estimativa IRS'!$A$36,"")</f>
        <v/>
      </c>
      <c r="K36">
        <f>""</f>
        <v/>
      </c>
    </row>
    <row r="37">
      <c r="B37">
        <f>""</f>
        <v/>
      </c>
      <c r="E37">
        <f>""</f>
        <v/>
      </c>
      <c r="H37">
        <f>""</f>
        <v/>
      </c>
      <c r="J37" s="9">
        <f>IFERROR('Estimativa IRS'!$A$37,"")</f>
        <v/>
      </c>
      <c r="K37">
        <f>""</f>
        <v/>
      </c>
    </row>
    <row r="38">
      <c r="B38">
        <f>""</f>
        <v/>
      </c>
      <c r="E38">
        <f>""</f>
        <v/>
      </c>
      <c r="H38">
        <f>""</f>
        <v/>
      </c>
      <c r="J38" s="9">
        <f>IFERROR('Estimativa IRS'!$A$38,"")</f>
        <v/>
      </c>
      <c r="K38">
        <f>""</f>
        <v/>
      </c>
    </row>
    <row r="39">
      <c r="B39">
        <f>""</f>
        <v/>
      </c>
      <c r="E39">
        <f>""</f>
        <v/>
      </c>
      <c r="H39">
        <f>""</f>
        <v/>
      </c>
      <c r="J39" s="9">
        <f>IFERROR('Estimativa IRS'!$A$39,"")</f>
        <v/>
      </c>
      <c r="K39">
        <f>""</f>
        <v/>
      </c>
    </row>
    <row r="40">
      <c r="B40">
        <f>""</f>
        <v/>
      </c>
      <c r="E40">
        <f>""</f>
        <v/>
      </c>
      <c r="H40">
        <f>""</f>
        <v/>
      </c>
      <c r="J40" s="9">
        <f>IFERROR('Estimativa IRS'!$A$40,"")</f>
        <v/>
      </c>
      <c r="K40">
        <f>""</f>
        <v/>
      </c>
    </row>
    <row r="41">
      <c r="B41">
        <f>""</f>
        <v/>
      </c>
      <c r="E41">
        <f>""</f>
        <v/>
      </c>
      <c r="H41">
        <f>""</f>
        <v/>
      </c>
      <c r="J41" s="9">
        <f>IFERROR('Estimativa IRS'!$A$41,"")</f>
        <v/>
      </c>
      <c r="K41">
        <f>""</f>
        <v/>
      </c>
    </row>
    <row r="42">
      <c r="B42">
        <f>""</f>
        <v/>
      </c>
      <c r="E42">
        <f>""</f>
        <v/>
      </c>
      <c r="H42">
        <f>""</f>
        <v/>
      </c>
      <c r="J42" s="9">
        <f>IFERROR('Estimativa IRS'!$A$42,"")</f>
        <v/>
      </c>
      <c r="K42">
        <f>""</f>
        <v/>
      </c>
    </row>
    <row r="43">
      <c r="B43">
        <f>""</f>
        <v/>
      </c>
      <c r="E43">
        <f>""</f>
        <v/>
      </c>
      <c r="H43">
        <f>""</f>
        <v/>
      </c>
      <c r="J43" s="9">
        <f>IFERROR('Estimativa IRS'!$A$43,"")</f>
        <v/>
      </c>
      <c r="K43">
        <f>""</f>
        <v/>
      </c>
    </row>
    <row r="44">
      <c r="B44">
        <f>""</f>
        <v/>
      </c>
      <c r="E44">
        <f>""</f>
        <v/>
      </c>
      <c r="H44">
        <f>""</f>
        <v/>
      </c>
      <c r="J44" s="9">
        <f>IFERROR('Estimativa IRS'!$A$44,"")</f>
        <v/>
      </c>
      <c r="K44">
        <f>""</f>
        <v/>
      </c>
    </row>
    <row r="45">
      <c r="B45">
        <f>""</f>
        <v/>
      </c>
      <c r="E45">
        <f>""</f>
        <v/>
      </c>
      <c r="H45">
        <f>""</f>
        <v/>
      </c>
      <c r="J45" s="9">
        <f>IFERROR('Estimativa IRS'!$A$45,"")</f>
        <v/>
      </c>
      <c r="K45">
        <f>""</f>
        <v/>
      </c>
    </row>
    <row r="46">
      <c r="B46">
        <f>""</f>
        <v/>
      </c>
      <c r="E46">
        <f>""</f>
        <v/>
      </c>
      <c r="H46">
        <f>""</f>
        <v/>
      </c>
      <c r="J46" s="9">
        <f>IFERROR('Estimativa IRS'!$A$46,"")</f>
        <v/>
      </c>
      <c r="K46">
        <f>""</f>
        <v/>
      </c>
    </row>
    <row r="47">
      <c r="B47">
        <f>""</f>
        <v/>
      </c>
      <c r="E47">
        <f>""</f>
        <v/>
      </c>
      <c r="H47">
        <f>""</f>
        <v/>
      </c>
      <c r="J47" s="9">
        <f>IFERROR('Estimativa IRS'!$A$47,"")</f>
        <v/>
      </c>
      <c r="K47">
        <f>""</f>
        <v/>
      </c>
    </row>
    <row r="48">
      <c r="B48">
        <f>""</f>
        <v/>
      </c>
      <c r="E48">
        <f>""</f>
        <v/>
      </c>
      <c r="H48">
        <f>""</f>
        <v/>
      </c>
      <c r="J48" s="9">
        <f>IFERROR('Estimativa IRS'!$A$48,"")</f>
        <v/>
      </c>
      <c r="K48">
        <f>""</f>
        <v/>
      </c>
    </row>
    <row r="49">
      <c r="B49">
        <f>""</f>
        <v/>
      </c>
      <c r="E49">
        <f>""</f>
        <v/>
      </c>
      <c r="H49">
        <f>""</f>
        <v/>
      </c>
      <c r="J49" s="9">
        <f>IFERROR('Estimativa IRS'!$A$49,"")</f>
        <v/>
      </c>
      <c r="K49">
        <f>""</f>
        <v/>
      </c>
    </row>
    <row r="50">
      <c r="B50">
        <f>""</f>
        <v/>
      </c>
      <c r="E50">
        <f>""</f>
        <v/>
      </c>
      <c r="H50">
        <f>""</f>
        <v/>
      </c>
      <c r="J50" s="9">
        <f>IFERROR('Estimativa IRS'!$A$50,"")</f>
        <v/>
      </c>
      <c r="K50">
        <f>""</f>
        <v/>
      </c>
    </row>
    <row r="51">
      <c r="B51">
        <f>""</f>
        <v/>
      </c>
      <c r="E51">
        <f>""</f>
        <v/>
      </c>
      <c r="H51">
        <f>""</f>
        <v/>
      </c>
      <c r="J51" s="9">
        <f>IFERROR('Estimativa IRS'!$A$51,"")</f>
        <v/>
      </c>
      <c r="K51">
        <f>""</f>
        <v/>
      </c>
    </row>
    <row r="52">
      <c r="B52">
        <f>""</f>
        <v/>
      </c>
      <c r="E52">
        <f>""</f>
        <v/>
      </c>
      <c r="H52">
        <f>""</f>
        <v/>
      </c>
      <c r="J52" s="9">
        <f>IFERROR('Estimativa IRS'!$A$52,"")</f>
        <v/>
      </c>
      <c r="K52">
        <f>""</f>
        <v/>
      </c>
    </row>
    <row r="53">
      <c r="B53">
        <f>""</f>
        <v/>
      </c>
      <c r="E53">
        <f>""</f>
        <v/>
      </c>
      <c r="H53">
        <f>""</f>
        <v/>
      </c>
      <c r="J53" s="9">
        <f>IFERROR('Estimativa IRS'!$A$53,"")</f>
        <v/>
      </c>
      <c r="K53">
        <f>""</f>
        <v/>
      </c>
    </row>
    <row r="54">
      <c r="B54">
        <f>""</f>
        <v/>
      </c>
      <c r="E54">
        <f>""</f>
        <v/>
      </c>
      <c r="H54">
        <f>""</f>
        <v/>
      </c>
      <c r="J54" s="9">
        <f>IFERROR('Estimativa IRS'!$A$54,"")</f>
        <v/>
      </c>
      <c r="K54">
        <f>""</f>
        <v/>
      </c>
    </row>
    <row r="55">
      <c r="B55">
        <f>""</f>
        <v/>
      </c>
      <c r="E55">
        <f>""</f>
        <v/>
      </c>
      <c r="H55">
        <f>""</f>
        <v/>
      </c>
      <c r="J55" s="9">
        <f>IFERROR('Estimativa IRS'!$A$55,"")</f>
        <v/>
      </c>
      <c r="K55">
        <f>""</f>
        <v/>
      </c>
    </row>
    <row r="56">
      <c r="B56">
        <f>""</f>
        <v/>
      </c>
      <c r="E56">
        <f>""</f>
        <v/>
      </c>
      <c r="H56">
        <f>""</f>
        <v/>
      </c>
      <c r="J56" s="9">
        <f>IFERROR('Estimativa IRS'!$A$56,"")</f>
        <v/>
      </c>
      <c r="K56">
        <f>""</f>
        <v/>
      </c>
    </row>
    <row r="57">
      <c r="B57">
        <f>""</f>
        <v/>
      </c>
      <c r="E57">
        <f>""</f>
        <v/>
      </c>
      <c r="H57">
        <f>""</f>
        <v/>
      </c>
      <c r="J57" s="9">
        <f>IFERROR('Estimativa IRS'!$A$57,"")</f>
        <v/>
      </c>
      <c r="K57">
        <f>""</f>
        <v/>
      </c>
    </row>
    <row r="58">
      <c r="B58">
        <f>""</f>
        <v/>
      </c>
      <c r="E58">
        <f>""</f>
        <v/>
      </c>
      <c r="H58">
        <f>""</f>
        <v/>
      </c>
      <c r="J58" s="9">
        <f>IFERROR('Estimativa IRS'!$A$58,"")</f>
        <v/>
      </c>
      <c r="K58">
        <f>""</f>
        <v/>
      </c>
    </row>
    <row r="59">
      <c r="B59">
        <f>""</f>
        <v/>
      </c>
      <c r="E59">
        <f>""</f>
        <v/>
      </c>
      <c r="H59">
        <f>""</f>
        <v/>
      </c>
      <c r="J59" s="9">
        <f>IFERROR('Estimativa IRS'!$A$59,"")</f>
        <v/>
      </c>
      <c r="K59">
        <f>""</f>
        <v/>
      </c>
    </row>
    <row r="60">
      <c r="B60">
        <f>""</f>
        <v/>
      </c>
      <c r="E60">
        <f>""</f>
        <v/>
      </c>
      <c r="H60">
        <f>""</f>
        <v/>
      </c>
      <c r="J60" s="9">
        <f>IFERROR('Estimativa IRS'!$A$60,"")</f>
        <v/>
      </c>
      <c r="K60">
        <f>""</f>
        <v/>
      </c>
    </row>
    <row r="61">
      <c r="B61">
        <f>""</f>
        <v/>
      </c>
      <c r="E61">
        <f>""</f>
        <v/>
      </c>
      <c r="H61">
        <f>""</f>
        <v/>
      </c>
      <c r="J61" s="9">
        <f>IFERROR('Estimativa IRS'!$A$61,"")</f>
        <v/>
      </c>
      <c r="K61">
        <f>""</f>
        <v/>
      </c>
    </row>
    <row r="62">
      <c r="B62">
        <f>""</f>
        <v/>
      </c>
      <c r="E62">
        <f>""</f>
        <v/>
      </c>
      <c r="H62">
        <f>""</f>
        <v/>
      </c>
      <c r="J62" s="9">
        <f>IFERROR('Estimativa IRS'!$A$62,"")</f>
        <v/>
      </c>
      <c r="K62">
        <f>""</f>
        <v/>
      </c>
    </row>
    <row r="63">
      <c r="B63">
        <f>""</f>
        <v/>
      </c>
      <c r="E63">
        <f>""</f>
        <v/>
      </c>
      <c r="H63">
        <f>""</f>
        <v/>
      </c>
      <c r="J63" s="9">
        <f>IFERROR('Estimativa IRS'!$A$63,"")</f>
        <v/>
      </c>
      <c r="K63">
        <f>""</f>
        <v/>
      </c>
    </row>
    <row r="64">
      <c r="B64">
        <f>""</f>
        <v/>
      </c>
      <c r="E64">
        <f>""</f>
        <v/>
      </c>
      <c r="H64">
        <f>""</f>
        <v/>
      </c>
      <c r="J64" s="9">
        <f>IFERROR('Estimativa IRS'!$A$64,"")</f>
        <v/>
      </c>
      <c r="K64">
        <f>""</f>
        <v/>
      </c>
    </row>
    <row r="65">
      <c r="B65">
        <f>""</f>
        <v/>
      </c>
      <c r="E65">
        <f>""</f>
        <v/>
      </c>
      <c r="H65">
        <f>""</f>
        <v/>
      </c>
      <c r="J65" s="9">
        <f>IFERROR('Estimativa IRS'!$A$65,"")</f>
        <v/>
      </c>
      <c r="K65">
        <f>""</f>
        <v/>
      </c>
    </row>
    <row r="66">
      <c r="B66">
        <f>""</f>
        <v/>
      </c>
      <c r="E66">
        <f>""</f>
        <v/>
      </c>
      <c r="H66">
        <f>""</f>
        <v/>
      </c>
      <c r="J66" s="9">
        <f>IFERROR('Estimativa IRS'!$A$66,"")</f>
        <v/>
      </c>
      <c r="K66">
        <f>""</f>
        <v/>
      </c>
    </row>
    <row r="67">
      <c r="B67">
        <f>""</f>
        <v/>
      </c>
      <c r="E67">
        <f>""</f>
        <v/>
      </c>
      <c r="H67">
        <f>""</f>
        <v/>
      </c>
      <c r="J67" s="9">
        <f>IFERROR('Estimativa IRS'!$A$67,"")</f>
        <v/>
      </c>
      <c r="K67">
        <f>""</f>
        <v/>
      </c>
    </row>
    <row r="68">
      <c r="B68">
        <f>""</f>
        <v/>
      </c>
      <c r="E68">
        <f>""</f>
        <v/>
      </c>
      <c r="H68">
        <f>""</f>
        <v/>
      </c>
      <c r="J68" s="9">
        <f>IFERROR('Estimativa IRS'!$A$68,"")</f>
        <v/>
      </c>
      <c r="K68">
        <f>""</f>
        <v/>
      </c>
    </row>
    <row r="69">
      <c r="B69">
        <f>""</f>
        <v/>
      </c>
      <c r="E69">
        <f>""</f>
        <v/>
      </c>
      <c r="H69">
        <f>""</f>
        <v/>
      </c>
      <c r="J69" s="9">
        <f>IFERROR('Estimativa IRS'!$A$69,"")</f>
        <v/>
      </c>
      <c r="K69">
        <f>""</f>
        <v/>
      </c>
    </row>
    <row r="70">
      <c r="B70">
        <f>""</f>
        <v/>
      </c>
      <c r="E70">
        <f>""</f>
        <v/>
      </c>
      <c r="H70">
        <f>""</f>
        <v/>
      </c>
      <c r="J70" s="9">
        <f>IFERROR('Estimativa IRS'!$A$70,"")</f>
        <v/>
      </c>
      <c r="K70">
        <f>""</f>
        <v/>
      </c>
    </row>
    <row r="71">
      <c r="B71">
        <f>""</f>
        <v/>
      </c>
      <c r="E71">
        <f>""</f>
        <v/>
      </c>
      <c r="H71">
        <f>""</f>
        <v/>
      </c>
      <c r="J71" s="9">
        <f>IFERROR('Estimativa IRS'!$A$71,"")</f>
        <v/>
      </c>
      <c r="K71">
        <f>""</f>
        <v/>
      </c>
    </row>
    <row r="72">
      <c r="B72">
        <f>""</f>
        <v/>
      </c>
      <c r="E72">
        <f>""</f>
        <v/>
      </c>
      <c r="H72">
        <f>""</f>
        <v/>
      </c>
      <c r="J72" s="9">
        <f>IFERROR('Estimativa IRS'!$A$72,"")</f>
        <v/>
      </c>
      <c r="K72">
        <f>""</f>
        <v/>
      </c>
    </row>
    <row r="73">
      <c r="B73">
        <f>""</f>
        <v/>
      </c>
      <c r="E73">
        <f>""</f>
        <v/>
      </c>
      <c r="H73">
        <f>""</f>
        <v/>
      </c>
      <c r="J73" s="9">
        <f>IFERROR('Estimativa IRS'!$A$73,"")</f>
        <v/>
      </c>
      <c r="K73">
        <f>""</f>
        <v/>
      </c>
    </row>
    <row r="74">
      <c r="B74">
        <f>""</f>
        <v/>
      </c>
      <c r="E74">
        <f>""</f>
        <v/>
      </c>
      <c r="H74">
        <f>""</f>
        <v/>
      </c>
      <c r="J74" s="9">
        <f>IFERROR('Estimativa IRS'!$A$74,"")</f>
        <v/>
      </c>
      <c r="K74">
        <f>""</f>
        <v/>
      </c>
    </row>
    <row r="75">
      <c r="B75">
        <f>""</f>
        <v/>
      </c>
      <c r="E75">
        <f>""</f>
        <v/>
      </c>
      <c r="H75">
        <f>""</f>
        <v/>
      </c>
      <c r="J75" s="9">
        <f>IFERROR('Estimativa IRS'!$A$75,"")</f>
        <v/>
      </c>
      <c r="K75">
        <f>""</f>
        <v/>
      </c>
    </row>
    <row r="76">
      <c r="B76">
        <f>""</f>
        <v/>
      </c>
      <c r="E76">
        <f>""</f>
        <v/>
      </c>
      <c r="H76">
        <f>""</f>
        <v/>
      </c>
      <c r="J76" s="9">
        <f>IFERROR('Estimativa IRS'!$A$76,"")</f>
        <v/>
      </c>
      <c r="K76">
        <f>""</f>
        <v/>
      </c>
    </row>
    <row r="77">
      <c r="B77">
        <f>""</f>
        <v/>
      </c>
      <c r="E77">
        <f>""</f>
        <v/>
      </c>
      <c r="H77">
        <f>""</f>
        <v/>
      </c>
      <c r="J77" s="9">
        <f>IFERROR('Estimativa IRS'!$A$77,"")</f>
        <v/>
      </c>
      <c r="K77">
        <f>""</f>
        <v/>
      </c>
    </row>
    <row r="78">
      <c r="B78">
        <f>""</f>
        <v/>
      </c>
      <c r="E78">
        <f>""</f>
        <v/>
      </c>
      <c r="H78">
        <f>""</f>
        <v/>
      </c>
      <c r="J78" s="9">
        <f>IFERROR('Estimativa IRS'!$A$78,"")</f>
        <v/>
      </c>
      <c r="K78">
        <f>""</f>
        <v/>
      </c>
    </row>
    <row r="79">
      <c r="B79">
        <f>""</f>
        <v/>
      </c>
      <c r="E79">
        <f>""</f>
        <v/>
      </c>
      <c r="H79">
        <f>""</f>
        <v/>
      </c>
      <c r="J79" s="9">
        <f>IFERROR('Estimativa IRS'!$A$79,"")</f>
        <v/>
      </c>
      <c r="K79">
        <f>""</f>
        <v/>
      </c>
    </row>
    <row r="80">
      <c r="B80">
        <f>""</f>
        <v/>
      </c>
      <c r="E80">
        <f>""</f>
        <v/>
      </c>
      <c r="H80">
        <f>""</f>
        <v/>
      </c>
      <c r="J80" s="9">
        <f>IFERROR('Estimativa IRS'!$A$80,"")</f>
        <v/>
      </c>
      <c r="K80">
        <f>""</f>
        <v/>
      </c>
    </row>
    <row r="81">
      <c r="B81">
        <f>""</f>
        <v/>
      </c>
      <c r="E81">
        <f>""</f>
        <v/>
      </c>
      <c r="H81">
        <f>""</f>
        <v/>
      </c>
      <c r="J81" s="9">
        <f>IFERROR('Estimativa IRS'!$A$81,"")</f>
        <v/>
      </c>
      <c r="K81">
        <f>""</f>
        <v/>
      </c>
    </row>
    <row r="82">
      <c r="B82">
        <f>""</f>
        <v/>
      </c>
      <c r="E82">
        <f>""</f>
        <v/>
      </c>
      <c r="H82">
        <f>""</f>
        <v/>
      </c>
      <c r="J82" s="9">
        <f>IFERROR('Estimativa IRS'!$A$82,"")</f>
        <v/>
      </c>
      <c r="K82">
        <f>""</f>
        <v/>
      </c>
    </row>
    <row r="83">
      <c r="B83">
        <f>""</f>
        <v/>
      </c>
      <c r="E83">
        <f>""</f>
        <v/>
      </c>
      <c r="H83">
        <f>""</f>
        <v/>
      </c>
      <c r="J83" s="9">
        <f>IFERROR('Estimativa IRS'!$A$83,"")</f>
        <v/>
      </c>
      <c r="K83">
        <f>""</f>
        <v/>
      </c>
    </row>
    <row r="84">
      <c r="B84">
        <f>""</f>
        <v/>
      </c>
      <c r="E84">
        <f>""</f>
        <v/>
      </c>
      <c r="H84">
        <f>""</f>
        <v/>
      </c>
      <c r="J84" s="9">
        <f>IFERROR('Estimativa IRS'!$A$84,"")</f>
        <v/>
      </c>
      <c r="K84">
        <f>""</f>
        <v/>
      </c>
    </row>
    <row r="85">
      <c r="B85">
        <f>""</f>
        <v/>
      </c>
      <c r="E85">
        <f>""</f>
        <v/>
      </c>
      <c r="H85">
        <f>""</f>
        <v/>
      </c>
      <c r="J85" s="9">
        <f>IFERROR('Estimativa IRS'!$A$85,"")</f>
        <v/>
      </c>
      <c r="K85">
        <f>""</f>
        <v/>
      </c>
    </row>
    <row r="86">
      <c r="B86">
        <f>""</f>
        <v/>
      </c>
      <c r="E86">
        <f>""</f>
        <v/>
      </c>
      <c r="H86">
        <f>""</f>
        <v/>
      </c>
      <c r="J86" s="9">
        <f>IFERROR('Estimativa IRS'!$A$86,"")</f>
        <v/>
      </c>
      <c r="K86">
        <f>""</f>
        <v/>
      </c>
    </row>
    <row r="87">
      <c r="B87">
        <f>""</f>
        <v/>
      </c>
      <c r="E87">
        <f>""</f>
        <v/>
      </c>
      <c r="H87">
        <f>""</f>
        <v/>
      </c>
      <c r="J87" s="9">
        <f>IFERROR('Estimativa IRS'!$A$87,"")</f>
        <v/>
      </c>
      <c r="K87">
        <f>""</f>
        <v/>
      </c>
    </row>
    <row r="88">
      <c r="B88">
        <f>""</f>
        <v/>
      </c>
      <c r="E88">
        <f>""</f>
        <v/>
      </c>
      <c r="H88">
        <f>""</f>
        <v/>
      </c>
      <c r="J88" s="9">
        <f>IFERROR('Estimativa IRS'!$A$88,"")</f>
        <v/>
      </c>
      <c r="K88">
        <f>""</f>
        <v/>
      </c>
    </row>
    <row r="89">
      <c r="B89">
        <f>""</f>
        <v/>
      </c>
      <c r="E89">
        <f>""</f>
        <v/>
      </c>
      <c r="H89">
        <f>""</f>
        <v/>
      </c>
      <c r="J89" s="9">
        <f>IFERROR('Estimativa IRS'!$A$89,"")</f>
        <v/>
      </c>
      <c r="K89">
        <f>""</f>
        <v/>
      </c>
    </row>
    <row r="90">
      <c r="B90">
        <f>""</f>
        <v/>
      </c>
      <c r="E90">
        <f>""</f>
        <v/>
      </c>
      <c r="H90">
        <f>""</f>
        <v/>
      </c>
      <c r="J90" s="9">
        <f>IFERROR('Estimativa IRS'!$A$90,"")</f>
        <v/>
      </c>
      <c r="K90">
        <f>""</f>
        <v/>
      </c>
    </row>
    <row r="91">
      <c r="B91">
        <f>""</f>
        <v/>
      </c>
      <c r="E91">
        <f>""</f>
        <v/>
      </c>
      <c r="H91">
        <f>""</f>
        <v/>
      </c>
      <c r="J91" s="9">
        <f>IFERROR('Estimativa IRS'!$A$91,"")</f>
        <v/>
      </c>
      <c r="K91">
        <f>""</f>
        <v/>
      </c>
    </row>
    <row r="92">
      <c r="B92">
        <f>""</f>
        <v/>
      </c>
      <c r="E92">
        <f>""</f>
        <v/>
      </c>
      <c r="H92">
        <f>""</f>
        <v/>
      </c>
      <c r="J92" s="9">
        <f>IFERROR('Estimativa IRS'!$A$92,"")</f>
        <v/>
      </c>
      <c r="K92">
        <f>""</f>
        <v/>
      </c>
    </row>
    <row r="93">
      <c r="B93">
        <f>""</f>
        <v/>
      </c>
      <c r="E93">
        <f>""</f>
        <v/>
      </c>
      <c r="H93">
        <f>""</f>
        <v/>
      </c>
      <c r="J93" s="9">
        <f>IFERROR('Estimativa IRS'!$A$93,"")</f>
        <v/>
      </c>
      <c r="K93">
        <f>""</f>
        <v/>
      </c>
    </row>
    <row r="94">
      <c r="B94">
        <f>""</f>
        <v/>
      </c>
      <c r="E94">
        <f>""</f>
        <v/>
      </c>
      <c r="H94">
        <f>""</f>
        <v/>
      </c>
      <c r="J94" s="9">
        <f>IFERROR('Estimativa IRS'!$A$94,"")</f>
        <v/>
      </c>
      <c r="K94">
        <f>""</f>
        <v/>
      </c>
    </row>
    <row r="95">
      <c r="B95">
        <f>""</f>
        <v/>
      </c>
      <c r="E95">
        <f>""</f>
        <v/>
      </c>
      <c r="H95">
        <f>""</f>
        <v/>
      </c>
      <c r="J95" s="9">
        <f>IFERROR('Estimativa IRS'!$A$95,"")</f>
        <v/>
      </c>
      <c r="K95">
        <f>""</f>
        <v/>
      </c>
    </row>
    <row r="96">
      <c r="B96">
        <f>""</f>
        <v/>
      </c>
      <c r="E96">
        <f>""</f>
        <v/>
      </c>
      <c r="H96">
        <f>""</f>
        <v/>
      </c>
      <c r="J96" s="9">
        <f>IFERROR('Estimativa IRS'!$A$96,"")</f>
        <v/>
      </c>
      <c r="K96">
        <f>""</f>
        <v/>
      </c>
    </row>
    <row r="97">
      <c r="B97">
        <f>""</f>
        <v/>
      </c>
      <c r="E97">
        <f>""</f>
        <v/>
      </c>
      <c r="H97">
        <f>""</f>
        <v/>
      </c>
      <c r="J97" s="9">
        <f>IFERROR('Estimativa IRS'!$A$97,"")</f>
        <v/>
      </c>
      <c r="K97">
        <f>""</f>
        <v/>
      </c>
    </row>
    <row r="98">
      <c r="B98">
        <f>""</f>
        <v/>
      </c>
      <c r="E98">
        <f>""</f>
        <v/>
      </c>
      <c r="H98">
        <f>""</f>
        <v/>
      </c>
      <c r="J98" s="9">
        <f>IFERROR('Estimativa IRS'!$A$98,"")</f>
        <v/>
      </c>
      <c r="K98">
        <f>""</f>
        <v/>
      </c>
    </row>
    <row r="99">
      <c r="B99">
        <f>""</f>
        <v/>
      </c>
      <c r="E99">
        <f>""</f>
        <v/>
      </c>
      <c r="H99">
        <f>""</f>
        <v/>
      </c>
      <c r="J99" s="9">
        <f>IFERROR('Estimativa IRS'!$A$99,"")</f>
        <v/>
      </c>
      <c r="K99">
        <f>""</f>
        <v/>
      </c>
    </row>
    <row r="100">
      <c r="B100">
        <f>""</f>
        <v/>
      </c>
      <c r="E100">
        <f>""</f>
        <v/>
      </c>
      <c r="H100">
        <f>""</f>
        <v/>
      </c>
      <c r="J100" s="9">
        <f>IFERROR('Estimativa IRS'!$A$100,"")</f>
        <v/>
      </c>
      <c r="K100">
        <f>""</f>
        <v/>
      </c>
    </row>
    <row r="101">
      <c r="B101">
        <f>""</f>
        <v/>
      </c>
      <c r="E101">
        <f>""</f>
        <v/>
      </c>
      <c r="H101">
        <f>""</f>
        <v/>
      </c>
      <c r="J101" s="9">
        <f>IFERROR('Estimativa IRS'!$A$101,"")</f>
        <v/>
      </c>
      <c r="K101">
        <f>""</f>
        <v/>
      </c>
    </row>
    <row r="102">
      <c r="J102" s="9">
        <f>IFERROR('Estimativa IRS'!$A$102,"")</f>
        <v/>
      </c>
    </row>
    <row r="103">
      <c r="J103" s="9">
        <f>IFERROR('Estimativa IRS'!$A$103,"")</f>
        <v/>
      </c>
    </row>
    <row r="104">
      <c r="J104" s="9">
        <f>IFERROR('Estimativa IRS'!$A$104,"")</f>
        <v/>
      </c>
    </row>
    <row r="105">
      <c r="J105" s="9">
        <f>IFERROR('Estimativa IRS'!$A$105,"")</f>
        <v/>
      </c>
    </row>
    <row r="106">
      <c r="J106" s="9">
        <f>IFERROR('Estimativa IRS'!$A$106,"")</f>
        <v/>
      </c>
    </row>
    <row r="107">
      <c r="J107" s="9">
        <f>IFERROR('Estimativa IRS'!$A$107,"")</f>
        <v/>
      </c>
    </row>
  </sheetData>
  <mergeCells count="1">
    <mergeCell ref="A1:H1"/>
  </mergeCells>
  <conditionalFormatting sqref="B16">
    <cfRule type="cellIs" priority="1" operator="greaterThan" dxfId="0">
      <formula>0</formula>
    </cfRule>
    <cfRule type="cellIs" priority="2" operator="lessThan" dxfId="1">
      <formula>0</formula>
    </cfRule>
    <cfRule type="cellIs" priority="3" operator="equal" dxfId="2">
      <formula>0</formula>
    </cfRule>
  </conditionalFormatting>
  <conditionalFormatting sqref="E20">
    <cfRule type="expression" priority="4" dxfId="1">
      <formula>$E$20="OK"</formula>
    </cfRule>
    <cfRule type="expression" priority="5" dxfId="0">
      <formula>$E$20&lt;&gt;"OK"</formula>
    </cfRule>
  </conditionalFormatting>
  <conditionalFormatting sqref="H20">
    <cfRule type="cellIs" priority="6" operator="greaterThan" dxfId="3">
      <formula>0</formula>
    </cfRule>
  </conditionalFormatting>
  <dataValidations count="1">
    <dataValidation sqref="B4" showErrorMessage="1" showInputMessage="1" allowBlank="1" errorTitle="Cenário inválido" error="Seleccione um cenário existente na lista." promptTitle="Selecção de cenário" prompt="Seleccione o identificador do cenário que pretende analisar." type="list">
      <formula1>=$J$8:$J$107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1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3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25" customWidth="1" min="13" max="13"/>
    <col width="18" customWidth="1" min="14" max="14"/>
    <col width="18" customWidth="1" min="15" max="15"/>
    <col width="35" customWidth="1" min="16" max="16"/>
    <col width="25" customWidth="1" min="17" max="17"/>
  </cols>
  <sheetData>
    <row r="1" ht="28" customHeight="1">
      <c r="A1" s="1" t="inlineStr">
        <is>
          <t>Registo de cenários de estimativa de IRS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5" t="n"/>
      <c r="O1" s="35" t="n"/>
      <c r="P1" s="35" t="n"/>
      <c r="Q1" s="36" t="n"/>
    </row>
    <row r="2" ht="32" customHeight="1">
      <c r="A2" s="2" t="inlineStr">
        <is>
          <t>Introduza apenas valores que pretenda considerar no cenário. O ficheiro não determina automaticamente elegibilidade, taxas, retenções, deduções, isenções ou obrigações.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 ht="24" customHeight="1">
      <c r="A3" s="2" t="inlineStr">
        <is>
          <t>A estimativa só será calculada quando os parâmetros estiverem completos e confirmados.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7" ht="42" customHeight="1">
      <c r="A7" s="15" t="inlineStr">
        <is>
          <t>Identificador do cenário</t>
        </is>
      </c>
      <c r="B7" s="15" t="inlineStr">
        <is>
          <t>Ano de referência</t>
        </is>
      </c>
      <c r="C7" s="15" t="inlineStr">
        <is>
          <t>Designação do cenário</t>
        </is>
      </c>
      <c r="D7" s="15" t="inlineStr">
        <is>
          <t>Rendimentos anuais sujeitos estimados</t>
        </is>
      </c>
      <c r="E7" s="15" t="inlineStr">
        <is>
          <t>Ajustamentos à base configurada</t>
        </is>
      </c>
      <c r="F7" s="15" t="inlineStr">
        <is>
          <t>Base de cálculo configurada</t>
        </is>
      </c>
      <c r="G7" s="15" t="inlineStr">
        <is>
          <t>IRS por escalões configurados</t>
        </is>
      </c>
      <c r="H7" s="15" t="inlineStr">
        <is>
          <t>Deduções/créditos ao IRS introduzidos</t>
        </is>
      </c>
      <c r="I7" s="15" t="inlineStr">
        <is>
          <t>IRS estimado após deduções</t>
        </is>
      </c>
      <c r="J7" s="15" t="inlineStr">
        <is>
          <t>Retenções na fonte de IRS</t>
        </is>
      </c>
      <c r="K7" s="15" t="inlineStr">
        <is>
          <t>Outros pagamentos imputáveis</t>
        </is>
      </c>
      <c r="L7" s="15" t="inlineStr">
        <is>
          <t>Saldo estimado</t>
        </is>
      </c>
      <c r="M7" s="15" t="inlineStr">
        <is>
          <t>Leitura indicativa</t>
        </is>
      </c>
      <c r="N7" s="15" t="inlineStr">
        <is>
          <t>Valor absoluto do saldo</t>
        </is>
      </c>
      <c r="O7" s="15" t="inlineStr">
        <is>
          <t>Dados de entrada revistos?</t>
        </is>
      </c>
      <c r="P7" s="15" t="inlineStr">
        <is>
          <t>Observações</t>
        </is>
      </c>
      <c r="Q7" s="15" t="inlineStr">
        <is>
          <t>Controlo dos parâmetros</t>
        </is>
      </c>
    </row>
    <row r="8">
      <c r="A8" s="16" t="inlineStr">
        <is>
          <t>EST-001</t>
        </is>
      </c>
      <c r="B8" s="17" t="n">
        <v>2026</v>
      </c>
      <c r="C8" s="18" t="inlineStr">
        <is>
          <t>Exemplo fictício — tempo completo</t>
        </is>
      </c>
      <c r="D8" s="19" t="n">
        <v>18200</v>
      </c>
      <c r="E8" s="19" t="n">
        <v>0</v>
      </c>
      <c r="F8" s="20">
        <f>IF($A8="","",IFERROR(MAX(0,$D8-$E8),0))</f>
        <v/>
      </c>
      <c r="G8" s="20">
        <f>IF($A8="","",IF('Parâmetros'!$B$3&lt;&gt;"Pronto para calcular","",IFERROR(IF('Parâmetros'!$B$12="Sim",MAX(0,MIN($F8,'Parâmetros'!$D$12)-'Parâmetros'!$C$12)*'Parâmetros'!$E$12,0)+IF('Parâmetros'!$B$13="Sim",MAX(0,MIN($F8,'Parâmetros'!$D$13)-'Parâmetros'!$C$13)*'Parâmetros'!$E$13,0)+IF('Parâmetros'!$B$14="Sim",MAX(0,MIN($F8,'Parâmetros'!$D$14)-'Parâmetros'!$C$14)*'Parâmetros'!$E$14,0)+IF('Parâmetros'!$B$15="Sim",MAX(0,MIN($F8,'Parâmetros'!$D$15)-'Parâmetros'!$C$15)*'Parâmetros'!$E$15,0)+IF('Parâmetros'!$B$16="Sim",MAX(0,MIN($F8,'Parâmetros'!$D$16)-'Parâmetros'!$C$16)*'Parâmetros'!$E$16,0)+IF('Parâmetros'!$B$17="Sim",MAX(0,MIN($F8,'Parâmetros'!$D$17)-'Parâmetros'!$C$17)*'Parâmetros'!$E$17,0)+IF('Parâmetros'!$B$18="Sim",MAX(0,MIN($F8,'Parâmetros'!$D$18)-'Parâmetros'!$C$18)*'Parâmetros'!$E$18,0)+IF('Parâmetros'!$B$19="Sim",MAX(0,MIN($F8,'Parâmetros'!$D$19)-'Parâmetros'!$C$19)*'Parâmetros'!$E$19,0)+IF('Parâmetros'!$B$20="Sim",MAX(0,MIN($F8,'Parâmetros'!$D$20)-'Parâmetros'!$C$20)*'Parâmetros'!$E$20,0)+IF('Parâmetros'!$B$21="Sim",MAX(0,MIN($F8,'Parâmetros'!$D$21)-'Parâmetros'!$C$21)*'Parâmetros'!$E$21,0),0)))</f>
        <v/>
      </c>
      <c r="H8" s="19" t="n">
        <v>0</v>
      </c>
      <c r="I8" s="20">
        <f>IF($A8="","",IF($G8="","",IFERROR(MAX(0,$G8-$H8),0)))</f>
        <v/>
      </c>
      <c r="J8" s="19" t="n">
        <v>900</v>
      </c>
      <c r="K8" s="19" t="n">
        <v>0</v>
      </c>
      <c r="L8" s="20">
        <f>IF($A8="","",IF($I8="","",IFERROR($I8-$J8-$K8,0)))</f>
        <v/>
      </c>
      <c r="M8" s="21">
        <f>IF($A8="","",IF($L8="","",IFERROR(IF($L8&gt;0,"Possível montante a pagar",IF($L8&lt;0,"Possível reembolso","Sem diferença estimada")),"Verificar dados")))</f>
        <v/>
      </c>
      <c r="N8" s="20">
        <f>IF($A8="","",IF($L8="","",IFERROR(IF($L8&gt;=0,$L8,0-$L8),0)))</f>
        <v/>
      </c>
      <c r="O8" s="16" t="inlineStr">
        <is>
          <t>Não</t>
        </is>
      </c>
      <c r="P8" s="18" t="inlineStr">
        <is>
          <t>Dados meramente ilustrativos.</t>
        </is>
      </c>
      <c r="Q8" s="21">
        <f>IF($A8="","",IFERROR(IF('Parâmetros'!$B$3&lt;&gt;"Pronto para calcular",'Parâmetros'!$B$3,IF($F8&gt;'Parâmetros'!$B$4,"Base fora do intervalo","OK")),"Verificar parâmetros"))</f>
        <v/>
      </c>
    </row>
    <row r="9">
      <c r="A9" s="16" t="inlineStr">
        <is>
          <t>EST-002</t>
        </is>
      </c>
      <c r="B9" s="17" t="n">
        <v>2026</v>
      </c>
      <c r="C9" s="18" t="inlineStr">
        <is>
          <t>Exemplo fictício — prémio anual</t>
        </is>
      </c>
      <c r="D9" s="19" t="n">
        <v>24600</v>
      </c>
      <c r="E9" s="19" t="n">
        <v>800</v>
      </c>
      <c r="F9" s="20">
        <f>IF($A9="","",IFERROR(MAX(0,$D9-$E9),0))</f>
        <v/>
      </c>
      <c r="G9" s="20">
        <f>IF($A9="","",IF('Parâmetros'!$B$3&lt;&gt;"Pronto para calcular","",IFERROR(IF('Parâmetros'!$B$12="Sim",MAX(0,MIN($F9,'Parâmetros'!$D$12)-'Parâmetros'!$C$12)*'Parâmetros'!$E$12,0)+IF('Parâmetros'!$B$13="Sim",MAX(0,MIN($F9,'Parâmetros'!$D$13)-'Parâmetros'!$C$13)*'Parâmetros'!$E$13,0)+IF('Parâmetros'!$B$14="Sim",MAX(0,MIN($F9,'Parâmetros'!$D$14)-'Parâmetros'!$C$14)*'Parâmetros'!$E$14,0)+IF('Parâmetros'!$B$15="Sim",MAX(0,MIN($F9,'Parâmetros'!$D$15)-'Parâmetros'!$C$15)*'Parâmetros'!$E$15,0)+IF('Parâmetros'!$B$16="Sim",MAX(0,MIN($F9,'Parâmetros'!$D$16)-'Parâmetros'!$C$16)*'Parâmetros'!$E$16,0)+IF('Parâmetros'!$B$17="Sim",MAX(0,MIN($F9,'Parâmetros'!$D$17)-'Parâmetros'!$C$17)*'Parâmetros'!$E$17,0)+IF('Parâmetros'!$B$18="Sim",MAX(0,MIN($F9,'Parâmetros'!$D$18)-'Parâmetros'!$C$18)*'Parâmetros'!$E$18,0)+IF('Parâmetros'!$B$19="Sim",MAX(0,MIN($F9,'Parâmetros'!$D$19)-'Parâmetros'!$C$19)*'Parâmetros'!$E$19,0)+IF('Parâmetros'!$B$20="Sim",MAX(0,MIN($F9,'Parâmetros'!$D$20)-'Parâmetros'!$C$20)*'Parâmetros'!$E$20,0)+IF('Parâmetros'!$B$21="Sim",MAX(0,MIN($F9,'Parâmetros'!$D$21)-'Parâmetros'!$C$21)*'Parâmetros'!$E$21,0),0)))</f>
        <v/>
      </c>
      <c r="H9" s="19" t="n">
        <v>120</v>
      </c>
      <c r="I9" s="20">
        <f>IF($A9="","",IF($G9="","",IFERROR(MAX(0,$G9-$H9),0)))</f>
        <v/>
      </c>
      <c r="J9" s="19" t="n">
        <v>2500</v>
      </c>
      <c r="K9" s="19" t="n">
        <v>0</v>
      </c>
      <c r="L9" s="20">
        <f>IF($A9="","",IF($I9="","",IFERROR($I9-$J9-$K9,0)))</f>
        <v/>
      </c>
      <c r="M9" s="21">
        <f>IF($A9="","",IF($L9="","",IFERROR(IF($L9&gt;0,"Possível montante a pagar",IF($L9&lt;0,"Possível reembolso","Sem diferença estimada")),"Verificar dados")))</f>
        <v/>
      </c>
      <c r="N9" s="20">
        <f>IF($A9="","",IF($L9="","",IFERROR(IF($L9&gt;=0,$L9,0-$L9),0)))</f>
        <v/>
      </c>
      <c r="O9" s="16" t="inlineStr">
        <is>
          <t>Não</t>
        </is>
      </c>
      <c r="P9" s="18" t="inlineStr">
        <is>
          <t>Substituir pelos valores do cenário real.</t>
        </is>
      </c>
      <c r="Q9" s="21">
        <f>IF($A9="","",IFERROR(IF('Parâmetros'!$B$3&lt;&gt;"Pronto para calcular",'Parâmetros'!$B$3,IF($F9&gt;'Parâmetros'!$B$4,"Base fora do intervalo","OK")),"Verificar parâmetros"))</f>
        <v/>
      </c>
    </row>
    <row r="10">
      <c r="A10" s="16" t="inlineStr">
        <is>
          <t>EST-003</t>
        </is>
      </c>
      <c r="B10" s="17" t="n">
        <v>2026</v>
      </c>
      <c r="C10" s="18" t="inlineStr">
        <is>
          <t>Exemplo fictício — remuneração variável</t>
        </is>
      </c>
      <c r="D10" s="19" t="n">
        <v>31500</v>
      </c>
      <c r="E10" s="19" t="n">
        <v>1200</v>
      </c>
      <c r="F10" s="20">
        <f>IF($A10="","",IFERROR(MAX(0,$D10-$E10),0))</f>
        <v/>
      </c>
      <c r="G10" s="20">
        <f>IF($A10="","",IF('Parâmetros'!$B$3&lt;&gt;"Pronto para calcular","",IFERROR(IF('Parâmetros'!$B$12="Sim",MAX(0,MIN($F10,'Parâmetros'!$D$12)-'Parâmetros'!$C$12)*'Parâmetros'!$E$12,0)+IF('Parâmetros'!$B$13="Sim",MAX(0,MIN($F10,'Parâmetros'!$D$13)-'Parâmetros'!$C$13)*'Parâmetros'!$E$13,0)+IF('Parâmetros'!$B$14="Sim",MAX(0,MIN($F10,'Parâmetros'!$D$14)-'Parâmetros'!$C$14)*'Parâmetros'!$E$14,0)+IF('Parâmetros'!$B$15="Sim",MAX(0,MIN($F10,'Parâmetros'!$D$15)-'Parâmetros'!$C$15)*'Parâmetros'!$E$15,0)+IF('Parâmetros'!$B$16="Sim",MAX(0,MIN($F10,'Parâmetros'!$D$16)-'Parâmetros'!$C$16)*'Parâmetros'!$E$16,0)+IF('Parâmetros'!$B$17="Sim",MAX(0,MIN($F10,'Parâmetros'!$D$17)-'Parâmetros'!$C$17)*'Parâmetros'!$E$17,0)+IF('Parâmetros'!$B$18="Sim",MAX(0,MIN($F10,'Parâmetros'!$D$18)-'Parâmetros'!$C$18)*'Parâmetros'!$E$18,0)+IF('Parâmetros'!$B$19="Sim",MAX(0,MIN($F10,'Parâmetros'!$D$19)-'Parâmetros'!$C$19)*'Parâmetros'!$E$19,0)+IF('Parâmetros'!$B$20="Sim",MAX(0,MIN($F10,'Parâmetros'!$D$20)-'Parâmetros'!$C$20)*'Parâmetros'!$E$20,0)+IF('Parâmetros'!$B$21="Sim",MAX(0,MIN($F10,'Parâmetros'!$D$21)-'Parâmetros'!$C$21)*'Parâmetros'!$E$21,0),0)))</f>
        <v/>
      </c>
      <c r="H10" s="19" t="n">
        <v>420</v>
      </c>
      <c r="I10" s="20">
        <f>IF($A10="","",IF($G10="","",IFERROR(MAX(0,$G10-$H10),0)))</f>
        <v/>
      </c>
      <c r="J10" s="19" t="n">
        <v>4800</v>
      </c>
      <c r="K10" s="19" t="n">
        <v>0</v>
      </c>
      <c r="L10" s="20">
        <f>IF($A10="","",IF($I10="","",IFERROR($I10-$J10-$K10,0)))</f>
        <v/>
      </c>
      <c r="M10" s="21">
        <f>IF($A10="","",IF($L10="","",IFERROR(IF($L10&gt;0,"Possível montante a pagar",IF($L10&lt;0,"Possível reembolso","Sem diferença estimada")),"Verificar dados")))</f>
        <v/>
      </c>
      <c r="N10" s="20">
        <f>IF($A10="","",IF($L10="","",IFERROR(IF($L10&gt;=0,$L10,0-$L10),0)))</f>
        <v/>
      </c>
      <c r="O10" s="16" t="inlineStr">
        <is>
          <t>Não</t>
        </is>
      </c>
      <c r="P10" s="18" t="inlineStr">
        <is>
          <t>Valores sem carácter fiscal vinculativo.</t>
        </is>
      </c>
      <c r="Q10" s="21">
        <f>IF($A10="","",IFERROR(IF('Parâmetros'!$B$3&lt;&gt;"Pronto para calcular",'Parâmetros'!$B$3,IF($F10&gt;'Parâmetros'!$B$4,"Base fora do intervalo","OK")),"Verificar parâmetros"))</f>
        <v/>
      </c>
    </row>
    <row r="11">
      <c r="A11" s="16" t="inlineStr">
        <is>
          <t>EST-004</t>
        </is>
      </c>
      <c r="B11" s="17" t="n">
        <v>2026</v>
      </c>
      <c r="C11" s="18" t="inlineStr">
        <is>
          <t>Exemplo fictício — remuneração anual regular</t>
        </is>
      </c>
      <c r="D11" s="19" t="n">
        <v>36400</v>
      </c>
      <c r="E11" s="19" t="n">
        <v>1350</v>
      </c>
      <c r="F11" s="20">
        <f>IF($A11="","",IFERROR(MAX(0,$D11-$E11),0))</f>
        <v/>
      </c>
      <c r="G11" s="20">
        <f>IF($A11="","",IF('Parâmetros'!$B$3&lt;&gt;"Pronto para calcular","",IFERROR(IF('Parâmetros'!$B$12="Sim",MAX(0,MIN($F11,'Parâmetros'!$D$12)-'Parâmetros'!$C$12)*'Parâmetros'!$E$12,0)+IF('Parâmetros'!$B$13="Sim",MAX(0,MIN($F11,'Parâmetros'!$D$13)-'Parâmetros'!$C$13)*'Parâmetros'!$E$13,0)+IF('Parâmetros'!$B$14="Sim",MAX(0,MIN($F11,'Parâmetros'!$D$14)-'Parâmetros'!$C$14)*'Parâmetros'!$E$14,0)+IF('Parâmetros'!$B$15="Sim",MAX(0,MIN($F11,'Parâmetros'!$D$15)-'Parâmetros'!$C$15)*'Parâmetros'!$E$15,0)+IF('Parâmetros'!$B$16="Sim",MAX(0,MIN($F11,'Parâmetros'!$D$16)-'Parâmetros'!$C$16)*'Parâmetros'!$E$16,0)+IF('Parâmetros'!$B$17="Sim",MAX(0,MIN($F11,'Parâmetros'!$D$17)-'Parâmetros'!$C$17)*'Parâmetros'!$E$17,0)+IF('Parâmetros'!$B$18="Sim",MAX(0,MIN($F11,'Parâmetros'!$D$18)-'Parâmetros'!$C$18)*'Parâmetros'!$E$18,0)+IF('Parâmetros'!$B$19="Sim",MAX(0,MIN($F11,'Parâmetros'!$D$19)-'Parâmetros'!$C$19)*'Parâmetros'!$E$19,0)+IF('Parâmetros'!$B$20="Sim",MAX(0,MIN($F11,'Parâmetros'!$D$20)-'Parâmetros'!$C$20)*'Parâmetros'!$E$20,0)+IF('Parâmetros'!$B$21="Sim",MAX(0,MIN($F11,'Parâmetros'!$D$21)-'Parâmetros'!$C$21)*'Parâmetros'!$E$21,0),0)))</f>
        <v/>
      </c>
      <c r="H11" s="19" t="n">
        <v>350</v>
      </c>
      <c r="I11" s="20">
        <f>IF($A11="","",IF($G11="","",IFERROR(MAX(0,$G11-$H11),0)))</f>
        <v/>
      </c>
      <c r="J11" s="19" t="n">
        <v>6200</v>
      </c>
      <c r="K11" s="19" t="n">
        <v>0</v>
      </c>
      <c r="L11" s="20">
        <f>IF($A11="","",IF($I11="","",IFERROR($I11-$J11-$K11,0)))</f>
        <v/>
      </c>
      <c r="M11" s="21">
        <f>IF($A11="","",IF($L11="","",IFERROR(IF($L11&gt;0,"Possível montante a pagar",IF($L11&lt;0,"Possível reembolso","Sem diferença estimada")),"Verificar dados")))</f>
        <v/>
      </c>
      <c r="N11" s="20">
        <f>IF($A11="","",IF($L11="","",IFERROR(IF($L11&gt;=0,$L11,0-$L11),0)))</f>
        <v/>
      </c>
      <c r="O11" s="16" t="inlineStr">
        <is>
          <t>Não</t>
        </is>
      </c>
      <c r="P11" s="18" t="inlineStr">
        <is>
          <t>Rever antes de utilizar.</t>
        </is>
      </c>
      <c r="Q11" s="21">
        <f>IF($A11="","",IFERROR(IF('Parâmetros'!$B$3&lt;&gt;"Pronto para calcular",'Parâmetros'!$B$3,IF($F11&gt;'Parâmetros'!$B$4,"Base fora do intervalo","OK")),"Verificar parâmetros"))</f>
        <v/>
      </c>
    </row>
    <row r="12">
      <c r="A12" s="16" t="inlineStr">
        <is>
          <t>EST-005</t>
        </is>
      </c>
      <c r="B12" s="17" t="n">
        <v>2026</v>
      </c>
      <c r="C12" s="18" t="inlineStr">
        <is>
          <t>Exemplo fictício — salário e prémio</t>
        </is>
      </c>
      <c r="D12" s="19" t="n">
        <v>42000</v>
      </c>
      <c r="E12" s="19" t="n">
        <v>1500</v>
      </c>
      <c r="F12" s="20">
        <f>IF($A12="","",IFERROR(MAX(0,$D12-$E12),0))</f>
        <v/>
      </c>
      <c r="G12" s="20">
        <f>IF($A12="","",IF('Parâmetros'!$B$3&lt;&gt;"Pronto para calcular","",IFERROR(IF('Parâmetros'!$B$12="Sim",MAX(0,MIN($F12,'Parâmetros'!$D$12)-'Parâmetros'!$C$12)*'Parâmetros'!$E$12,0)+IF('Parâmetros'!$B$13="Sim",MAX(0,MIN($F12,'Parâmetros'!$D$13)-'Parâmetros'!$C$13)*'Parâmetros'!$E$13,0)+IF('Parâmetros'!$B$14="Sim",MAX(0,MIN($F12,'Parâmetros'!$D$14)-'Parâmetros'!$C$14)*'Parâmetros'!$E$14,0)+IF('Parâmetros'!$B$15="Sim",MAX(0,MIN($F12,'Parâmetros'!$D$15)-'Parâmetros'!$C$15)*'Parâmetros'!$E$15,0)+IF('Parâmetros'!$B$16="Sim",MAX(0,MIN($F12,'Parâmetros'!$D$16)-'Parâmetros'!$C$16)*'Parâmetros'!$E$16,0)+IF('Parâmetros'!$B$17="Sim",MAX(0,MIN($F12,'Parâmetros'!$D$17)-'Parâmetros'!$C$17)*'Parâmetros'!$E$17,0)+IF('Parâmetros'!$B$18="Sim",MAX(0,MIN($F12,'Parâmetros'!$D$18)-'Parâmetros'!$C$18)*'Parâmetros'!$E$18,0)+IF('Parâmetros'!$B$19="Sim",MAX(0,MIN($F12,'Parâmetros'!$D$19)-'Parâmetros'!$C$19)*'Parâmetros'!$E$19,0)+IF('Parâmetros'!$B$20="Sim",MAX(0,MIN($F12,'Parâmetros'!$D$20)-'Parâmetros'!$C$20)*'Parâmetros'!$E$20,0)+IF('Parâmetros'!$B$21="Sim",MAX(0,MIN($F12,'Parâmetros'!$D$21)-'Parâmetros'!$C$21)*'Parâmetros'!$E$21,0),0)))</f>
        <v/>
      </c>
      <c r="H12" s="19" t="n">
        <v>500</v>
      </c>
      <c r="I12" s="20">
        <f>IF($A12="","",IF($G12="","",IFERROR(MAX(0,$G12-$H12),0)))</f>
        <v/>
      </c>
      <c r="J12" s="19" t="n">
        <v>8100</v>
      </c>
      <c r="K12" s="19" t="n">
        <v>0</v>
      </c>
      <c r="L12" s="20">
        <f>IF($A12="","",IF($I12="","",IFERROR($I12-$J12-$K12,0)))</f>
        <v/>
      </c>
      <c r="M12" s="21">
        <f>IF($A12="","",IF($L12="","",IFERROR(IF($L12&gt;0,"Possível montante a pagar",IF($L12&lt;0,"Possível reembolso","Sem diferença estimada")),"Verificar dados")))</f>
        <v/>
      </c>
      <c r="N12" s="20">
        <f>IF($A12="","",IF($L12="","",IFERROR(IF($L12&gt;=0,$L12,0-$L12),0)))</f>
        <v/>
      </c>
      <c r="O12" s="16" t="inlineStr">
        <is>
          <t>Não</t>
        </is>
      </c>
      <c r="P12" s="18" t="inlineStr">
        <is>
          <t>Dados de demonstração.</t>
        </is>
      </c>
      <c r="Q12" s="21">
        <f>IF($A12="","",IFERROR(IF('Parâmetros'!$B$3&lt;&gt;"Pronto para calcular",'Parâmetros'!$B$3,IF($F12&gt;'Parâmetros'!$B$4,"Base fora do intervalo","OK")),"Verificar parâmetros"))</f>
        <v/>
      </c>
    </row>
    <row r="13">
      <c r="A13" s="16" t="inlineStr">
        <is>
          <t>EST-006</t>
        </is>
      </c>
      <c r="B13" s="17" t="n">
        <v>2026</v>
      </c>
      <c r="C13" s="18" t="inlineStr">
        <is>
          <t>Exemplo fictício — remuneração de gestão</t>
        </is>
      </c>
      <c r="D13" s="19" t="n">
        <v>52800</v>
      </c>
      <c r="E13" s="19" t="n">
        <v>1700</v>
      </c>
      <c r="F13" s="20">
        <f>IF($A13="","",IFERROR(MAX(0,$D13-$E13),0))</f>
        <v/>
      </c>
      <c r="G13" s="20">
        <f>IF($A13="","",IF('Parâmetros'!$B$3&lt;&gt;"Pronto para calcular","",IFERROR(IF('Parâmetros'!$B$12="Sim",MAX(0,MIN($F13,'Parâmetros'!$D$12)-'Parâmetros'!$C$12)*'Parâmetros'!$E$12,0)+IF('Parâmetros'!$B$13="Sim",MAX(0,MIN($F13,'Parâmetros'!$D$13)-'Parâmetros'!$C$13)*'Parâmetros'!$E$13,0)+IF('Parâmetros'!$B$14="Sim",MAX(0,MIN($F13,'Parâmetros'!$D$14)-'Parâmetros'!$C$14)*'Parâmetros'!$E$14,0)+IF('Parâmetros'!$B$15="Sim",MAX(0,MIN($F13,'Parâmetros'!$D$15)-'Parâmetros'!$C$15)*'Parâmetros'!$E$15,0)+IF('Parâmetros'!$B$16="Sim",MAX(0,MIN($F13,'Parâmetros'!$D$16)-'Parâmetros'!$C$16)*'Parâmetros'!$E$16,0)+IF('Parâmetros'!$B$17="Sim",MAX(0,MIN($F13,'Parâmetros'!$D$17)-'Parâmetros'!$C$17)*'Parâmetros'!$E$17,0)+IF('Parâmetros'!$B$18="Sim",MAX(0,MIN($F13,'Parâmetros'!$D$18)-'Parâmetros'!$C$18)*'Parâmetros'!$E$18,0)+IF('Parâmetros'!$B$19="Sim",MAX(0,MIN($F13,'Parâmetros'!$D$19)-'Parâmetros'!$C$19)*'Parâmetros'!$E$19,0)+IF('Parâmetros'!$B$20="Sim",MAX(0,MIN($F13,'Parâmetros'!$D$20)-'Parâmetros'!$C$20)*'Parâmetros'!$E$20,0)+IF('Parâmetros'!$B$21="Sim",MAX(0,MIN($F13,'Parâmetros'!$D$21)-'Parâmetros'!$C$21)*'Parâmetros'!$E$21,0),0)))</f>
        <v/>
      </c>
      <c r="H13" s="19" t="n">
        <v>600</v>
      </c>
      <c r="I13" s="20">
        <f>IF($A13="","",IF($G13="","",IFERROR(MAX(0,$G13-$H13),0)))</f>
        <v/>
      </c>
      <c r="J13" s="19" t="n">
        <v>11000</v>
      </c>
      <c r="K13" s="19" t="n">
        <v>0</v>
      </c>
      <c r="L13" s="20">
        <f>IF($A13="","",IF($I13="","",IFERROR($I13-$J13-$K13,0)))</f>
        <v/>
      </c>
      <c r="M13" s="21">
        <f>IF($A13="","",IF($L13="","",IFERROR(IF($L13&gt;0,"Possível montante a pagar",IF($L13&lt;0,"Possível reembolso","Sem diferença estimada")),"Verificar dados")))</f>
        <v/>
      </c>
      <c r="N13" s="20">
        <f>IF($A13="","",IF($L13="","",IFERROR(IF($L13&gt;=0,$L13,0-$L13),0)))</f>
        <v/>
      </c>
      <c r="O13" s="16" t="inlineStr">
        <is>
          <t>Não</t>
        </is>
      </c>
      <c r="P13" s="18" t="inlineStr">
        <is>
          <t>Confirmar todos os dados introduzidos.</t>
        </is>
      </c>
      <c r="Q13" s="21">
        <f>IF($A13="","",IFERROR(IF('Parâmetros'!$B$3&lt;&gt;"Pronto para calcular",'Parâmetros'!$B$3,IF($F13&gt;'Parâmetros'!$B$4,"Base fora do intervalo","OK")),"Verificar parâmetros"))</f>
        <v/>
      </c>
    </row>
    <row r="14">
      <c r="A14" s="16" t="inlineStr">
        <is>
          <t>EST-007</t>
        </is>
      </c>
      <c r="B14" s="17" t="n">
        <v>2026</v>
      </c>
      <c r="C14" s="18" t="inlineStr">
        <is>
          <t>Exemplo fictício — tempo parcial</t>
        </is>
      </c>
      <c r="D14" s="19" t="n">
        <v>16800</v>
      </c>
      <c r="E14" s="19" t="n">
        <v>650</v>
      </c>
      <c r="F14" s="20">
        <f>IF($A14="","",IFERROR(MAX(0,$D14-$E14),0))</f>
        <v/>
      </c>
      <c r="G14" s="20">
        <f>IF($A14="","",IF('Parâmetros'!$B$3&lt;&gt;"Pronto para calcular","",IFERROR(IF('Parâmetros'!$B$12="Sim",MAX(0,MIN($F14,'Parâmetros'!$D$12)-'Parâmetros'!$C$12)*'Parâmetros'!$E$12,0)+IF('Parâmetros'!$B$13="Sim",MAX(0,MIN($F14,'Parâmetros'!$D$13)-'Parâmetros'!$C$13)*'Parâmetros'!$E$13,0)+IF('Parâmetros'!$B$14="Sim",MAX(0,MIN($F14,'Parâmetros'!$D$14)-'Parâmetros'!$C$14)*'Parâmetros'!$E$14,0)+IF('Parâmetros'!$B$15="Sim",MAX(0,MIN($F14,'Parâmetros'!$D$15)-'Parâmetros'!$C$15)*'Parâmetros'!$E$15,0)+IF('Parâmetros'!$B$16="Sim",MAX(0,MIN($F14,'Parâmetros'!$D$16)-'Parâmetros'!$C$16)*'Parâmetros'!$E$16,0)+IF('Parâmetros'!$B$17="Sim",MAX(0,MIN($F14,'Parâmetros'!$D$17)-'Parâmetros'!$C$17)*'Parâmetros'!$E$17,0)+IF('Parâmetros'!$B$18="Sim",MAX(0,MIN($F14,'Parâmetros'!$D$18)-'Parâmetros'!$C$18)*'Parâmetros'!$E$18,0)+IF('Parâmetros'!$B$19="Sim",MAX(0,MIN($F14,'Parâmetros'!$D$19)-'Parâmetros'!$C$19)*'Parâmetros'!$E$19,0)+IF('Parâmetros'!$B$20="Sim",MAX(0,MIN($F14,'Parâmetros'!$D$20)-'Parâmetros'!$C$20)*'Parâmetros'!$E$20,0)+IF('Parâmetros'!$B$21="Sim",MAX(0,MIN($F14,'Parâmetros'!$D$21)-'Parâmetros'!$C$21)*'Parâmetros'!$E$21,0),0)))</f>
        <v/>
      </c>
      <c r="H14" s="19" t="n">
        <v>0</v>
      </c>
      <c r="I14" s="20">
        <f>IF($A14="","",IF($G14="","",IFERROR(MAX(0,$G14-$H14),0)))</f>
        <v/>
      </c>
      <c r="J14" s="19" t="n">
        <v>600</v>
      </c>
      <c r="K14" s="19" t="n">
        <v>0</v>
      </c>
      <c r="L14" s="20">
        <f>IF($A14="","",IF($I14="","",IFERROR($I14-$J14-$K14,0)))</f>
        <v/>
      </c>
      <c r="M14" s="21">
        <f>IF($A14="","",IF($L14="","",IFERROR(IF($L14&gt;0,"Possível montante a pagar",IF($L14&lt;0,"Possível reembolso","Sem diferença estimada")),"Verificar dados")))</f>
        <v/>
      </c>
      <c r="N14" s="20">
        <f>IF($A14="","",IF($L14="","",IFERROR(IF($L14&gt;=0,$L14,0-$L14),0)))</f>
        <v/>
      </c>
      <c r="O14" s="16" t="inlineStr">
        <is>
          <t>Não</t>
        </is>
      </c>
      <c r="P14" s="18" t="inlineStr">
        <is>
          <t>Valores fictícios.</t>
        </is>
      </c>
      <c r="Q14" s="21">
        <f>IF($A14="","",IFERROR(IF('Parâmetros'!$B$3&lt;&gt;"Pronto para calcular",'Parâmetros'!$B$3,IF($F14&gt;'Parâmetros'!$B$4,"Base fora do intervalo","OK")),"Verificar parâmetros"))</f>
        <v/>
      </c>
    </row>
    <row r="15">
      <c r="A15" s="16" t="inlineStr">
        <is>
          <t>EST-008</t>
        </is>
      </c>
      <c r="B15" s="17" t="n">
        <v>2026</v>
      </c>
      <c r="C15" s="18" t="inlineStr">
        <is>
          <t>Exemplo fictício — alteração de remuneração</t>
        </is>
      </c>
      <c r="D15" s="19" t="n">
        <v>28900</v>
      </c>
      <c r="E15" s="19" t="n">
        <v>1100</v>
      </c>
      <c r="F15" s="20">
        <f>IF($A15="","",IFERROR(MAX(0,$D15-$E15),0))</f>
        <v/>
      </c>
      <c r="G15" s="20">
        <f>IF($A15="","",IF('Parâmetros'!$B$3&lt;&gt;"Pronto para calcular","",IFERROR(IF('Parâmetros'!$B$12="Sim",MAX(0,MIN($F15,'Parâmetros'!$D$12)-'Parâmetros'!$C$12)*'Parâmetros'!$E$12,0)+IF('Parâmetros'!$B$13="Sim",MAX(0,MIN($F15,'Parâmetros'!$D$13)-'Parâmetros'!$C$13)*'Parâmetros'!$E$13,0)+IF('Parâmetros'!$B$14="Sim",MAX(0,MIN($F15,'Parâmetros'!$D$14)-'Parâmetros'!$C$14)*'Parâmetros'!$E$14,0)+IF('Parâmetros'!$B$15="Sim",MAX(0,MIN($F15,'Parâmetros'!$D$15)-'Parâmetros'!$C$15)*'Parâmetros'!$E$15,0)+IF('Parâmetros'!$B$16="Sim",MAX(0,MIN($F15,'Parâmetros'!$D$16)-'Parâmetros'!$C$16)*'Parâmetros'!$E$16,0)+IF('Parâmetros'!$B$17="Sim",MAX(0,MIN($F15,'Parâmetros'!$D$17)-'Parâmetros'!$C$17)*'Parâmetros'!$E$17,0)+IF('Parâmetros'!$B$18="Sim",MAX(0,MIN($F15,'Parâmetros'!$D$18)-'Parâmetros'!$C$18)*'Parâmetros'!$E$18,0)+IF('Parâmetros'!$B$19="Sim",MAX(0,MIN($F15,'Parâmetros'!$D$19)-'Parâmetros'!$C$19)*'Parâmetros'!$E$19,0)+IF('Parâmetros'!$B$20="Sim",MAX(0,MIN($F15,'Parâmetros'!$D$20)-'Parâmetros'!$C$20)*'Parâmetros'!$E$20,0)+IF('Parâmetros'!$B$21="Sim",MAX(0,MIN($F15,'Parâmetros'!$D$21)-'Parâmetros'!$C$21)*'Parâmetros'!$E$21,0),0)))</f>
        <v/>
      </c>
      <c r="H15" s="19" t="n">
        <v>350</v>
      </c>
      <c r="I15" s="20">
        <f>IF($A15="","",IF($G15="","",IFERROR(MAX(0,$G15-$H15),0)))</f>
        <v/>
      </c>
      <c r="J15" s="19" t="n">
        <v>3700</v>
      </c>
      <c r="K15" s="19" t="n">
        <v>0</v>
      </c>
      <c r="L15" s="20">
        <f>IF($A15="","",IF($I15="","",IFERROR($I15-$J15-$K15,0)))</f>
        <v/>
      </c>
      <c r="M15" s="21">
        <f>IF($A15="","",IF($L15="","",IFERROR(IF($L15&gt;0,"Possível montante a pagar",IF($L15&lt;0,"Possível reembolso","Sem diferença estimada")),"Verificar dados")))</f>
        <v/>
      </c>
      <c r="N15" s="20">
        <f>IF($A15="","",IF($L15="","",IFERROR(IF($L15&gt;=0,$L15,0-$L15),0)))</f>
        <v/>
      </c>
      <c r="O15" s="16" t="inlineStr">
        <is>
          <t>Não</t>
        </is>
      </c>
      <c r="P15" s="18" t="inlineStr">
        <is>
          <t>Simulação demonstrativa.</t>
        </is>
      </c>
      <c r="Q15" s="21">
        <f>IF($A15="","",IFERROR(IF('Parâmetros'!$B$3&lt;&gt;"Pronto para calcular",'Parâmetros'!$B$3,IF($F15&gt;'Parâmetros'!$B$4,"Base fora do intervalo","OK")),"Verificar parâmetros"))</f>
        <v/>
      </c>
    </row>
    <row r="16">
      <c r="A16" s="16" t="inlineStr">
        <is>
          <t>EST-009</t>
        </is>
      </c>
      <c r="B16" s="17" t="n">
        <v>2026</v>
      </c>
      <c r="C16" s="18" t="inlineStr">
        <is>
          <t>Exemplo fictício — função de direcção</t>
        </is>
      </c>
      <c r="D16" s="19" t="n">
        <v>65000</v>
      </c>
      <c r="E16" s="19" t="n">
        <v>1800</v>
      </c>
      <c r="F16" s="20">
        <f>IF($A16="","",IFERROR(MAX(0,$D16-$E16),0))</f>
        <v/>
      </c>
      <c r="G16" s="20">
        <f>IF($A16="","",IF('Parâmetros'!$B$3&lt;&gt;"Pronto para calcular","",IFERROR(IF('Parâmetros'!$B$12="Sim",MAX(0,MIN($F16,'Parâmetros'!$D$12)-'Parâmetros'!$C$12)*'Parâmetros'!$E$12,0)+IF('Parâmetros'!$B$13="Sim",MAX(0,MIN($F16,'Parâmetros'!$D$13)-'Parâmetros'!$C$13)*'Parâmetros'!$E$13,0)+IF('Parâmetros'!$B$14="Sim",MAX(0,MIN($F16,'Parâmetros'!$D$14)-'Parâmetros'!$C$14)*'Parâmetros'!$E$14,0)+IF('Parâmetros'!$B$15="Sim",MAX(0,MIN($F16,'Parâmetros'!$D$15)-'Parâmetros'!$C$15)*'Parâmetros'!$E$15,0)+IF('Parâmetros'!$B$16="Sim",MAX(0,MIN($F16,'Parâmetros'!$D$16)-'Parâmetros'!$C$16)*'Parâmetros'!$E$16,0)+IF('Parâmetros'!$B$17="Sim",MAX(0,MIN($F16,'Parâmetros'!$D$17)-'Parâmetros'!$C$17)*'Parâmetros'!$E$17,0)+IF('Parâmetros'!$B$18="Sim",MAX(0,MIN($F16,'Parâmetros'!$D$18)-'Parâmetros'!$C$18)*'Parâmetros'!$E$18,0)+IF('Parâmetros'!$B$19="Sim",MAX(0,MIN($F16,'Parâmetros'!$D$19)-'Parâmetros'!$C$19)*'Parâmetros'!$E$19,0)+IF('Parâmetros'!$B$20="Sim",MAX(0,MIN($F16,'Parâmetros'!$D$20)-'Parâmetros'!$C$20)*'Parâmetros'!$E$20,0)+IF('Parâmetros'!$B$21="Sim",MAX(0,MIN($F16,'Parâmetros'!$D$21)-'Parâmetros'!$C$21)*'Parâmetros'!$E$21,0),0)))</f>
        <v/>
      </c>
      <c r="H16" s="19" t="n">
        <v>650</v>
      </c>
      <c r="I16" s="20">
        <f>IF($A16="","",IF($G16="","",IFERROR(MAX(0,$G16-$H16),0)))</f>
        <v/>
      </c>
      <c r="J16" s="19" t="n">
        <v>15000</v>
      </c>
      <c r="K16" s="19" t="n">
        <v>0</v>
      </c>
      <c r="L16" s="20">
        <f>IF($A16="","",IF($I16="","",IFERROR($I16-$J16-$K16,0)))</f>
        <v/>
      </c>
      <c r="M16" s="21">
        <f>IF($A16="","",IF($L16="","",IFERROR(IF($L16&gt;0,"Possível montante a pagar",IF($L16&lt;0,"Possível reembolso","Sem diferença estimada")),"Verificar dados")))</f>
        <v/>
      </c>
      <c r="N16" s="20">
        <f>IF($A16="","",IF($L16="","",IFERROR(IF($L16&gt;=0,$L16,0-$L16),0)))</f>
        <v/>
      </c>
      <c r="O16" s="16" t="inlineStr">
        <is>
          <t>Não</t>
        </is>
      </c>
      <c r="P16" s="18" t="inlineStr">
        <is>
          <t>Não corresponde a uma declaração de IRS.</t>
        </is>
      </c>
      <c r="Q16" s="21">
        <f>IF($A16="","",IFERROR(IF('Parâmetros'!$B$3&lt;&gt;"Pronto para calcular",'Parâmetros'!$B$3,IF($F16&gt;'Parâmetros'!$B$4,"Base fora do intervalo","OK")),"Verificar parâmetros"))</f>
        <v/>
      </c>
    </row>
    <row r="17">
      <c r="A17" s="16" t="n"/>
      <c r="B17" s="17" t="n"/>
      <c r="C17" s="18" t="n"/>
      <c r="D17" s="19" t="n"/>
      <c r="E17" s="19" t="n"/>
      <c r="F17" s="20">
        <f>IF($A17="","",IFERROR(MAX(0,$D17-$E17),0))</f>
        <v/>
      </c>
      <c r="G17" s="20">
        <f>IF($A17="","",IF('Parâmetros'!$B$3&lt;&gt;"Pronto para calcular","",IFERROR(IF('Parâmetros'!$B$12="Sim",MAX(0,MIN($F17,'Parâmetros'!$D$12)-'Parâmetros'!$C$12)*'Parâmetros'!$E$12,0)+IF('Parâmetros'!$B$13="Sim",MAX(0,MIN($F17,'Parâmetros'!$D$13)-'Parâmetros'!$C$13)*'Parâmetros'!$E$13,0)+IF('Parâmetros'!$B$14="Sim",MAX(0,MIN($F17,'Parâmetros'!$D$14)-'Parâmetros'!$C$14)*'Parâmetros'!$E$14,0)+IF('Parâmetros'!$B$15="Sim",MAX(0,MIN($F17,'Parâmetros'!$D$15)-'Parâmetros'!$C$15)*'Parâmetros'!$E$15,0)+IF('Parâmetros'!$B$16="Sim",MAX(0,MIN($F17,'Parâmetros'!$D$16)-'Parâmetros'!$C$16)*'Parâmetros'!$E$16,0)+IF('Parâmetros'!$B$17="Sim",MAX(0,MIN($F17,'Parâmetros'!$D$17)-'Parâmetros'!$C$17)*'Parâmetros'!$E$17,0)+IF('Parâmetros'!$B$18="Sim",MAX(0,MIN($F17,'Parâmetros'!$D$18)-'Parâmetros'!$C$18)*'Parâmetros'!$E$18,0)+IF('Parâmetros'!$B$19="Sim",MAX(0,MIN($F17,'Parâmetros'!$D$19)-'Parâmetros'!$C$19)*'Parâmetros'!$E$19,0)+IF('Parâmetros'!$B$20="Sim",MAX(0,MIN($F17,'Parâmetros'!$D$20)-'Parâmetros'!$C$20)*'Parâmetros'!$E$20,0)+IF('Parâmetros'!$B$21="Sim",MAX(0,MIN($F17,'Parâmetros'!$D$21)-'Parâmetros'!$C$21)*'Parâmetros'!$E$21,0),0)))</f>
        <v/>
      </c>
      <c r="H17" s="19" t="n"/>
      <c r="I17" s="20">
        <f>IF($A17="","",IF($G17="","",IFERROR(MAX(0,$G17-$H17),0)))</f>
        <v/>
      </c>
      <c r="J17" s="19" t="n"/>
      <c r="K17" s="19" t="n"/>
      <c r="L17" s="20">
        <f>IF($A17="","",IF($I17="","",IFERROR($I17-$J17-$K17,0)))</f>
        <v/>
      </c>
      <c r="M17" s="21">
        <f>IF($A17="","",IF($L17="","",IFERROR(IF($L17&gt;0,"Possível montante a pagar",IF($L17&lt;0,"Possível reembolso","Sem diferença estimada")),"Verificar dados")))</f>
        <v/>
      </c>
      <c r="N17" s="20">
        <f>IF($A17="","",IF($L17="","",IFERROR(IF($L17&gt;=0,$L17,0-$L17),0)))</f>
        <v/>
      </c>
      <c r="O17" s="16" t="n"/>
      <c r="P17" s="18" t="n"/>
      <c r="Q17" s="21">
        <f>IF($A17="","",IFERROR(IF('Parâmetros'!$B$3&lt;&gt;"Pronto para calcular",'Parâmetros'!$B$3,IF($F17&gt;'Parâmetros'!$B$4,"Base fora do intervalo","OK")),"Verificar parâmetros"))</f>
        <v/>
      </c>
    </row>
    <row r="18">
      <c r="A18" s="16" t="n"/>
      <c r="B18" s="17" t="n"/>
      <c r="C18" s="18" t="n"/>
      <c r="D18" s="19" t="n"/>
      <c r="E18" s="19" t="n"/>
      <c r="F18" s="20">
        <f>IF($A18="","",IFERROR(MAX(0,$D18-$E18),0))</f>
        <v/>
      </c>
      <c r="G18" s="20">
        <f>IF($A18="","",IF('Parâmetros'!$B$3&lt;&gt;"Pronto para calcular","",IFERROR(IF('Parâmetros'!$B$12="Sim",MAX(0,MIN($F18,'Parâmetros'!$D$12)-'Parâmetros'!$C$12)*'Parâmetros'!$E$12,0)+IF('Parâmetros'!$B$13="Sim",MAX(0,MIN($F18,'Parâmetros'!$D$13)-'Parâmetros'!$C$13)*'Parâmetros'!$E$13,0)+IF('Parâmetros'!$B$14="Sim",MAX(0,MIN($F18,'Parâmetros'!$D$14)-'Parâmetros'!$C$14)*'Parâmetros'!$E$14,0)+IF('Parâmetros'!$B$15="Sim",MAX(0,MIN($F18,'Parâmetros'!$D$15)-'Parâmetros'!$C$15)*'Parâmetros'!$E$15,0)+IF('Parâmetros'!$B$16="Sim",MAX(0,MIN($F18,'Parâmetros'!$D$16)-'Parâmetros'!$C$16)*'Parâmetros'!$E$16,0)+IF('Parâmetros'!$B$17="Sim",MAX(0,MIN($F18,'Parâmetros'!$D$17)-'Parâmetros'!$C$17)*'Parâmetros'!$E$17,0)+IF('Parâmetros'!$B$18="Sim",MAX(0,MIN($F18,'Parâmetros'!$D$18)-'Parâmetros'!$C$18)*'Parâmetros'!$E$18,0)+IF('Parâmetros'!$B$19="Sim",MAX(0,MIN($F18,'Parâmetros'!$D$19)-'Parâmetros'!$C$19)*'Parâmetros'!$E$19,0)+IF('Parâmetros'!$B$20="Sim",MAX(0,MIN($F18,'Parâmetros'!$D$20)-'Parâmetros'!$C$20)*'Parâmetros'!$E$20,0)+IF('Parâmetros'!$B$21="Sim",MAX(0,MIN($F18,'Parâmetros'!$D$21)-'Parâmetros'!$C$21)*'Parâmetros'!$E$21,0),0)))</f>
        <v/>
      </c>
      <c r="H18" s="19" t="n"/>
      <c r="I18" s="20">
        <f>IF($A18="","",IF($G18="","",IFERROR(MAX(0,$G18-$H18),0)))</f>
        <v/>
      </c>
      <c r="J18" s="19" t="n"/>
      <c r="K18" s="19" t="n"/>
      <c r="L18" s="20">
        <f>IF($A18="","",IF($I18="","",IFERROR($I18-$J18-$K18,0)))</f>
        <v/>
      </c>
      <c r="M18" s="21">
        <f>IF($A18="","",IF($L18="","",IFERROR(IF($L18&gt;0,"Possível montante a pagar",IF($L18&lt;0,"Possível reembolso","Sem diferença estimada")),"Verificar dados")))</f>
        <v/>
      </c>
      <c r="N18" s="20">
        <f>IF($A18="","",IF($L18="","",IFERROR(IF($L18&gt;=0,$L18,0-$L18),0)))</f>
        <v/>
      </c>
      <c r="O18" s="16" t="n"/>
      <c r="P18" s="18" t="n"/>
      <c r="Q18" s="21">
        <f>IF($A18="","",IFERROR(IF('Parâmetros'!$B$3&lt;&gt;"Pronto para calcular",'Parâmetros'!$B$3,IF($F18&gt;'Parâmetros'!$B$4,"Base fora do intervalo","OK")),"Verificar parâmetros"))</f>
        <v/>
      </c>
    </row>
    <row r="19">
      <c r="A19" s="16" t="n"/>
      <c r="B19" s="17" t="n"/>
      <c r="C19" s="18" t="n"/>
      <c r="D19" s="19" t="n"/>
      <c r="E19" s="19" t="n"/>
      <c r="F19" s="20">
        <f>IF($A19="","",IFERROR(MAX(0,$D19-$E19),0))</f>
        <v/>
      </c>
      <c r="G19" s="20">
        <f>IF($A19="","",IF('Parâmetros'!$B$3&lt;&gt;"Pronto para calcular","",IFERROR(IF('Parâmetros'!$B$12="Sim",MAX(0,MIN($F19,'Parâmetros'!$D$12)-'Parâmetros'!$C$12)*'Parâmetros'!$E$12,0)+IF('Parâmetros'!$B$13="Sim",MAX(0,MIN($F19,'Parâmetros'!$D$13)-'Parâmetros'!$C$13)*'Parâmetros'!$E$13,0)+IF('Parâmetros'!$B$14="Sim",MAX(0,MIN($F19,'Parâmetros'!$D$14)-'Parâmetros'!$C$14)*'Parâmetros'!$E$14,0)+IF('Parâmetros'!$B$15="Sim",MAX(0,MIN($F19,'Parâmetros'!$D$15)-'Parâmetros'!$C$15)*'Parâmetros'!$E$15,0)+IF('Parâmetros'!$B$16="Sim",MAX(0,MIN($F19,'Parâmetros'!$D$16)-'Parâmetros'!$C$16)*'Parâmetros'!$E$16,0)+IF('Parâmetros'!$B$17="Sim",MAX(0,MIN($F19,'Parâmetros'!$D$17)-'Parâmetros'!$C$17)*'Parâmetros'!$E$17,0)+IF('Parâmetros'!$B$18="Sim",MAX(0,MIN($F19,'Parâmetros'!$D$18)-'Parâmetros'!$C$18)*'Parâmetros'!$E$18,0)+IF('Parâmetros'!$B$19="Sim",MAX(0,MIN($F19,'Parâmetros'!$D$19)-'Parâmetros'!$C$19)*'Parâmetros'!$E$19,0)+IF('Parâmetros'!$B$20="Sim",MAX(0,MIN($F19,'Parâmetros'!$D$20)-'Parâmetros'!$C$20)*'Parâmetros'!$E$20,0)+IF('Parâmetros'!$B$21="Sim",MAX(0,MIN($F19,'Parâmetros'!$D$21)-'Parâmetros'!$C$21)*'Parâmetros'!$E$21,0),0)))</f>
        <v/>
      </c>
      <c r="H19" s="19" t="n"/>
      <c r="I19" s="20">
        <f>IF($A19="","",IF($G19="","",IFERROR(MAX(0,$G19-$H19),0)))</f>
        <v/>
      </c>
      <c r="J19" s="19" t="n"/>
      <c r="K19" s="19" t="n"/>
      <c r="L19" s="20">
        <f>IF($A19="","",IF($I19="","",IFERROR($I19-$J19-$K19,0)))</f>
        <v/>
      </c>
      <c r="M19" s="21">
        <f>IF($A19="","",IF($L19="","",IFERROR(IF($L19&gt;0,"Possível montante a pagar",IF($L19&lt;0,"Possível reembolso","Sem diferença estimada")),"Verificar dados")))</f>
        <v/>
      </c>
      <c r="N19" s="20">
        <f>IF($A19="","",IF($L19="","",IFERROR(IF($L19&gt;=0,$L19,0-$L19),0)))</f>
        <v/>
      </c>
      <c r="O19" s="16" t="n"/>
      <c r="P19" s="18" t="n"/>
      <c r="Q19" s="21">
        <f>IF($A19="","",IFERROR(IF('Parâmetros'!$B$3&lt;&gt;"Pronto para calcular",'Parâmetros'!$B$3,IF($F19&gt;'Parâmetros'!$B$4,"Base fora do intervalo","OK")),"Verificar parâmetros"))</f>
        <v/>
      </c>
    </row>
    <row r="20">
      <c r="A20" s="16" t="n"/>
      <c r="B20" s="17" t="n"/>
      <c r="C20" s="18" t="n"/>
      <c r="D20" s="19" t="n"/>
      <c r="E20" s="19" t="n"/>
      <c r="F20" s="20">
        <f>IF($A20="","",IFERROR(MAX(0,$D20-$E20),0))</f>
        <v/>
      </c>
      <c r="G20" s="20">
        <f>IF($A20="","",IF('Parâmetros'!$B$3&lt;&gt;"Pronto para calcular","",IFERROR(IF('Parâmetros'!$B$12="Sim",MAX(0,MIN($F20,'Parâmetros'!$D$12)-'Parâmetros'!$C$12)*'Parâmetros'!$E$12,0)+IF('Parâmetros'!$B$13="Sim",MAX(0,MIN($F20,'Parâmetros'!$D$13)-'Parâmetros'!$C$13)*'Parâmetros'!$E$13,0)+IF('Parâmetros'!$B$14="Sim",MAX(0,MIN($F20,'Parâmetros'!$D$14)-'Parâmetros'!$C$14)*'Parâmetros'!$E$14,0)+IF('Parâmetros'!$B$15="Sim",MAX(0,MIN($F20,'Parâmetros'!$D$15)-'Parâmetros'!$C$15)*'Parâmetros'!$E$15,0)+IF('Parâmetros'!$B$16="Sim",MAX(0,MIN($F20,'Parâmetros'!$D$16)-'Parâmetros'!$C$16)*'Parâmetros'!$E$16,0)+IF('Parâmetros'!$B$17="Sim",MAX(0,MIN($F20,'Parâmetros'!$D$17)-'Parâmetros'!$C$17)*'Parâmetros'!$E$17,0)+IF('Parâmetros'!$B$18="Sim",MAX(0,MIN($F20,'Parâmetros'!$D$18)-'Parâmetros'!$C$18)*'Parâmetros'!$E$18,0)+IF('Parâmetros'!$B$19="Sim",MAX(0,MIN($F20,'Parâmetros'!$D$19)-'Parâmetros'!$C$19)*'Parâmetros'!$E$19,0)+IF('Parâmetros'!$B$20="Sim",MAX(0,MIN($F20,'Parâmetros'!$D$20)-'Parâmetros'!$C$20)*'Parâmetros'!$E$20,0)+IF('Parâmetros'!$B$21="Sim",MAX(0,MIN($F20,'Parâmetros'!$D$21)-'Parâmetros'!$C$21)*'Parâmetros'!$E$21,0),0)))</f>
        <v/>
      </c>
      <c r="H20" s="19" t="n"/>
      <c r="I20" s="20">
        <f>IF($A20="","",IF($G20="","",IFERROR(MAX(0,$G20-$H20),0)))</f>
        <v/>
      </c>
      <c r="J20" s="19" t="n"/>
      <c r="K20" s="19" t="n"/>
      <c r="L20" s="20">
        <f>IF($A20="","",IF($I20="","",IFERROR($I20-$J20-$K20,0)))</f>
        <v/>
      </c>
      <c r="M20" s="21">
        <f>IF($A20="","",IF($L20="","",IFERROR(IF($L20&gt;0,"Possível montante a pagar",IF($L20&lt;0,"Possível reembolso","Sem diferença estimada")),"Verificar dados")))</f>
        <v/>
      </c>
      <c r="N20" s="20">
        <f>IF($A20="","",IF($L20="","",IFERROR(IF($L20&gt;=0,$L20,0-$L20),0)))</f>
        <v/>
      </c>
      <c r="O20" s="16" t="n"/>
      <c r="P20" s="18" t="n"/>
      <c r="Q20" s="21">
        <f>IF($A20="","",IFERROR(IF('Parâmetros'!$B$3&lt;&gt;"Pronto para calcular",'Parâmetros'!$B$3,IF($F20&gt;'Parâmetros'!$B$4,"Base fora do intervalo","OK")),"Verificar parâmetros"))</f>
        <v/>
      </c>
    </row>
    <row r="21">
      <c r="A21" s="16" t="n"/>
      <c r="B21" s="17" t="n"/>
      <c r="C21" s="18" t="n"/>
      <c r="D21" s="19" t="n"/>
      <c r="E21" s="19" t="n"/>
      <c r="F21" s="20">
        <f>IF($A21="","",IFERROR(MAX(0,$D21-$E21),0))</f>
        <v/>
      </c>
      <c r="G21" s="20">
        <f>IF($A21="","",IF('Parâmetros'!$B$3&lt;&gt;"Pronto para calcular","",IFERROR(IF('Parâmetros'!$B$12="Sim",MAX(0,MIN($F21,'Parâmetros'!$D$12)-'Parâmetros'!$C$12)*'Parâmetros'!$E$12,0)+IF('Parâmetros'!$B$13="Sim",MAX(0,MIN($F21,'Parâmetros'!$D$13)-'Parâmetros'!$C$13)*'Parâmetros'!$E$13,0)+IF('Parâmetros'!$B$14="Sim",MAX(0,MIN($F21,'Parâmetros'!$D$14)-'Parâmetros'!$C$14)*'Parâmetros'!$E$14,0)+IF('Parâmetros'!$B$15="Sim",MAX(0,MIN($F21,'Parâmetros'!$D$15)-'Parâmetros'!$C$15)*'Parâmetros'!$E$15,0)+IF('Parâmetros'!$B$16="Sim",MAX(0,MIN($F21,'Parâmetros'!$D$16)-'Parâmetros'!$C$16)*'Parâmetros'!$E$16,0)+IF('Parâmetros'!$B$17="Sim",MAX(0,MIN($F21,'Parâmetros'!$D$17)-'Parâmetros'!$C$17)*'Parâmetros'!$E$17,0)+IF('Parâmetros'!$B$18="Sim",MAX(0,MIN($F21,'Parâmetros'!$D$18)-'Parâmetros'!$C$18)*'Parâmetros'!$E$18,0)+IF('Parâmetros'!$B$19="Sim",MAX(0,MIN($F21,'Parâmetros'!$D$19)-'Parâmetros'!$C$19)*'Parâmetros'!$E$19,0)+IF('Parâmetros'!$B$20="Sim",MAX(0,MIN($F21,'Parâmetros'!$D$20)-'Parâmetros'!$C$20)*'Parâmetros'!$E$20,0)+IF('Parâmetros'!$B$21="Sim",MAX(0,MIN($F21,'Parâmetros'!$D$21)-'Parâmetros'!$C$21)*'Parâmetros'!$E$21,0),0)))</f>
        <v/>
      </c>
      <c r="H21" s="19" t="n"/>
      <c r="I21" s="20">
        <f>IF($A21="","",IF($G21="","",IFERROR(MAX(0,$G21-$H21),0)))</f>
        <v/>
      </c>
      <c r="J21" s="19" t="n"/>
      <c r="K21" s="19" t="n"/>
      <c r="L21" s="20">
        <f>IF($A21="","",IF($I21="","",IFERROR($I21-$J21-$K21,0)))</f>
        <v/>
      </c>
      <c r="M21" s="21">
        <f>IF($A21="","",IF($L21="","",IFERROR(IF($L21&gt;0,"Possível montante a pagar",IF($L21&lt;0,"Possível reembolso","Sem diferença estimada")),"Verificar dados")))</f>
        <v/>
      </c>
      <c r="N21" s="20">
        <f>IF($A21="","",IF($L21="","",IFERROR(IF($L21&gt;=0,$L21,0-$L21),0)))</f>
        <v/>
      </c>
      <c r="O21" s="16" t="n"/>
      <c r="P21" s="18" t="n"/>
      <c r="Q21" s="21">
        <f>IF($A21="","",IFERROR(IF('Parâmetros'!$B$3&lt;&gt;"Pronto para calcular",'Parâmetros'!$B$3,IF($F21&gt;'Parâmetros'!$B$4,"Base fora do intervalo","OK")),"Verificar parâmetros"))</f>
        <v/>
      </c>
    </row>
    <row r="22">
      <c r="A22" s="16" t="n"/>
      <c r="B22" s="17" t="n"/>
      <c r="C22" s="18" t="n"/>
      <c r="D22" s="19" t="n"/>
      <c r="E22" s="19" t="n"/>
      <c r="F22" s="20">
        <f>IF($A22="","",IFERROR(MAX(0,$D22-$E22),0))</f>
        <v/>
      </c>
      <c r="G22" s="20">
        <f>IF($A22="","",IF('Parâmetros'!$B$3&lt;&gt;"Pronto para calcular","",IFERROR(IF('Parâmetros'!$B$12="Sim",MAX(0,MIN($F22,'Parâmetros'!$D$12)-'Parâmetros'!$C$12)*'Parâmetros'!$E$12,0)+IF('Parâmetros'!$B$13="Sim",MAX(0,MIN($F22,'Parâmetros'!$D$13)-'Parâmetros'!$C$13)*'Parâmetros'!$E$13,0)+IF('Parâmetros'!$B$14="Sim",MAX(0,MIN($F22,'Parâmetros'!$D$14)-'Parâmetros'!$C$14)*'Parâmetros'!$E$14,0)+IF('Parâmetros'!$B$15="Sim",MAX(0,MIN($F22,'Parâmetros'!$D$15)-'Parâmetros'!$C$15)*'Parâmetros'!$E$15,0)+IF('Parâmetros'!$B$16="Sim",MAX(0,MIN($F22,'Parâmetros'!$D$16)-'Parâmetros'!$C$16)*'Parâmetros'!$E$16,0)+IF('Parâmetros'!$B$17="Sim",MAX(0,MIN($F22,'Parâmetros'!$D$17)-'Parâmetros'!$C$17)*'Parâmetros'!$E$17,0)+IF('Parâmetros'!$B$18="Sim",MAX(0,MIN($F22,'Parâmetros'!$D$18)-'Parâmetros'!$C$18)*'Parâmetros'!$E$18,0)+IF('Parâmetros'!$B$19="Sim",MAX(0,MIN($F22,'Parâmetros'!$D$19)-'Parâmetros'!$C$19)*'Parâmetros'!$E$19,0)+IF('Parâmetros'!$B$20="Sim",MAX(0,MIN($F22,'Parâmetros'!$D$20)-'Parâmetros'!$C$20)*'Parâmetros'!$E$20,0)+IF('Parâmetros'!$B$21="Sim",MAX(0,MIN($F22,'Parâmetros'!$D$21)-'Parâmetros'!$C$21)*'Parâmetros'!$E$21,0),0)))</f>
        <v/>
      </c>
      <c r="H22" s="19" t="n"/>
      <c r="I22" s="20">
        <f>IF($A22="","",IF($G22="","",IFERROR(MAX(0,$G22-$H22),0)))</f>
        <v/>
      </c>
      <c r="J22" s="19" t="n"/>
      <c r="K22" s="19" t="n"/>
      <c r="L22" s="20">
        <f>IF($A22="","",IF($I22="","",IFERROR($I22-$J22-$K22,0)))</f>
        <v/>
      </c>
      <c r="M22" s="21">
        <f>IF($A22="","",IF($L22="","",IFERROR(IF($L22&gt;0,"Possível montante a pagar",IF($L22&lt;0,"Possível reembolso","Sem diferença estimada")),"Verificar dados")))</f>
        <v/>
      </c>
      <c r="N22" s="20">
        <f>IF($A22="","",IF($L22="","",IFERROR(IF($L22&gt;=0,$L22,0-$L22),0)))</f>
        <v/>
      </c>
      <c r="O22" s="16" t="n"/>
      <c r="P22" s="18" t="n"/>
      <c r="Q22" s="21">
        <f>IF($A22="","",IFERROR(IF('Parâmetros'!$B$3&lt;&gt;"Pronto para calcular",'Parâmetros'!$B$3,IF($F22&gt;'Parâmetros'!$B$4,"Base fora do intervalo","OK")),"Verificar parâmetros"))</f>
        <v/>
      </c>
    </row>
    <row r="23">
      <c r="A23" s="16" t="n"/>
      <c r="B23" s="17" t="n"/>
      <c r="C23" s="18" t="n"/>
      <c r="D23" s="19" t="n"/>
      <c r="E23" s="19" t="n"/>
      <c r="F23" s="20">
        <f>IF($A23="","",IFERROR(MAX(0,$D23-$E23),0))</f>
        <v/>
      </c>
      <c r="G23" s="20">
        <f>IF($A23="","",IF('Parâmetros'!$B$3&lt;&gt;"Pronto para calcular","",IFERROR(IF('Parâmetros'!$B$12="Sim",MAX(0,MIN($F23,'Parâmetros'!$D$12)-'Parâmetros'!$C$12)*'Parâmetros'!$E$12,0)+IF('Parâmetros'!$B$13="Sim",MAX(0,MIN($F23,'Parâmetros'!$D$13)-'Parâmetros'!$C$13)*'Parâmetros'!$E$13,0)+IF('Parâmetros'!$B$14="Sim",MAX(0,MIN($F23,'Parâmetros'!$D$14)-'Parâmetros'!$C$14)*'Parâmetros'!$E$14,0)+IF('Parâmetros'!$B$15="Sim",MAX(0,MIN($F23,'Parâmetros'!$D$15)-'Parâmetros'!$C$15)*'Parâmetros'!$E$15,0)+IF('Parâmetros'!$B$16="Sim",MAX(0,MIN($F23,'Parâmetros'!$D$16)-'Parâmetros'!$C$16)*'Parâmetros'!$E$16,0)+IF('Parâmetros'!$B$17="Sim",MAX(0,MIN($F23,'Parâmetros'!$D$17)-'Parâmetros'!$C$17)*'Parâmetros'!$E$17,0)+IF('Parâmetros'!$B$18="Sim",MAX(0,MIN($F23,'Parâmetros'!$D$18)-'Parâmetros'!$C$18)*'Parâmetros'!$E$18,0)+IF('Parâmetros'!$B$19="Sim",MAX(0,MIN($F23,'Parâmetros'!$D$19)-'Parâmetros'!$C$19)*'Parâmetros'!$E$19,0)+IF('Parâmetros'!$B$20="Sim",MAX(0,MIN($F23,'Parâmetros'!$D$20)-'Parâmetros'!$C$20)*'Parâmetros'!$E$20,0)+IF('Parâmetros'!$B$21="Sim",MAX(0,MIN($F23,'Parâmetros'!$D$21)-'Parâmetros'!$C$21)*'Parâmetros'!$E$21,0),0)))</f>
        <v/>
      </c>
      <c r="H23" s="19" t="n"/>
      <c r="I23" s="20">
        <f>IF($A23="","",IF($G23="","",IFERROR(MAX(0,$G23-$H23),0)))</f>
        <v/>
      </c>
      <c r="J23" s="19" t="n"/>
      <c r="K23" s="19" t="n"/>
      <c r="L23" s="20">
        <f>IF($A23="","",IF($I23="","",IFERROR($I23-$J23-$K23,0)))</f>
        <v/>
      </c>
      <c r="M23" s="21">
        <f>IF($A23="","",IF($L23="","",IFERROR(IF($L23&gt;0,"Possível montante a pagar",IF($L23&lt;0,"Possível reembolso","Sem diferença estimada")),"Verificar dados")))</f>
        <v/>
      </c>
      <c r="N23" s="20">
        <f>IF($A23="","",IF($L23="","",IFERROR(IF($L23&gt;=0,$L23,0-$L23),0)))</f>
        <v/>
      </c>
      <c r="O23" s="16" t="n"/>
      <c r="P23" s="18" t="n"/>
      <c r="Q23" s="21">
        <f>IF($A23="","",IFERROR(IF('Parâmetros'!$B$3&lt;&gt;"Pronto para calcular",'Parâmetros'!$B$3,IF($F23&gt;'Parâmetros'!$B$4,"Base fora do intervalo","OK")),"Verificar parâmetros"))</f>
        <v/>
      </c>
    </row>
    <row r="24">
      <c r="A24" s="16" t="n"/>
      <c r="B24" s="17" t="n"/>
      <c r="C24" s="18" t="n"/>
      <c r="D24" s="19" t="n"/>
      <c r="E24" s="19" t="n"/>
      <c r="F24" s="20">
        <f>IF($A24="","",IFERROR(MAX(0,$D24-$E24),0))</f>
        <v/>
      </c>
      <c r="G24" s="20">
        <f>IF($A24="","",IF('Parâmetros'!$B$3&lt;&gt;"Pronto para calcular","",IFERROR(IF('Parâmetros'!$B$12="Sim",MAX(0,MIN($F24,'Parâmetros'!$D$12)-'Parâmetros'!$C$12)*'Parâmetros'!$E$12,0)+IF('Parâmetros'!$B$13="Sim",MAX(0,MIN($F24,'Parâmetros'!$D$13)-'Parâmetros'!$C$13)*'Parâmetros'!$E$13,0)+IF('Parâmetros'!$B$14="Sim",MAX(0,MIN($F24,'Parâmetros'!$D$14)-'Parâmetros'!$C$14)*'Parâmetros'!$E$14,0)+IF('Parâmetros'!$B$15="Sim",MAX(0,MIN($F24,'Parâmetros'!$D$15)-'Parâmetros'!$C$15)*'Parâmetros'!$E$15,0)+IF('Parâmetros'!$B$16="Sim",MAX(0,MIN($F24,'Parâmetros'!$D$16)-'Parâmetros'!$C$16)*'Parâmetros'!$E$16,0)+IF('Parâmetros'!$B$17="Sim",MAX(0,MIN($F24,'Parâmetros'!$D$17)-'Parâmetros'!$C$17)*'Parâmetros'!$E$17,0)+IF('Parâmetros'!$B$18="Sim",MAX(0,MIN($F24,'Parâmetros'!$D$18)-'Parâmetros'!$C$18)*'Parâmetros'!$E$18,0)+IF('Parâmetros'!$B$19="Sim",MAX(0,MIN($F24,'Parâmetros'!$D$19)-'Parâmetros'!$C$19)*'Parâmetros'!$E$19,0)+IF('Parâmetros'!$B$20="Sim",MAX(0,MIN($F24,'Parâmetros'!$D$20)-'Parâmetros'!$C$20)*'Parâmetros'!$E$20,0)+IF('Parâmetros'!$B$21="Sim",MAX(0,MIN($F24,'Parâmetros'!$D$21)-'Parâmetros'!$C$21)*'Parâmetros'!$E$21,0),0)))</f>
        <v/>
      </c>
      <c r="H24" s="19" t="n"/>
      <c r="I24" s="20">
        <f>IF($A24="","",IF($G24="","",IFERROR(MAX(0,$G24-$H24),0)))</f>
        <v/>
      </c>
      <c r="J24" s="19" t="n"/>
      <c r="K24" s="19" t="n"/>
      <c r="L24" s="20">
        <f>IF($A24="","",IF($I24="","",IFERROR($I24-$J24-$K24,0)))</f>
        <v/>
      </c>
      <c r="M24" s="21">
        <f>IF($A24="","",IF($L24="","",IFERROR(IF($L24&gt;0,"Possível montante a pagar",IF($L24&lt;0,"Possível reembolso","Sem diferença estimada")),"Verificar dados")))</f>
        <v/>
      </c>
      <c r="N24" s="20">
        <f>IF($A24="","",IF($L24="","",IFERROR(IF($L24&gt;=0,$L24,0-$L24),0)))</f>
        <v/>
      </c>
      <c r="O24" s="16" t="n"/>
      <c r="P24" s="18" t="n"/>
      <c r="Q24" s="21">
        <f>IF($A24="","",IFERROR(IF('Parâmetros'!$B$3&lt;&gt;"Pronto para calcular",'Parâmetros'!$B$3,IF($F24&gt;'Parâmetros'!$B$4,"Base fora do intervalo","OK")),"Verificar parâmetros"))</f>
        <v/>
      </c>
    </row>
    <row r="25">
      <c r="A25" s="16" t="n"/>
      <c r="B25" s="17" t="n"/>
      <c r="C25" s="18" t="n"/>
      <c r="D25" s="19" t="n"/>
      <c r="E25" s="19" t="n"/>
      <c r="F25" s="20">
        <f>IF($A25="","",IFERROR(MAX(0,$D25-$E25),0))</f>
        <v/>
      </c>
      <c r="G25" s="20">
        <f>IF($A25="","",IF('Parâmetros'!$B$3&lt;&gt;"Pronto para calcular","",IFERROR(IF('Parâmetros'!$B$12="Sim",MAX(0,MIN($F25,'Parâmetros'!$D$12)-'Parâmetros'!$C$12)*'Parâmetros'!$E$12,0)+IF('Parâmetros'!$B$13="Sim",MAX(0,MIN($F25,'Parâmetros'!$D$13)-'Parâmetros'!$C$13)*'Parâmetros'!$E$13,0)+IF('Parâmetros'!$B$14="Sim",MAX(0,MIN($F25,'Parâmetros'!$D$14)-'Parâmetros'!$C$14)*'Parâmetros'!$E$14,0)+IF('Parâmetros'!$B$15="Sim",MAX(0,MIN($F25,'Parâmetros'!$D$15)-'Parâmetros'!$C$15)*'Parâmetros'!$E$15,0)+IF('Parâmetros'!$B$16="Sim",MAX(0,MIN($F25,'Parâmetros'!$D$16)-'Parâmetros'!$C$16)*'Parâmetros'!$E$16,0)+IF('Parâmetros'!$B$17="Sim",MAX(0,MIN($F25,'Parâmetros'!$D$17)-'Parâmetros'!$C$17)*'Parâmetros'!$E$17,0)+IF('Parâmetros'!$B$18="Sim",MAX(0,MIN($F25,'Parâmetros'!$D$18)-'Parâmetros'!$C$18)*'Parâmetros'!$E$18,0)+IF('Parâmetros'!$B$19="Sim",MAX(0,MIN($F25,'Parâmetros'!$D$19)-'Parâmetros'!$C$19)*'Parâmetros'!$E$19,0)+IF('Parâmetros'!$B$20="Sim",MAX(0,MIN($F25,'Parâmetros'!$D$20)-'Parâmetros'!$C$20)*'Parâmetros'!$E$20,0)+IF('Parâmetros'!$B$21="Sim",MAX(0,MIN($F25,'Parâmetros'!$D$21)-'Parâmetros'!$C$21)*'Parâmetros'!$E$21,0),0)))</f>
        <v/>
      </c>
      <c r="H25" s="19" t="n"/>
      <c r="I25" s="20">
        <f>IF($A25="","",IF($G25="","",IFERROR(MAX(0,$G25-$H25),0)))</f>
        <v/>
      </c>
      <c r="J25" s="19" t="n"/>
      <c r="K25" s="19" t="n"/>
      <c r="L25" s="20">
        <f>IF($A25="","",IF($I25="","",IFERROR($I25-$J25-$K25,0)))</f>
        <v/>
      </c>
      <c r="M25" s="21">
        <f>IF($A25="","",IF($L25="","",IFERROR(IF($L25&gt;0,"Possível montante a pagar",IF($L25&lt;0,"Possível reembolso","Sem diferença estimada")),"Verificar dados")))</f>
        <v/>
      </c>
      <c r="N25" s="20">
        <f>IF($A25="","",IF($L25="","",IFERROR(IF($L25&gt;=0,$L25,0-$L25),0)))</f>
        <v/>
      </c>
      <c r="O25" s="16" t="n"/>
      <c r="P25" s="18" t="n"/>
      <c r="Q25" s="21">
        <f>IF($A25="","",IFERROR(IF('Parâmetros'!$B$3&lt;&gt;"Pronto para calcular",'Parâmetros'!$B$3,IF($F25&gt;'Parâmetros'!$B$4,"Base fora do intervalo","OK")),"Verificar parâmetros"))</f>
        <v/>
      </c>
    </row>
    <row r="26">
      <c r="A26" s="16" t="n"/>
      <c r="B26" s="17" t="n"/>
      <c r="C26" s="18" t="n"/>
      <c r="D26" s="19" t="n"/>
      <c r="E26" s="19" t="n"/>
      <c r="F26" s="20">
        <f>IF($A26="","",IFERROR(MAX(0,$D26-$E26),0))</f>
        <v/>
      </c>
      <c r="G26" s="20">
        <f>IF($A26="","",IF('Parâmetros'!$B$3&lt;&gt;"Pronto para calcular","",IFERROR(IF('Parâmetros'!$B$12="Sim",MAX(0,MIN($F26,'Parâmetros'!$D$12)-'Parâmetros'!$C$12)*'Parâmetros'!$E$12,0)+IF('Parâmetros'!$B$13="Sim",MAX(0,MIN($F26,'Parâmetros'!$D$13)-'Parâmetros'!$C$13)*'Parâmetros'!$E$13,0)+IF('Parâmetros'!$B$14="Sim",MAX(0,MIN($F26,'Parâmetros'!$D$14)-'Parâmetros'!$C$14)*'Parâmetros'!$E$14,0)+IF('Parâmetros'!$B$15="Sim",MAX(0,MIN($F26,'Parâmetros'!$D$15)-'Parâmetros'!$C$15)*'Parâmetros'!$E$15,0)+IF('Parâmetros'!$B$16="Sim",MAX(0,MIN($F26,'Parâmetros'!$D$16)-'Parâmetros'!$C$16)*'Parâmetros'!$E$16,0)+IF('Parâmetros'!$B$17="Sim",MAX(0,MIN($F26,'Parâmetros'!$D$17)-'Parâmetros'!$C$17)*'Parâmetros'!$E$17,0)+IF('Parâmetros'!$B$18="Sim",MAX(0,MIN($F26,'Parâmetros'!$D$18)-'Parâmetros'!$C$18)*'Parâmetros'!$E$18,0)+IF('Parâmetros'!$B$19="Sim",MAX(0,MIN($F26,'Parâmetros'!$D$19)-'Parâmetros'!$C$19)*'Parâmetros'!$E$19,0)+IF('Parâmetros'!$B$20="Sim",MAX(0,MIN($F26,'Parâmetros'!$D$20)-'Parâmetros'!$C$20)*'Parâmetros'!$E$20,0)+IF('Parâmetros'!$B$21="Sim",MAX(0,MIN($F26,'Parâmetros'!$D$21)-'Parâmetros'!$C$21)*'Parâmetros'!$E$21,0),0)))</f>
        <v/>
      </c>
      <c r="H26" s="19" t="n"/>
      <c r="I26" s="20">
        <f>IF($A26="","",IF($G26="","",IFERROR(MAX(0,$G26-$H26),0)))</f>
        <v/>
      </c>
      <c r="J26" s="19" t="n"/>
      <c r="K26" s="19" t="n"/>
      <c r="L26" s="20">
        <f>IF($A26="","",IF($I26="","",IFERROR($I26-$J26-$K26,0)))</f>
        <v/>
      </c>
      <c r="M26" s="21">
        <f>IF($A26="","",IF($L26="","",IFERROR(IF($L26&gt;0,"Possível montante a pagar",IF($L26&lt;0,"Possível reembolso","Sem diferença estimada")),"Verificar dados")))</f>
        <v/>
      </c>
      <c r="N26" s="20">
        <f>IF($A26="","",IF($L26="","",IFERROR(IF($L26&gt;=0,$L26,0-$L26),0)))</f>
        <v/>
      </c>
      <c r="O26" s="16" t="n"/>
      <c r="P26" s="18" t="n"/>
      <c r="Q26" s="21">
        <f>IF($A26="","",IFERROR(IF('Parâmetros'!$B$3&lt;&gt;"Pronto para calcular",'Parâmetros'!$B$3,IF($F26&gt;'Parâmetros'!$B$4,"Base fora do intervalo","OK")),"Verificar parâmetros"))</f>
        <v/>
      </c>
    </row>
    <row r="27">
      <c r="A27" s="16" t="n"/>
      <c r="B27" s="17" t="n"/>
      <c r="C27" s="18" t="n"/>
      <c r="D27" s="19" t="n"/>
      <c r="E27" s="19" t="n"/>
      <c r="F27" s="20">
        <f>IF($A27="","",IFERROR(MAX(0,$D27-$E27),0))</f>
        <v/>
      </c>
      <c r="G27" s="20">
        <f>IF($A27="","",IF('Parâmetros'!$B$3&lt;&gt;"Pronto para calcular","",IFERROR(IF('Parâmetros'!$B$12="Sim",MAX(0,MIN($F27,'Parâmetros'!$D$12)-'Parâmetros'!$C$12)*'Parâmetros'!$E$12,0)+IF('Parâmetros'!$B$13="Sim",MAX(0,MIN($F27,'Parâmetros'!$D$13)-'Parâmetros'!$C$13)*'Parâmetros'!$E$13,0)+IF('Parâmetros'!$B$14="Sim",MAX(0,MIN($F27,'Parâmetros'!$D$14)-'Parâmetros'!$C$14)*'Parâmetros'!$E$14,0)+IF('Parâmetros'!$B$15="Sim",MAX(0,MIN($F27,'Parâmetros'!$D$15)-'Parâmetros'!$C$15)*'Parâmetros'!$E$15,0)+IF('Parâmetros'!$B$16="Sim",MAX(0,MIN($F27,'Parâmetros'!$D$16)-'Parâmetros'!$C$16)*'Parâmetros'!$E$16,0)+IF('Parâmetros'!$B$17="Sim",MAX(0,MIN($F27,'Parâmetros'!$D$17)-'Parâmetros'!$C$17)*'Parâmetros'!$E$17,0)+IF('Parâmetros'!$B$18="Sim",MAX(0,MIN($F27,'Parâmetros'!$D$18)-'Parâmetros'!$C$18)*'Parâmetros'!$E$18,0)+IF('Parâmetros'!$B$19="Sim",MAX(0,MIN($F27,'Parâmetros'!$D$19)-'Parâmetros'!$C$19)*'Parâmetros'!$E$19,0)+IF('Parâmetros'!$B$20="Sim",MAX(0,MIN($F27,'Parâmetros'!$D$20)-'Parâmetros'!$C$20)*'Parâmetros'!$E$20,0)+IF('Parâmetros'!$B$21="Sim",MAX(0,MIN($F27,'Parâmetros'!$D$21)-'Parâmetros'!$C$21)*'Parâmetros'!$E$21,0),0)))</f>
        <v/>
      </c>
      <c r="H27" s="19" t="n"/>
      <c r="I27" s="20">
        <f>IF($A27="","",IF($G27="","",IFERROR(MAX(0,$G27-$H27),0)))</f>
        <v/>
      </c>
      <c r="J27" s="19" t="n"/>
      <c r="K27" s="19" t="n"/>
      <c r="L27" s="20">
        <f>IF($A27="","",IF($I27="","",IFERROR($I27-$J27-$K27,0)))</f>
        <v/>
      </c>
      <c r="M27" s="21">
        <f>IF($A27="","",IF($L27="","",IFERROR(IF($L27&gt;0,"Possível montante a pagar",IF($L27&lt;0,"Possível reembolso","Sem diferença estimada")),"Verificar dados")))</f>
        <v/>
      </c>
      <c r="N27" s="20">
        <f>IF($A27="","",IF($L27="","",IFERROR(IF($L27&gt;=0,$L27,0-$L27),0)))</f>
        <v/>
      </c>
      <c r="O27" s="16" t="n"/>
      <c r="P27" s="18" t="n"/>
      <c r="Q27" s="21">
        <f>IF($A27="","",IFERROR(IF('Parâmetros'!$B$3&lt;&gt;"Pronto para calcular",'Parâmetros'!$B$3,IF($F27&gt;'Parâmetros'!$B$4,"Base fora do intervalo","OK")),"Verificar parâmetros"))</f>
        <v/>
      </c>
    </row>
    <row r="28">
      <c r="A28" s="16" t="n"/>
      <c r="B28" s="17" t="n"/>
      <c r="C28" s="18" t="n"/>
      <c r="D28" s="19" t="n"/>
      <c r="E28" s="19" t="n"/>
      <c r="F28" s="20">
        <f>IF($A28="","",IFERROR(MAX(0,$D28-$E28),0))</f>
        <v/>
      </c>
      <c r="G28" s="20">
        <f>IF($A28="","",IF('Parâmetros'!$B$3&lt;&gt;"Pronto para calcular","",IFERROR(IF('Parâmetros'!$B$12="Sim",MAX(0,MIN($F28,'Parâmetros'!$D$12)-'Parâmetros'!$C$12)*'Parâmetros'!$E$12,0)+IF('Parâmetros'!$B$13="Sim",MAX(0,MIN($F28,'Parâmetros'!$D$13)-'Parâmetros'!$C$13)*'Parâmetros'!$E$13,0)+IF('Parâmetros'!$B$14="Sim",MAX(0,MIN($F28,'Parâmetros'!$D$14)-'Parâmetros'!$C$14)*'Parâmetros'!$E$14,0)+IF('Parâmetros'!$B$15="Sim",MAX(0,MIN($F28,'Parâmetros'!$D$15)-'Parâmetros'!$C$15)*'Parâmetros'!$E$15,0)+IF('Parâmetros'!$B$16="Sim",MAX(0,MIN($F28,'Parâmetros'!$D$16)-'Parâmetros'!$C$16)*'Parâmetros'!$E$16,0)+IF('Parâmetros'!$B$17="Sim",MAX(0,MIN($F28,'Parâmetros'!$D$17)-'Parâmetros'!$C$17)*'Parâmetros'!$E$17,0)+IF('Parâmetros'!$B$18="Sim",MAX(0,MIN($F28,'Parâmetros'!$D$18)-'Parâmetros'!$C$18)*'Parâmetros'!$E$18,0)+IF('Parâmetros'!$B$19="Sim",MAX(0,MIN($F28,'Parâmetros'!$D$19)-'Parâmetros'!$C$19)*'Parâmetros'!$E$19,0)+IF('Parâmetros'!$B$20="Sim",MAX(0,MIN($F28,'Parâmetros'!$D$20)-'Parâmetros'!$C$20)*'Parâmetros'!$E$20,0)+IF('Parâmetros'!$B$21="Sim",MAX(0,MIN($F28,'Parâmetros'!$D$21)-'Parâmetros'!$C$21)*'Parâmetros'!$E$21,0),0)))</f>
        <v/>
      </c>
      <c r="H28" s="19" t="n"/>
      <c r="I28" s="20">
        <f>IF($A28="","",IF($G28="","",IFERROR(MAX(0,$G28-$H28),0)))</f>
        <v/>
      </c>
      <c r="J28" s="19" t="n"/>
      <c r="K28" s="19" t="n"/>
      <c r="L28" s="20">
        <f>IF($A28="","",IF($I28="","",IFERROR($I28-$J28-$K28,0)))</f>
        <v/>
      </c>
      <c r="M28" s="21">
        <f>IF($A28="","",IF($L28="","",IFERROR(IF($L28&gt;0,"Possível montante a pagar",IF($L28&lt;0,"Possível reembolso","Sem diferença estimada")),"Verificar dados")))</f>
        <v/>
      </c>
      <c r="N28" s="20">
        <f>IF($A28="","",IF($L28="","",IFERROR(IF($L28&gt;=0,$L28,0-$L28),0)))</f>
        <v/>
      </c>
      <c r="O28" s="16" t="n"/>
      <c r="P28" s="18" t="n"/>
      <c r="Q28" s="21">
        <f>IF($A28="","",IFERROR(IF('Parâmetros'!$B$3&lt;&gt;"Pronto para calcular",'Parâmetros'!$B$3,IF($F28&gt;'Parâmetros'!$B$4,"Base fora do intervalo","OK")),"Verificar parâmetros"))</f>
        <v/>
      </c>
    </row>
    <row r="29">
      <c r="A29" s="16" t="n"/>
      <c r="B29" s="17" t="n"/>
      <c r="C29" s="18" t="n"/>
      <c r="D29" s="19" t="n"/>
      <c r="E29" s="19" t="n"/>
      <c r="F29" s="20">
        <f>IF($A29="","",IFERROR(MAX(0,$D29-$E29),0))</f>
        <v/>
      </c>
      <c r="G29" s="20">
        <f>IF($A29="","",IF('Parâmetros'!$B$3&lt;&gt;"Pronto para calcular","",IFERROR(IF('Parâmetros'!$B$12="Sim",MAX(0,MIN($F29,'Parâmetros'!$D$12)-'Parâmetros'!$C$12)*'Parâmetros'!$E$12,0)+IF('Parâmetros'!$B$13="Sim",MAX(0,MIN($F29,'Parâmetros'!$D$13)-'Parâmetros'!$C$13)*'Parâmetros'!$E$13,0)+IF('Parâmetros'!$B$14="Sim",MAX(0,MIN($F29,'Parâmetros'!$D$14)-'Parâmetros'!$C$14)*'Parâmetros'!$E$14,0)+IF('Parâmetros'!$B$15="Sim",MAX(0,MIN($F29,'Parâmetros'!$D$15)-'Parâmetros'!$C$15)*'Parâmetros'!$E$15,0)+IF('Parâmetros'!$B$16="Sim",MAX(0,MIN($F29,'Parâmetros'!$D$16)-'Parâmetros'!$C$16)*'Parâmetros'!$E$16,0)+IF('Parâmetros'!$B$17="Sim",MAX(0,MIN($F29,'Parâmetros'!$D$17)-'Parâmetros'!$C$17)*'Parâmetros'!$E$17,0)+IF('Parâmetros'!$B$18="Sim",MAX(0,MIN($F29,'Parâmetros'!$D$18)-'Parâmetros'!$C$18)*'Parâmetros'!$E$18,0)+IF('Parâmetros'!$B$19="Sim",MAX(0,MIN($F29,'Parâmetros'!$D$19)-'Parâmetros'!$C$19)*'Parâmetros'!$E$19,0)+IF('Parâmetros'!$B$20="Sim",MAX(0,MIN($F29,'Parâmetros'!$D$20)-'Parâmetros'!$C$20)*'Parâmetros'!$E$20,0)+IF('Parâmetros'!$B$21="Sim",MAX(0,MIN($F29,'Parâmetros'!$D$21)-'Parâmetros'!$C$21)*'Parâmetros'!$E$21,0),0)))</f>
        <v/>
      </c>
      <c r="H29" s="19" t="n"/>
      <c r="I29" s="20">
        <f>IF($A29="","",IF($G29="","",IFERROR(MAX(0,$G29-$H29),0)))</f>
        <v/>
      </c>
      <c r="J29" s="19" t="n"/>
      <c r="K29" s="19" t="n"/>
      <c r="L29" s="20">
        <f>IF($A29="","",IF($I29="","",IFERROR($I29-$J29-$K29,0)))</f>
        <v/>
      </c>
      <c r="M29" s="21">
        <f>IF($A29="","",IF($L29="","",IFERROR(IF($L29&gt;0,"Possível montante a pagar",IF($L29&lt;0,"Possível reembolso","Sem diferença estimada")),"Verificar dados")))</f>
        <v/>
      </c>
      <c r="N29" s="20">
        <f>IF($A29="","",IF($L29="","",IFERROR(IF($L29&gt;=0,$L29,0-$L29),0)))</f>
        <v/>
      </c>
      <c r="O29" s="16" t="n"/>
      <c r="P29" s="18" t="n"/>
      <c r="Q29" s="21">
        <f>IF($A29="","",IFERROR(IF('Parâmetros'!$B$3&lt;&gt;"Pronto para calcular",'Parâmetros'!$B$3,IF($F29&gt;'Parâmetros'!$B$4,"Base fora do intervalo","OK")),"Verificar parâmetros"))</f>
        <v/>
      </c>
    </row>
    <row r="30">
      <c r="A30" s="16" t="n"/>
      <c r="B30" s="17" t="n"/>
      <c r="C30" s="18" t="n"/>
      <c r="D30" s="19" t="n"/>
      <c r="E30" s="19" t="n"/>
      <c r="F30" s="20">
        <f>IF($A30="","",IFERROR(MAX(0,$D30-$E30),0))</f>
        <v/>
      </c>
      <c r="G30" s="20">
        <f>IF($A30="","",IF('Parâmetros'!$B$3&lt;&gt;"Pronto para calcular","",IFERROR(IF('Parâmetros'!$B$12="Sim",MAX(0,MIN($F30,'Parâmetros'!$D$12)-'Parâmetros'!$C$12)*'Parâmetros'!$E$12,0)+IF('Parâmetros'!$B$13="Sim",MAX(0,MIN($F30,'Parâmetros'!$D$13)-'Parâmetros'!$C$13)*'Parâmetros'!$E$13,0)+IF('Parâmetros'!$B$14="Sim",MAX(0,MIN($F30,'Parâmetros'!$D$14)-'Parâmetros'!$C$14)*'Parâmetros'!$E$14,0)+IF('Parâmetros'!$B$15="Sim",MAX(0,MIN($F30,'Parâmetros'!$D$15)-'Parâmetros'!$C$15)*'Parâmetros'!$E$15,0)+IF('Parâmetros'!$B$16="Sim",MAX(0,MIN($F30,'Parâmetros'!$D$16)-'Parâmetros'!$C$16)*'Parâmetros'!$E$16,0)+IF('Parâmetros'!$B$17="Sim",MAX(0,MIN($F30,'Parâmetros'!$D$17)-'Parâmetros'!$C$17)*'Parâmetros'!$E$17,0)+IF('Parâmetros'!$B$18="Sim",MAX(0,MIN($F30,'Parâmetros'!$D$18)-'Parâmetros'!$C$18)*'Parâmetros'!$E$18,0)+IF('Parâmetros'!$B$19="Sim",MAX(0,MIN($F30,'Parâmetros'!$D$19)-'Parâmetros'!$C$19)*'Parâmetros'!$E$19,0)+IF('Parâmetros'!$B$20="Sim",MAX(0,MIN($F30,'Parâmetros'!$D$20)-'Parâmetros'!$C$20)*'Parâmetros'!$E$20,0)+IF('Parâmetros'!$B$21="Sim",MAX(0,MIN($F30,'Parâmetros'!$D$21)-'Parâmetros'!$C$21)*'Parâmetros'!$E$21,0),0)))</f>
        <v/>
      </c>
      <c r="H30" s="19" t="n"/>
      <c r="I30" s="20">
        <f>IF($A30="","",IF($G30="","",IFERROR(MAX(0,$G30-$H30),0)))</f>
        <v/>
      </c>
      <c r="J30" s="19" t="n"/>
      <c r="K30" s="19" t="n"/>
      <c r="L30" s="20">
        <f>IF($A30="","",IF($I30="","",IFERROR($I30-$J30-$K30,0)))</f>
        <v/>
      </c>
      <c r="M30" s="21">
        <f>IF($A30="","",IF($L30="","",IFERROR(IF($L30&gt;0,"Possível montante a pagar",IF($L30&lt;0,"Possível reembolso","Sem diferença estimada")),"Verificar dados")))</f>
        <v/>
      </c>
      <c r="N30" s="20">
        <f>IF($A30="","",IF($L30="","",IFERROR(IF($L30&gt;=0,$L30,0-$L30),0)))</f>
        <v/>
      </c>
      <c r="O30" s="16" t="n"/>
      <c r="P30" s="18" t="n"/>
      <c r="Q30" s="21">
        <f>IF($A30="","",IFERROR(IF('Parâmetros'!$B$3&lt;&gt;"Pronto para calcular",'Parâmetros'!$B$3,IF($F30&gt;'Parâmetros'!$B$4,"Base fora do intervalo","OK")),"Verificar parâmetros"))</f>
        <v/>
      </c>
    </row>
    <row r="31">
      <c r="A31" s="16" t="n"/>
      <c r="B31" s="17" t="n"/>
      <c r="C31" s="18" t="n"/>
      <c r="D31" s="19" t="n"/>
      <c r="E31" s="19" t="n"/>
      <c r="F31" s="20">
        <f>IF($A31="","",IFERROR(MAX(0,$D31-$E31),0))</f>
        <v/>
      </c>
      <c r="G31" s="20">
        <f>IF($A31="","",IF('Parâmetros'!$B$3&lt;&gt;"Pronto para calcular","",IFERROR(IF('Parâmetros'!$B$12="Sim",MAX(0,MIN($F31,'Parâmetros'!$D$12)-'Parâmetros'!$C$12)*'Parâmetros'!$E$12,0)+IF('Parâmetros'!$B$13="Sim",MAX(0,MIN($F31,'Parâmetros'!$D$13)-'Parâmetros'!$C$13)*'Parâmetros'!$E$13,0)+IF('Parâmetros'!$B$14="Sim",MAX(0,MIN($F31,'Parâmetros'!$D$14)-'Parâmetros'!$C$14)*'Parâmetros'!$E$14,0)+IF('Parâmetros'!$B$15="Sim",MAX(0,MIN($F31,'Parâmetros'!$D$15)-'Parâmetros'!$C$15)*'Parâmetros'!$E$15,0)+IF('Parâmetros'!$B$16="Sim",MAX(0,MIN($F31,'Parâmetros'!$D$16)-'Parâmetros'!$C$16)*'Parâmetros'!$E$16,0)+IF('Parâmetros'!$B$17="Sim",MAX(0,MIN($F31,'Parâmetros'!$D$17)-'Parâmetros'!$C$17)*'Parâmetros'!$E$17,0)+IF('Parâmetros'!$B$18="Sim",MAX(0,MIN($F31,'Parâmetros'!$D$18)-'Parâmetros'!$C$18)*'Parâmetros'!$E$18,0)+IF('Parâmetros'!$B$19="Sim",MAX(0,MIN($F31,'Parâmetros'!$D$19)-'Parâmetros'!$C$19)*'Parâmetros'!$E$19,0)+IF('Parâmetros'!$B$20="Sim",MAX(0,MIN($F31,'Parâmetros'!$D$20)-'Parâmetros'!$C$20)*'Parâmetros'!$E$20,0)+IF('Parâmetros'!$B$21="Sim",MAX(0,MIN($F31,'Parâmetros'!$D$21)-'Parâmetros'!$C$21)*'Parâmetros'!$E$21,0),0)))</f>
        <v/>
      </c>
      <c r="H31" s="19" t="n"/>
      <c r="I31" s="20">
        <f>IF($A31="","",IF($G31="","",IFERROR(MAX(0,$G31-$H31),0)))</f>
        <v/>
      </c>
      <c r="J31" s="19" t="n"/>
      <c r="K31" s="19" t="n"/>
      <c r="L31" s="20">
        <f>IF($A31="","",IF($I31="","",IFERROR($I31-$J31-$K31,0)))</f>
        <v/>
      </c>
      <c r="M31" s="21">
        <f>IF($A31="","",IF($L31="","",IFERROR(IF($L31&gt;0,"Possível montante a pagar",IF($L31&lt;0,"Possível reembolso","Sem diferença estimada")),"Verificar dados")))</f>
        <v/>
      </c>
      <c r="N31" s="20">
        <f>IF($A31="","",IF($L31="","",IFERROR(IF($L31&gt;=0,$L31,0-$L31),0)))</f>
        <v/>
      </c>
      <c r="O31" s="16" t="n"/>
      <c r="P31" s="18" t="n"/>
      <c r="Q31" s="21">
        <f>IF($A31="","",IFERROR(IF('Parâmetros'!$B$3&lt;&gt;"Pronto para calcular",'Parâmetros'!$B$3,IF($F31&gt;'Parâmetros'!$B$4,"Base fora do intervalo","OK")),"Verificar parâmetros"))</f>
        <v/>
      </c>
    </row>
    <row r="32">
      <c r="A32" s="16" t="n"/>
      <c r="B32" s="17" t="n"/>
      <c r="C32" s="18" t="n"/>
      <c r="D32" s="19" t="n"/>
      <c r="E32" s="19" t="n"/>
      <c r="F32" s="20">
        <f>IF($A32="","",IFERROR(MAX(0,$D32-$E32),0))</f>
        <v/>
      </c>
      <c r="G32" s="20">
        <f>IF($A32="","",IF('Parâmetros'!$B$3&lt;&gt;"Pronto para calcular","",IFERROR(IF('Parâmetros'!$B$12="Sim",MAX(0,MIN($F32,'Parâmetros'!$D$12)-'Parâmetros'!$C$12)*'Parâmetros'!$E$12,0)+IF('Parâmetros'!$B$13="Sim",MAX(0,MIN($F32,'Parâmetros'!$D$13)-'Parâmetros'!$C$13)*'Parâmetros'!$E$13,0)+IF('Parâmetros'!$B$14="Sim",MAX(0,MIN($F32,'Parâmetros'!$D$14)-'Parâmetros'!$C$14)*'Parâmetros'!$E$14,0)+IF('Parâmetros'!$B$15="Sim",MAX(0,MIN($F32,'Parâmetros'!$D$15)-'Parâmetros'!$C$15)*'Parâmetros'!$E$15,0)+IF('Parâmetros'!$B$16="Sim",MAX(0,MIN($F32,'Parâmetros'!$D$16)-'Parâmetros'!$C$16)*'Parâmetros'!$E$16,0)+IF('Parâmetros'!$B$17="Sim",MAX(0,MIN($F32,'Parâmetros'!$D$17)-'Parâmetros'!$C$17)*'Parâmetros'!$E$17,0)+IF('Parâmetros'!$B$18="Sim",MAX(0,MIN($F32,'Parâmetros'!$D$18)-'Parâmetros'!$C$18)*'Parâmetros'!$E$18,0)+IF('Parâmetros'!$B$19="Sim",MAX(0,MIN($F32,'Parâmetros'!$D$19)-'Parâmetros'!$C$19)*'Parâmetros'!$E$19,0)+IF('Parâmetros'!$B$20="Sim",MAX(0,MIN($F32,'Parâmetros'!$D$20)-'Parâmetros'!$C$20)*'Parâmetros'!$E$20,0)+IF('Parâmetros'!$B$21="Sim",MAX(0,MIN($F32,'Parâmetros'!$D$21)-'Parâmetros'!$C$21)*'Parâmetros'!$E$21,0),0)))</f>
        <v/>
      </c>
      <c r="H32" s="19" t="n"/>
      <c r="I32" s="20">
        <f>IF($A32="","",IF($G32="","",IFERROR(MAX(0,$G32-$H32),0)))</f>
        <v/>
      </c>
      <c r="J32" s="19" t="n"/>
      <c r="K32" s="19" t="n"/>
      <c r="L32" s="20">
        <f>IF($A32="","",IF($I32="","",IFERROR($I32-$J32-$K32,0)))</f>
        <v/>
      </c>
      <c r="M32" s="21">
        <f>IF($A32="","",IF($L32="","",IFERROR(IF($L32&gt;0,"Possível montante a pagar",IF($L32&lt;0,"Possível reembolso","Sem diferença estimada")),"Verificar dados")))</f>
        <v/>
      </c>
      <c r="N32" s="20">
        <f>IF($A32="","",IF($L32="","",IFERROR(IF($L32&gt;=0,$L32,0-$L32),0)))</f>
        <v/>
      </c>
      <c r="O32" s="16" t="n"/>
      <c r="P32" s="18" t="n"/>
      <c r="Q32" s="21">
        <f>IF($A32="","",IFERROR(IF('Parâmetros'!$B$3&lt;&gt;"Pronto para calcular",'Parâmetros'!$B$3,IF($F32&gt;'Parâmetros'!$B$4,"Base fora do intervalo","OK")),"Verificar parâmetros"))</f>
        <v/>
      </c>
    </row>
    <row r="33">
      <c r="A33" s="16" t="n"/>
      <c r="B33" s="17" t="n"/>
      <c r="C33" s="18" t="n"/>
      <c r="D33" s="19" t="n"/>
      <c r="E33" s="19" t="n"/>
      <c r="F33" s="20">
        <f>IF($A33="","",IFERROR(MAX(0,$D33-$E33),0))</f>
        <v/>
      </c>
      <c r="G33" s="20">
        <f>IF($A33="","",IF('Parâmetros'!$B$3&lt;&gt;"Pronto para calcular","",IFERROR(IF('Parâmetros'!$B$12="Sim",MAX(0,MIN($F33,'Parâmetros'!$D$12)-'Parâmetros'!$C$12)*'Parâmetros'!$E$12,0)+IF('Parâmetros'!$B$13="Sim",MAX(0,MIN($F33,'Parâmetros'!$D$13)-'Parâmetros'!$C$13)*'Parâmetros'!$E$13,0)+IF('Parâmetros'!$B$14="Sim",MAX(0,MIN($F33,'Parâmetros'!$D$14)-'Parâmetros'!$C$14)*'Parâmetros'!$E$14,0)+IF('Parâmetros'!$B$15="Sim",MAX(0,MIN($F33,'Parâmetros'!$D$15)-'Parâmetros'!$C$15)*'Parâmetros'!$E$15,0)+IF('Parâmetros'!$B$16="Sim",MAX(0,MIN($F33,'Parâmetros'!$D$16)-'Parâmetros'!$C$16)*'Parâmetros'!$E$16,0)+IF('Parâmetros'!$B$17="Sim",MAX(0,MIN($F33,'Parâmetros'!$D$17)-'Parâmetros'!$C$17)*'Parâmetros'!$E$17,0)+IF('Parâmetros'!$B$18="Sim",MAX(0,MIN($F33,'Parâmetros'!$D$18)-'Parâmetros'!$C$18)*'Parâmetros'!$E$18,0)+IF('Parâmetros'!$B$19="Sim",MAX(0,MIN($F33,'Parâmetros'!$D$19)-'Parâmetros'!$C$19)*'Parâmetros'!$E$19,0)+IF('Parâmetros'!$B$20="Sim",MAX(0,MIN($F33,'Parâmetros'!$D$20)-'Parâmetros'!$C$20)*'Parâmetros'!$E$20,0)+IF('Parâmetros'!$B$21="Sim",MAX(0,MIN($F33,'Parâmetros'!$D$21)-'Parâmetros'!$C$21)*'Parâmetros'!$E$21,0),0)))</f>
        <v/>
      </c>
      <c r="H33" s="19" t="n"/>
      <c r="I33" s="20">
        <f>IF($A33="","",IF($G33="","",IFERROR(MAX(0,$G33-$H33),0)))</f>
        <v/>
      </c>
      <c r="J33" s="19" t="n"/>
      <c r="K33" s="19" t="n"/>
      <c r="L33" s="20">
        <f>IF($A33="","",IF($I33="","",IFERROR($I33-$J33-$K33,0)))</f>
        <v/>
      </c>
      <c r="M33" s="21">
        <f>IF($A33="","",IF($L33="","",IFERROR(IF($L33&gt;0,"Possível montante a pagar",IF($L33&lt;0,"Possível reembolso","Sem diferença estimada")),"Verificar dados")))</f>
        <v/>
      </c>
      <c r="N33" s="20">
        <f>IF($A33="","",IF($L33="","",IFERROR(IF($L33&gt;=0,$L33,0-$L33),0)))</f>
        <v/>
      </c>
      <c r="O33" s="16" t="n"/>
      <c r="P33" s="18" t="n"/>
      <c r="Q33" s="21">
        <f>IF($A33="","",IFERROR(IF('Parâmetros'!$B$3&lt;&gt;"Pronto para calcular",'Parâmetros'!$B$3,IF($F33&gt;'Parâmetros'!$B$4,"Base fora do intervalo","OK")),"Verificar parâmetros"))</f>
        <v/>
      </c>
    </row>
    <row r="34">
      <c r="A34" s="16" t="n"/>
      <c r="B34" s="17" t="n"/>
      <c r="C34" s="18" t="n"/>
      <c r="D34" s="19" t="n"/>
      <c r="E34" s="19" t="n"/>
      <c r="F34" s="20">
        <f>IF($A34="","",IFERROR(MAX(0,$D34-$E34),0))</f>
        <v/>
      </c>
      <c r="G34" s="20">
        <f>IF($A34="","",IF('Parâmetros'!$B$3&lt;&gt;"Pronto para calcular","",IFERROR(IF('Parâmetros'!$B$12="Sim",MAX(0,MIN($F34,'Parâmetros'!$D$12)-'Parâmetros'!$C$12)*'Parâmetros'!$E$12,0)+IF('Parâmetros'!$B$13="Sim",MAX(0,MIN($F34,'Parâmetros'!$D$13)-'Parâmetros'!$C$13)*'Parâmetros'!$E$13,0)+IF('Parâmetros'!$B$14="Sim",MAX(0,MIN($F34,'Parâmetros'!$D$14)-'Parâmetros'!$C$14)*'Parâmetros'!$E$14,0)+IF('Parâmetros'!$B$15="Sim",MAX(0,MIN($F34,'Parâmetros'!$D$15)-'Parâmetros'!$C$15)*'Parâmetros'!$E$15,0)+IF('Parâmetros'!$B$16="Sim",MAX(0,MIN($F34,'Parâmetros'!$D$16)-'Parâmetros'!$C$16)*'Parâmetros'!$E$16,0)+IF('Parâmetros'!$B$17="Sim",MAX(0,MIN($F34,'Parâmetros'!$D$17)-'Parâmetros'!$C$17)*'Parâmetros'!$E$17,0)+IF('Parâmetros'!$B$18="Sim",MAX(0,MIN($F34,'Parâmetros'!$D$18)-'Parâmetros'!$C$18)*'Parâmetros'!$E$18,0)+IF('Parâmetros'!$B$19="Sim",MAX(0,MIN($F34,'Parâmetros'!$D$19)-'Parâmetros'!$C$19)*'Parâmetros'!$E$19,0)+IF('Parâmetros'!$B$20="Sim",MAX(0,MIN($F34,'Parâmetros'!$D$20)-'Parâmetros'!$C$20)*'Parâmetros'!$E$20,0)+IF('Parâmetros'!$B$21="Sim",MAX(0,MIN($F34,'Parâmetros'!$D$21)-'Parâmetros'!$C$21)*'Parâmetros'!$E$21,0),0)))</f>
        <v/>
      </c>
      <c r="H34" s="19" t="n"/>
      <c r="I34" s="20">
        <f>IF($A34="","",IF($G34="","",IFERROR(MAX(0,$G34-$H34),0)))</f>
        <v/>
      </c>
      <c r="J34" s="19" t="n"/>
      <c r="K34" s="19" t="n"/>
      <c r="L34" s="20">
        <f>IF($A34="","",IF($I34="","",IFERROR($I34-$J34-$K34,0)))</f>
        <v/>
      </c>
      <c r="M34" s="21">
        <f>IF($A34="","",IF($L34="","",IFERROR(IF($L34&gt;0,"Possível montante a pagar",IF($L34&lt;0,"Possível reembolso","Sem diferença estimada")),"Verificar dados")))</f>
        <v/>
      </c>
      <c r="N34" s="20">
        <f>IF($A34="","",IF($L34="","",IFERROR(IF($L34&gt;=0,$L34,0-$L34),0)))</f>
        <v/>
      </c>
      <c r="O34" s="16" t="n"/>
      <c r="P34" s="18" t="n"/>
      <c r="Q34" s="21">
        <f>IF($A34="","",IFERROR(IF('Parâmetros'!$B$3&lt;&gt;"Pronto para calcular",'Parâmetros'!$B$3,IF($F34&gt;'Parâmetros'!$B$4,"Base fora do intervalo","OK")),"Verificar parâmetros"))</f>
        <v/>
      </c>
    </row>
    <row r="35">
      <c r="A35" s="16" t="n"/>
      <c r="B35" s="17" t="n"/>
      <c r="C35" s="18" t="n"/>
      <c r="D35" s="19" t="n"/>
      <c r="E35" s="19" t="n"/>
      <c r="F35" s="20">
        <f>IF($A35="","",IFERROR(MAX(0,$D35-$E35),0))</f>
        <v/>
      </c>
      <c r="G35" s="20">
        <f>IF($A35="","",IF('Parâmetros'!$B$3&lt;&gt;"Pronto para calcular","",IFERROR(IF('Parâmetros'!$B$12="Sim",MAX(0,MIN($F35,'Parâmetros'!$D$12)-'Parâmetros'!$C$12)*'Parâmetros'!$E$12,0)+IF('Parâmetros'!$B$13="Sim",MAX(0,MIN($F35,'Parâmetros'!$D$13)-'Parâmetros'!$C$13)*'Parâmetros'!$E$13,0)+IF('Parâmetros'!$B$14="Sim",MAX(0,MIN($F35,'Parâmetros'!$D$14)-'Parâmetros'!$C$14)*'Parâmetros'!$E$14,0)+IF('Parâmetros'!$B$15="Sim",MAX(0,MIN($F35,'Parâmetros'!$D$15)-'Parâmetros'!$C$15)*'Parâmetros'!$E$15,0)+IF('Parâmetros'!$B$16="Sim",MAX(0,MIN($F35,'Parâmetros'!$D$16)-'Parâmetros'!$C$16)*'Parâmetros'!$E$16,0)+IF('Parâmetros'!$B$17="Sim",MAX(0,MIN($F35,'Parâmetros'!$D$17)-'Parâmetros'!$C$17)*'Parâmetros'!$E$17,0)+IF('Parâmetros'!$B$18="Sim",MAX(0,MIN($F35,'Parâmetros'!$D$18)-'Parâmetros'!$C$18)*'Parâmetros'!$E$18,0)+IF('Parâmetros'!$B$19="Sim",MAX(0,MIN($F35,'Parâmetros'!$D$19)-'Parâmetros'!$C$19)*'Parâmetros'!$E$19,0)+IF('Parâmetros'!$B$20="Sim",MAX(0,MIN($F35,'Parâmetros'!$D$20)-'Parâmetros'!$C$20)*'Parâmetros'!$E$20,0)+IF('Parâmetros'!$B$21="Sim",MAX(0,MIN($F35,'Parâmetros'!$D$21)-'Parâmetros'!$C$21)*'Parâmetros'!$E$21,0),0)))</f>
        <v/>
      </c>
      <c r="H35" s="19" t="n"/>
      <c r="I35" s="20">
        <f>IF($A35="","",IF($G35="","",IFERROR(MAX(0,$G35-$H35),0)))</f>
        <v/>
      </c>
      <c r="J35" s="19" t="n"/>
      <c r="K35" s="19" t="n"/>
      <c r="L35" s="20">
        <f>IF($A35="","",IF($I35="","",IFERROR($I35-$J35-$K35,0)))</f>
        <v/>
      </c>
      <c r="M35" s="21">
        <f>IF($A35="","",IF($L35="","",IFERROR(IF($L35&gt;0,"Possível montante a pagar",IF($L35&lt;0,"Possível reembolso","Sem diferença estimada")),"Verificar dados")))</f>
        <v/>
      </c>
      <c r="N35" s="20">
        <f>IF($A35="","",IF($L35="","",IFERROR(IF($L35&gt;=0,$L35,0-$L35),0)))</f>
        <v/>
      </c>
      <c r="O35" s="16" t="n"/>
      <c r="P35" s="18" t="n"/>
      <c r="Q35" s="21">
        <f>IF($A35="","",IFERROR(IF('Parâmetros'!$B$3&lt;&gt;"Pronto para calcular",'Parâmetros'!$B$3,IF($F35&gt;'Parâmetros'!$B$4,"Base fora do intervalo","OK")),"Verificar parâmetros"))</f>
        <v/>
      </c>
    </row>
    <row r="36">
      <c r="A36" s="16" t="n"/>
      <c r="B36" s="17" t="n"/>
      <c r="C36" s="18" t="n"/>
      <c r="D36" s="19" t="n"/>
      <c r="E36" s="19" t="n"/>
      <c r="F36" s="20">
        <f>IF($A36="","",IFERROR(MAX(0,$D36-$E36),0))</f>
        <v/>
      </c>
      <c r="G36" s="20">
        <f>IF($A36="","",IF('Parâmetros'!$B$3&lt;&gt;"Pronto para calcular","",IFERROR(IF('Parâmetros'!$B$12="Sim",MAX(0,MIN($F36,'Parâmetros'!$D$12)-'Parâmetros'!$C$12)*'Parâmetros'!$E$12,0)+IF('Parâmetros'!$B$13="Sim",MAX(0,MIN($F36,'Parâmetros'!$D$13)-'Parâmetros'!$C$13)*'Parâmetros'!$E$13,0)+IF('Parâmetros'!$B$14="Sim",MAX(0,MIN($F36,'Parâmetros'!$D$14)-'Parâmetros'!$C$14)*'Parâmetros'!$E$14,0)+IF('Parâmetros'!$B$15="Sim",MAX(0,MIN($F36,'Parâmetros'!$D$15)-'Parâmetros'!$C$15)*'Parâmetros'!$E$15,0)+IF('Parâmetros'!$B$16="Sim",MAX(0,MIN($F36,'Parâmetros'!$D$16)-'Parâmetros'!$C$16)*'Parâmetros'!$E$16,0)+IF('Parâmetros'!$B$17="Sim",MAX(0,MIN($F36,'Parâmetros'!$D$17)-'Parâmetros'!$C$17)*'Parâmetros'!$E$17,0)+IF('Parâmetros'!$B$18="Sim",MAX(0,MIN($F36,'Parâmetros'!$D$18)-'Parâmetros'!$C$18)*'Parâmetros'!$E$18,0)+IF('Parâmetros'!$B$19="Sim",MAX(0,MIN($F36,'Parâmetros'!$D$19)-'Parâmetros'!$C$19)*'Parâmetros'!$E$19,0)+IF('Parâmetros'!$B$20="Sim",MAX(0,MIN($F36,'Parâmetros'!$D$20)-'Parâmetros'!$C$20)*'Parâmetros'!$E$20,0)+IF('Parâmetros'!$B$21="Sim",MAX(0,MIN($F36,'Parâmetros'!$D$21)-'Parâmetros'!$C$21)*'Parâmetros'!$E$21,0),0)))</f>
        <v/>
      </c>
      <c r="H36" s="19" t="n"/>
      <c r="I36" s="20">
        <f>IF($A36="","",IF($G36="","",IFERROR(MAX(0,$G36-$H36),0)))</f>
        <v/>
      </c>
      <c r="J36" s="19" t="n"/>
      <c r="K36" s="19" t="n"/>
      <c r="L36" s="20">
        <f>IF($A36="","",IF($I36="","",IFERROR($I36-$J36-$K36,0)))</f>
        <v/>
      </c>
      <c r="M36" s="21">
        <f>IF($A36="","",IF($L36="","",IFERROR(IF($L36&gt;0,"Possível montante a pagar",IF($L36&lt;0,"Possível reembolso","Sem diferença estimada")),"Verificar dados")))</f>
        <v/>
      </c>
      <c r="N36" s="20">
        <f>IF($A36="","",IF($L36="","",IFERROR(IF($L36&gt;=0,$L36,0-$L36),0)))</f>
        <v/>
      </c>
      <c r="O36" s="16" t="n"/>
      <c r="P36" s="18" t="n"/>
      <c r="Q36" s="21">
        <f>IF($A36="","",IFERROR(IF('Parâmetros'!$B$3&lt;&gt;"Pronto para calcular",'Parâmetros'!$B$3,IF($F36&gt;'Parâmetros'!$B$4,"Base fora do intervalo","OK")),"Verificar parâmetros"))</f>
        <v/>
      </c>
    </row>
    <row r="37">
      <c r="A37" s="16" t="n"/>
      <c r="B37" s="17" t="n"/>
      <c r="C37" s="18" t="n"/>
      <c r="D37" s="19" t="n"/>
      <c r="E37" s="19" t="n"/>
      <c r="F37" s="20">
        <f>IF($A37="","",IFERROR(MAX(0,$D37-$E37),0))</f>
        <v/>
      </c>
      <c r="G37" s="20">
        <f>IF($A37="","",IF('Parâmetros'!$B$3&lt;&gt;"Pronto para calcular","",IFERROR(IF('Parâmetros'!$B$12="Sim",MAX(0,MIN($F37,'Parâmetros'!$D$12)-'Parâmetros'!$C$12)*'Parâmetros'!$E$12,0)+IF('Parâmetros'!$B$13="Sim",MAX(0,MIN($F37,'Parâmetros'!$D$13)-'Parâmetros'!$C$13)*'Parâmetros'!$E$13,0)+IF('Parâmetros'!$B$14="Sim",MAX(0,MIN($F37,'Parâmetros'!$D$14)-'Parâmetros'!$C$14)*'Parâmetros'!$E$14,0)+IF('Parâmetros'!$B$15="Sim",MAX(0,MIN($F37,'Parâmetros'!$D$15)-'Parâmetros'!$C$15)*'Parâmetros'!$E$15,0)+IF('Parâmetros'!$B$16="Sim",MAX(0,MIN($F37,'Parâmetros'!$D$16)-'Parâmetros'!$C$16)*'Parâmetros'!$E$16,0)+IF('Parâmetros'!$B$17="Sim",MAX(0,MIN($F37,'Parâmetros'!$D$17)-'Parâmetros'!$C$17)*'Parâmetros'!$E$17,0)+IF('Parâmetros'!$B$18="Sim",MAX(0,MIN($F37,'Parâmetros'!$D$18)-'Parâmetros'!$C$18)*'Parâmetros'!$E$18,0)+IF('Parâmetros'!$B$19="Sim",MAX(0,MIN($F37,'Parâmetros'!$D$19)-'Parâmetros'!$C$19)*'Parâmetros'!$E$19,0)+IF('Parâmetros'!$B$20="Sim",MAX(0,MIN($F37,'Parâmetros'!$D$20)-'Parâmetros'!$C$20)*'Parâmetros'!$E$20,0)+IF('Parâmetros'!$B$21="Sim",MAX(0,MIN($F37,'Parâmetros'!$D$21)-'Parâmetros'!$C$21)*'Parâmetros'!$E$21,0),0)))</f>
        <v/>
      </c>
      <c r="H37" s="19" t="n"/>
      <c r="I37" s="20">
        <f>IF($A37="","",IF($G37="","",IFERROR(MAX(0,$G37-$H37),0)))</f>
        <v/>
      </c>
      <c r="J37" s="19" t="n"/>
      <c r="K37" s="19" t="n"/>
      <c r="L37" s="20">
        <f>IF($A37="","",IF($I37="","",IFERROR($I37-$J37-$K37,0)))</f>
        <v/>
      </c>
      <c r="M37" s="21">
        <f>IF($A37="","",IF($L37="","",IFERROR(IF($L37&gt;0,"Possível montante a pagar",IF($L37&lt;0,"Possível reembolso","Sem diferença estimada")),"Verificar dados")))</f>
        <v/>
      </c>
      <c r="N37" s="20">
        <f>IF($A37="","",IF($L37="","",IFERROR(IF($L37&gt;=0,$L37,0-$L37),0)))</f>
        <v/>
      </c>
      <c r="O37" s="16" t="n"/>
      <c r="P37" s="18" t="n"/>
      <c r="Q37" s="21">
        <f>IF($A37="","",IFERROR(IF('Parâmetros'!$B$3&lt;&gt;"Pronto para calcular",'Parâmetros'!$B$3,IF($F37&gt;'Parâmetros'!$B$4,"Base fora do intervalo","OK")),"Verificar parâmetros"))</f>
        <v/>
      </c>
    </row>
    <row r="38">
      <c r="A38" s="16" t="n"/>
      <c r="B38" s="17" t="n"/>
      <c r="C38" s="18" t="n"/>
      <c r="D38" s="19" t="n"/>
      <c r="E38" s="19" t="n"/>
      <c r="F38" s="20">
        <f>IF($A38="","",IFERROR(MAX(0,$D38-$E38),0))</f>
        <v/>
      </c>
      <c r="G38" s="20">
        <f>IF($A38="","",IF('Parâmetros'!$B$3&lt;&gt;"Pronto para calcular","",IFERROR(IF('Parâmetros'!$B$12="Sim",MAX(0,MIN($F38,'Parâmetros'!$D$12)-'Parâmetros'!$C$12)*'Parâmetros'!$E$12,0)+IF('Parâmetros'!$B$13="Sim",MAX(0,MIN($F38,'Parâmetros'!$D$13)-'Parâmetros'!$C$13)*'Parâmetros'!$E$13,0)+IF('Parâmetros'!$B$14="Sim",MAX(0,MIN($F38,'Parâmetros'!$D$14)-'Parâmetros'!$C$14)*'Parâmetros'!$E$14,0)+IF('Parâmetros'!$B$15="Sim",MAX(0,MIN($F38,'Parâmetros'!$D$15)-'Parâmetros'!$C$15)*'Parâmetros'!$E$15,0)+IF('Parâmetros'!$B$16="Sim",MAX(0,MIN($F38,'Parâmetros'!$D$16)-'Parâmetros'!$C$16)*'Parâmetros'!$E$16,0)+IF('Parâmetros'!$B$17="Sim",MAX(0,MIN($F38,'Parâmetros'!$D$17)-'Parâmetros'!$C$17)*'Parâmetros'!$E$17,0)+IF('Parâmetros'!$B$18="Sim",MAX(0,MIN($F38,'Parâmetros'!$D$18)-'Parâmetros'!$C$18)*'Parâmetros'!$E$18,0)+IF('Parâmetros'!$B$19="Sim",MAX(0,MIN($F38,'Parâmetros'!$D$19)-'Parâmetros'!$C$19)*'Parâmetros'!$E$19,0)+IF('Parâmetros'!$B$20="Sim",MAX(0,MIN($F38,'Parâmetros'!$D$20)-'Parâmetros'!$C$20)*'Parâmetros'!$E$20,0)+IF('Parâmetros'!$B$21="Sim",MAX(0,MIN($F38,'Parâmetros'!$D$21)-'Parâmetros'!$C$21)*'Parâmetros'!$E$21,0),0)))</f>
        <v/>
      </c>
      <c r="H38" s="19" t="n"/>
      <c r="I38" s="20">
        <f>IF($A38="","",IF($G38="","",IFERROR(MAX(0,$G38-$H38),0)))</f>
        <v/>
      </c>
      <c r="J38" s="19" t="n"/>
      <c r="K38" s="19" t="n"/>
      <c r="L38" s="20">
        <f>IF($A38="","",IF($I38="","",IFERROR($I38-$J38-$K38,0)))</f>
        <v/>
      </c>
      <c r="M38" s="21">
        <f>IF($A38="","",IF($L38="","",IFERROR(IF($L38&gt;0,"Possível montante a pagar",IF($L38&lt;0,"Possível reembolso","Sem diferença estimada")),"Verificar dados")))</f>
        <v/>
      </c>
      <c r="N38" s="20">
        <f>IF($A38="","",IF($L38="","",IFERROR(IF($L38&gt;=0,$L38,0-$L38),0)))</f>
        <v/>
      </c>
      <c r="O38" s="16" t="n"/>
      <c r="P38" s="18" t="n"/>
      <c r="Q38" s="21">
        <f>IF($A38="","",IFERROR(IF('Parâmetros'!$B$3&lt;&gt;"Pronto para calcular",'Parâmetros'!$B$3,IF($F38&gt;'Parâmetros'!$B$4,"Base fora do intervalo","OK")),"Verificar parâmetros"))</f>
        <v/>
      </c>
    </row>
    <row r="39">
      <c r="A39" s="16" t="n"/>
      <c r="B39" s="17" t="n"/>
      <c r="C39" s="18" t="n"/>
      <c r="D39" s="19" t="n"/>
      <c r="E39" s="19" t="n"/>
      <c r="F39" s="20">
        <f>IF($A39="","",IFERROR(MAX(0,$D39-$E39),0))</f>
        <v/>
      </c>
      <c r="G39" s="20">
        <f>IF($A39="","",IF('Parâmetros'!$B$3&lt;&gt;"Pronto para calcular","",IFERROR(IF('Parâmetros'!$B$12="Sim",MAX(0,MIN($F39,'Parâmetros'!$D$12)-'Parâmetros'!$C$12)*'Parâmetros'!$E$12,0)+IF('Parâmetros'!$B$13="Sim",MAX(0,MIN($F39,'Parâmetros'!$D$13)-'Parâmetros'!$C$13)*'Parâmetros'!$E$13,0)+IF('Parâmetros'!$B$14="Sim",MAX(0,MIN($F39,'Parâmetros'!$D$14)-'Parâmetros'!$C$14)*'Parâmetros'!$E$14,0)+IF('Parâmetros'!$B$15="Sim",MAX(0,MIN($F39,'Parâmetros'!$D$15)-'Parâmetros'!$C$15)*'Parâmetros'!$E$15,0)+IF('Parâmetros'!$B$16="Sim",MAX(0,MIN($F39,'Parâmetros'!$D$16)-'Parâmetros'!$C$16)*'Parâmetros'!$E$16,0)+IF('Parâmetros'!$B$17="Sim",MAX(0,MIN($F39,'Parâmetros'!$D$17)-'Parâmetros'!$C$17)*'Parâmetros'!$E$17,0)+IF('Parâmetros'!$B$18="Sim",MAX(0,MIN($F39,'Parâmetros'!$D$18)-'Parâmetros'!$C$18)*'Parâmetros'!$E$18,0)+IF('Parâmetros'!$B$19="Sim",MAX(0,MIN($F39,'Parâmetros'!$D$19)-'Parâmetros'!$C$19)*'Parâmetros'!$E$19,0)+IF('Parâmetros'!$B$20="Sim",MAX(0,MIN($F39,'Parâmetros'!$D$20)-'Parâmetros'!$C$20)*'Parâmetros'!$E$20,0)+IF('Parâmetros'!$B$21="Sim",MAX(0,MIN($F39,'Parâmetros'!$D$21)-'Parâmetros'!$C$21)*'Parâmetros'!$E$21,0),0)))</f>
        <v/>
      </c>
      <c r="H39" s="19" t="n"/>
      <c r="I39" s="20">
        <f>IF($A39="","",IF($G39="","",IFERROR(MAX(0,$G39-$H39),0)))</f>
        <v/>
      </c>
      <c r="J39" s="19" t="n"/>
      <c r="K39" s="19" t="n"/>
      <c r="L39" s="20">
        <f>IF($A39="","",IF($I39="","",IFERROR($I39-$J39-$K39,0)))</f>
        <v/>
      </c>
      <c r="M39" s="21">
        <f>IF($A39="","",IF($L39="","",IFERROR(IF($L39&gt;0,"Possível montante a pagar",IF($L39&lt;0,"Possível reembolso","Sem diferença estimada")),"Verificar dados")))</f>
        <v/>
      </c>
      <c r="N39" s="20">
        <f>IF($A39="","",IF($L39="","",IFERROR(IF($L39&gt;=0,$L39,0-$L39),0)))</f>
        <v/>
      </c>
      <c r="O39" s="16" t="n"/>
      <c r="P39" s="18" t="n"/>
      <c r="Q39" s="21">
        <f>IF($A39="","",IFERROR(IF('Parâmetros'!$B$3&lt;&gt;"Pronto para calcular",'Parâmetros'!$B$3,IF($F39&gt;'Parâmetros'!$B$4,"Base fora do intervalo","OK")),"Verificar parâmetros"))</f>
        <v/>
      </c>
    </row>
    <row r="40">
      <c r="A40" s="16" t="n"/>
      <c r="B40" s="17" t="n"/>
      <c r="C40" s="18" t="n"/>
      <c r="D40" s="19" t="n"/>
      <c r="E40" s="19" t="n"/>
      <c r="F40" s="20">
        <f>IF($A40="","",IFERROR(MAX(0,$D40-$E40),0))</f>
        <v/>
      </c>
      <c r="G40" s="20">
        <f>IF($A40="","",IF('Parâmetros'!$B$3&lt;&gt;"Pronto para calcular","",IFERROR(IF('Parâmetros'!$B$12="Sim",MAX(0,MIN($F40,'Parâmetros'!$D$12)-'Parâmetros'!$C$12)*'Parâmetros'!$E$12,0)+IF('Parâmetros'!$B$13="Sim",MAX(0,MIN($F40,'Parâmetros'!$D$13)-'Parâmetros'!$C$13)*'Parâmetros'!$E$13,0)+IF('Parâmetros'!$B$14="Sim",MAX(0,MIN($F40,'Parâmetros'!$D$14)-'Parâmetros'!$C$14)*'Parâmetros'!$E$14,0)+IF('Parâmetros'!$B$15="Sim",MAX(0,MIN($F40,'Parâmetros'!$D$15)-'Parâmetros'!$C$15)*'Parâmetros'!$E$15,0)+IF('Parâmetros'!$B$16="Sim",MAX(0,MIN($F40,'Parâmetros'!$D$16)-'Parâmetros'!$C$16)*'Parâmetros'!$E$16,0)+IF('Parâmetros'!$B$17="Sim",MAX(0,MIN($F40,'Parâmetros'!$D$17)-'Parâmetros'!$C$17)*'Parâmetros'!$E$17,0)+IF('Parâmetros'!$B$18="Sim",MAX(0,MIN($F40,'Parâmetros'!$D$18)-'Parâmetros'!$C$18)*'Parâmetros'!$E$18,0)+IF('Parâmetros'!$B$19="Sim",MAX(0,MIN($F40,'Parâmetros'!$D$19)-'Parâmetros'!$C$19)*'Parâmetros'!$E$19,0)+IF('Parâmetros'!$B$20="Sim",MAX(0,MIN($F40,'Parâmetros'!$D$20)-'Parâmetros'!$C$20)*'Parâmetros'!$E$20,0)+IF('Parâmetros'!$B$21="Sim",MAX(0,MIN($F40,'Parâmetros'!$D$21)-'Parâmetros'!$C$21)*'Parâmetros'!$E$21,0),0)))</f>
        <v/>
      </c>
      <c r="H40" s="19" t="n"/>
      <c r="I40" s="20">
        <f>IF($A40="","",IF($G40="","",IFERROR(MAX(0,$G40-$H40),0)))</f>
        <v/>
      </c>
      <c r="J40" s="19" t="n"/>
      <c r="K40" s="19" t="n"/>
      <c r="L40" s="20">
        <f>IF($A40="","",IF($I40="","",IFERROR($I40-$J40-$K40,0)))</f>
        <v/>
      </c>
      <c r="M40" s="21">
        <f>IF($A40="","",IF($L40="","",IFERROR(IF($L40&gt;0,"Possível montante a pagar",IF($L40&lt;0,"Possível reembolso","Sem diferença estimada")),"Verificar dados")))</f>
        <v/>
      </c>
      <c r="N40" s="20">
        <f>IF($A40="","",IF($L40="","",IFERROR(IF($L40&gt;=0,$L40,0-$L40),0)))</f>
        <v/>
      </c>
      <c r="O40" s="16" t="n"/>
      <c r="P40" s="18" t="n"/>
      <c r="Q40" s="21">
        <f>IF($A40="","",IFERROR(IF('Parâmetros'!$B$3&lt;&gt;"Pronto para calcular",'Parâmetros'!$B$3,IF($F40&gt;'Parâmetros'!$B$4,"Base fora do intervalo","OK")),"Verificar parâmetros"))</f>
        <v/>
      </c>
    </row>
    <row r="41">
      <c r="A41" s="16" t="n"/>
      <c r="B41" s="17" t="n"/>
      <c r="C41" s="18" t="n"/>
      <c r="D41" s="19" t="n"/>
      <c r="E41" s="19" t="n"/>
      <c r="F41" s="20">
        <f>IF($A41="","",IFERROR(MAX(0,$D41-$E41),0))</f>
        <v/>
      </c>
      <c r="G41" s="20">
        <f>IF($A41="","",IF('Parâmetros'!$B$3&lt;&gt;"Pronto para calcular","",IFERROR(IF('Parâmetros'!$B$12="Sim",MAX(0,MIN($F41,'Parâmetros'!$D$12)-'Parâmetros'!$C$12)*'Parâmetros'!$E$12,0)+IF('Parâmetros'!$B$13="Sim",MAX(0,MIN($F41,'Parâmetros'!$D$13)-'Parâmetros'!$C$13)*'Parâmetros'!$E$13,0)+IF('Parâmetros'!$B$14="Sim",MAX(0,MIN($F41,'Parâmetros'!$D$14)-'Parâmetros'!$C$14)*'Parâmetros'!$E$14,0)+IF('Parâmetros'!$B$15="Sim",MAX(0,MIN($F41,'Parâmetros'!$D$15)-'Parâmetros'!$C$15)*'Parâmetros'!$E$15,0)+IF('Parâmetros'!$B$16="Sim",MAX(0,MIN($F41,'Parâmetros'!$D$16)-'Parâmetros'!$C$16)*'Parâmetros'!$E$16,0)+IF('Parâmetros'!$B$17="Sim",MAX(0,MIN($F41,'Parâmetros'!$D$17)-'Parâmetros'!$C$17)*'Parâmetros'!$E$17,0)+IF('Parâmetros'!$B$18="Sim",MAX(0,MIN($F41,'Parâmetros'!$D$18)-'Parâmetros'!$C$18)*'Parâmetros'!$E$18,0)+IF('Parâmetros'!$B$19="Sim",MAX(0,MIN($F41,'Parâmetros'!$D$19)-'Parâmetros'!$C$19)*'Parâmetros'!$E$19,0)+IF('Parâmetros'!$B$20="Sim",MAX(0,MIN($F41,'Parâmetros'!$D$20)-'Parâmetros'!$C$20)*'Parâmetros'!$E$20,0)+IF('Parâmetros'!$B$21="Sim",MAX(0,MIN($F41,'Parâmetros'!$D$21)-'Parâmetros'!$C$21)*'Parâmetros'!$E$21,0),0)))</f>
        <v/>
      </c>
      <c r="H41" s="19" t="n"/>
      <c r="I41" s="20">
        <f>IF($A41="","",IF($G41="","",IFERROR(MAX(0,$G41-$H41),0)))</f>
        <v/>
      </c>
      <c r="J41" s="19" t="n"/>
      <c r="K41" s="19" t="n"/>
      <c r="L41" s="20">
        <f>IF($A41="","",IF($I41="","",IFERROR($I41-$J41-$K41,0)))</f>
        <v/>
      </c>
      <c r="M41" s="21">
        <f>IF($A41="","",IF($L41="","",IFERROR(IF($L41&gt;0,"Possível montante a pagar",IF($L41&lt;0,"Possível reembolso","Sem diferença estimada")),"Verificar dados")))</f>
        <v/>
      </c>
      <c r="N41" s="20">
        <f>IF($A41="","",IF($L41="","",IFERROR(IF($L41&gt;=0,$L41,0-$L41),0)))</f>
        <v/>
      </c>
      <c r="O41" s="16" t="n"/>
      <c r="P41" s="18" t="n"/>
      <c r="Q41" s="21">
        <f>IF($A41="","",IFERROR(IF('Parâmetros'!$B$3&lt;&gt;"Pronto para calcular",'Parâmetros'!$B$3,IF($F41&gt;'Parâmetros'!$B$4,"Base fora do intervalo","OK")),"Verificar parâmetros"))</f>
        <v/>
      </c>
    </row>
    <row r="42">
      <c r="A42" s="16" t="n"/>
      <c r="B42" s="17" t="n"/>
      <c r="C42" s="18" t="n"/>
      <c r="D42" s="19" t="n"/>
      <c r="E42" s="19" t="n"/>
      <c r="F42" s="20">
        <f>IF($A42="","",IFERROR(MAX(0,$D42-$E42),0))</f>
        <v/>
      </c>
      <c r="G42" s="20">
        <f>IF($A42="","",IF('Parâmetros'!$B$3&lt;&gt;"Pronto para calcular","",IFERROR(IF('Parâmetros'!$B$12="Sim",MAX(0,MIN($F42,'Parâmetros'!$D$12)-'Parâmetros'!$C$12)*'Parâmetros'!$E$12,0)+IF('Parâmetros'!$B$13="Sim",MAX(0,MIN($F42,'Parâmetros'!$D$13)-'Parâmetros'!$C$13)*'Parâmetros'!$E$13,0)+IF('Parâmetros'!$B$14="Sim",MAX(0,MIN($F42,'Parâmetros'!$D$14)-'Parâmetros'!$C$14)*'Parâmetros'!$E$14,0)+IF('Parâmetros'!$B$15="Sim",MAX(0,MIN($F42,'Parâmetros'!$D$15)-'Parâmetros'!$C$15)*'Parâmetros'!$E$15,0)+IF('Parâmetros'!$B$16="Sim",MAX(0,MIN($F42,'Parâmetros'!$D$16)-'Parâmetros'!$C$16)*'Parâmetros'!$E$16,0)+IF('Parâmetros'!$B$17="Sim",MAX(0,MIN($F42,'Parâmetros'!$D$17)-'Parâmetros'!$C$17)*'Parâmetros'!$E$17,0)+IF('Parâmetros'!$B$18="Sim",MAX(0,MIN($F42,'Parâmetros'!$D$18)-'Parâmetros'!$C$18)*'Parâmetros'!$E$18,0)+IF('Parâmetros'!$B$19="Sim",MAX(0,MIN($F42,'Parâmetros'!$D$19)-'Parâmetros'!$C$19)*'Parâmetros'!$E$19,0)+IF('Parâmetros'!$B$20="Sim",MAX(0,MIN($F42,'Parâmetros'!$D$20)-'Parâmetros'!$C$20)*'Parâmetros'!$E$20,0)+IF('Parâmetros'!$B$21="Sim",MAX(0,MIN($F42,'Parâmetros'!$D$21)-'Parâmetros'!$C$21)*'Parâmetros'!$E$21,0),0)))</f>
        <v/>
      </c>
      <c r="H42" s="19" t="n"/>
      <c r="I42" s="20">
        <f>IF($A42="","",IF($G42="","",IFERROR(MAX(0,$G42-$H42),0)))</f>
        <v/>
      </c>
      <c r="J42" s="19" t="n"/>
      <c r="K42" s="19" t="n"/>
      <c r="L42" s="20">
        <f>IF($A42="","",IF($I42="","",IFERROR($I42-$J42-$K42,0)))</f>
        <v/>
      </c>
      <c r="M42" s="21">
        <f>IF($A42="","",IF($L42="","",IFERROR(IF($L42&gt;0,"Possível montante a pagar",IF($L42&lt;0,"Possível reembolso","Sem diferença estimada")),"Verificar dados")))</f>
        <v/>
      </c>
      <c r="N42" s="20">
        <f>IF($A42="","",IF($L42="","",IFERROR(IF($L42&gt;=0,$L42,0-$L42),0)))</f>
        <v/>
      </c>
      <c r="O42" s="16" t="n"/>
      <c r="P42" s="18" t="n"/>
      <c r="Q42" s="21">
        <f>IF($A42="","",IFERROR(IF('Parâmetros'!$B$3&lt;&gt;"Pronto para calcular",'Parâmetros'!$B$3,IF($F42&gt;'Parâmetros'!$B$4,"Base fora do intervalo","OK")),"Verificar parâmetros"))</f>
        <v/>
      </c>
    </row>
    <row r="43">
      <c r="A43" s="16" t="n"/>
      <c r="B43" s="17" t="n"/>
      <c r="C43" s="18" t="n"/>
      <c r="D43" s="19" t="n"/>
      <c r="E43" s="19" t="n"/>
      <c r="F43" s="20">
        <f>IF($A43="","",IFERROR(MAX(0,$D43-$E43),0))</f>
        <v/>
      </c>
      <c r="G43" s="20">
        <f>IF($A43="","",IF('Parâmetros'!$B$3&lt;&gt;"Pronto para calcular","",IFERROR(IF('Parâmetros'!$B$12="Sim",MAX(0,MIN($F43,'Parâmetros'!$D$12)-'Parâmetros'!$C$12)*'Parâmetros'!$E$12,0)+IF('Parâmetros'!$B$13="Sim",MAX(0,MIN($F43,'Parâmetros'!$D$13)-'Parâmetros'!$C$13)*'Parâmetros'!$E$13,0)+IF('Parâmetros'!$B$14="Sim",MAX(0,MIN($F43,'Parâmetros'!$D$14)-'Parâmetros'!$C$14)*'Parâmetros'!$E$14,0)+IF('Parâmetros'!$B$15="Sim",MAX(0,MIN($F43,'Parâmetros'!$D$15)-'Parâmetros'!$C$15)*'Parâmetros'!$E$15,0)+IF('Parâmetros'!$B$16="Sim",MAX(0,MIN($F43,'Parâmetros'!$D$16)-'Parâmetros'!$C$16)*'Parâmetros'!$E$16,0)+IF('Parâmetros'!$B$17="Sim",MAX(0,MIN($F43,'Parâmetros'!$D$17)-'Parâmetros'!$C$17)*'Parâmetros'!$E$17,0)+IF('Parâmetros'!$B$18="Sim",MAX(0,MIN($F43,'Parâmetros'!$D$18)-'Parâmetros'!$C$18)*'Parâmetros'!$E$18,0)+IF('Parâmetros'!$B$19="Sim",MAX(0,MIN($F43,'Parâmetros'!$D$19)-'Parâmetros'!$C$19)*'Parâmetros'!$E$19,0)+IF('Parâmetros'!$B$20="Sim",MAX(0,MIN($F43,'Parâmetros'!$D$20)-'Parâmetros'!$C$20)*'Parâmetros'!$E$20,0)+IF('Parâmetros'!$B$21="Sim",MAX(0,MIN($F43,'Parâmetros'!$D$21)-'Parâmetros'!$C$21)*'Parâmetros'!$E$21,0),0)))</f>
        <v/>
      </c>
      <c r="H43" s="19" t="n"/>
      <c r="I43" s="20">
        <f>IF($A43="","",IF($G43="","",IFERROR(MAX(0,$G43-$H43),0)))</f>
        <v/>
      </c>
      <c r="J43" s="19" t="n"/>
      <c r="K43" s="19" t="n"/>
      <c r="L43" s="20">
        <f>IF($A43="","",IF($I43="","",IFERROR($I43-$J43-$K43,0)))</f>
        <v/>
      </c>
      <c r="M43" s="21">
        <f>IF($A43="","",IF($L43="","",IFERROR(IF($L43&gt;0,"Possível montante a pagar",IF($L43&lt;0,"Possível reembolso","Sem diferença estimada")),"Verificar dados")))</f>
        <v/>
      </c>
      <c r="N43" s="20">
        <f>IF($A43="","",IF($L43="","",IFERROR(IF($L43&gt;=0,$L43,0-$L43),0)))</f>
        <v/>
      </c>
      <c r="O43" s="16" t="n"/>
      <c r="P43" s="18" t="n"/>
      <c r="Q43" s="21">
        <f>IF($A43="","",IFERROR(IF('Parâmetros'!$B$3&lt;&gt;"Pronto para calcular",'Parâmetros'!$B$3,IF($F43&gt;'Parâmetros'!$B$4,"Base fora do intervalo","OK")),"Verificar parâmetros"))</f>
        <v/>
      </c>
    </row>
    <row r="44">
      <c r="A44" s="16" t="n"/>
      <c r="B44" s="17" t="n"/>
      <c r="C44" s="18" t="n"/>
      <c r="D44" s="19" t="n"/>
      <c r="E44" s="19" t="n"/>
      <c r="F44" s="20">
        <f>IF($A44="","",IFERROR(MAX(0,$D44-$E44),0))</f>
        <v/>
      </c>
      <c r="G44" s="20">
        <f>IF($A44="","",IF('Parâmetros'!$B$3&lt;&gt;"Pronto para calcular","",IFERROR(IF('Parâmetros'!$B$12="Sim",MAX(0,MIN($F44,'Parâmetros'!$D$12)-'Parâmetros'!$C$12)*'Parâmetros'!$E$12,0)+IF('Parâmetros'!$B$13="Sim",MAX(0,MIN($F44,'Parâmetros'!$D$13)-'Parâmetros'!$C$13)*'Parâmetros'!$E$13,0)+IF('Parâmetros'!$B$14="Sim",MAX(0,MIN($F44,'Parâmetros'!$D$14)-'Parâmetros'!$C$14)*'Parâmetros'!$E$14,0)+IF('Parâmetros'!$B$15="Sim",MAX(0,MIN($F44,'Parâmetros'!$D$15)-'Parâmetros'!$C$15)*'Parâmetros'!$E$15,0)+IF('Parâmetros'!$B$16="Sim",MAX(0,MIN($F44,'Parâmetros'!$D$16)-'Parâmetros'!$C$16)*'Parâmetros'!$E$16,0)+IF('Parâmetros'!$B$17="Sim",MAX(0,MIN($F44,'Parâmetros'!$D$17)-'Parâmetros'!$C$17)*'Parâmetros'!$E$17,0)+IF('Parâmetros'!$B$18="Sim",MAX(0,MIN($F44,'Parâmetros'!$D$18)-'Parâmetros'!$C$18)*'Parâmetros'!$E$18,0)+IF('Parâmetros'!$B$19="Sim",MAX(0,MIN($F44,'Parâmetros'!$D$19)-'Parâmetros'!$C$19)*'Parâmetros'!$E$19,0)+IF('Parâmetros'!$B$20="Sim",MAX(0,MIN($F44,'Parâmetros'!$D$20)-'Parâmetros'!$C$20)*'Parâmetros'!$E$20,0)+IF('Parâmetros'!$B$21="Sim",MAX(0,MIN($F44,'Parâmetros'!$D$21)-'Parâmetros'!$C$21)*'Parâmetros'!$E$21,0),0)))</f>
        <v/>
      </c>
      <c r="H44" s="19" t="n"/>
      <c r="I44" s="20">
        <f>IF($A44="","",IF($G44="","",IFERROR(MAX(0,$G44-$H44),0)))</f>
        <v/>
      </c>
      <c r="J44" s="19" t="n"/>
      <c r="K44" s="19" t="n"/>
      <c r="L44" s="20">
        <f>IF($A44="","",IF($I44="","",IFERROR($I44-$J44-$K44,0)))</f>
        <v/>
      </c>
      <c r="M44" s="21">
        <f>IF($A44="","",IF($L44="","",IFERROR(IF($L44&gt;0,"Possível montante a pagar",IF($L44&lt;0,"Possível reembolso","Sem diferença estimada")),"Verificar dados")))</f>
        <v/>
      </c>
      <c r="N44" s="20">
        <f>IF($A44="","",IF($L44="","",IFERROR(IF($L44&gt;=0,$L44,0-$L44),0)))</f>
        <v/>
      </c>
      <c r="O44" s="16" t="n"/>
      <c r="P44" s="18" t="n"/>
      <c r="Q44" s="21">
        <f>IF($A44="","",IFERROR(IF('Parâmetros'!$B$3&lt;&gt;"Pronto para calcular",'Parâmetros'!$B$3,IF($F44&gt;'Parâmetros'!$B$4,"Base fora do intervalo","OK")),"Verificar parâmetros"))</f>
        <v/>
      </c>
    </row>
    <row r="45">
      <c r="A45" s="16" t="n"/>
      <c r="B45" s="17" t="n"/>
      <c r="C45" s="18" t="n"/>
      <c r="D45" s="19" t="n"/>
      <c r="E45" s="19" t="n"/>
      <c r="F45" s="20">
        <f>IF($A45="","",IFERROR(MAX(0,$D45-$E45),0))</f>
        <v/>
      </c>
      <c r="G45" s="20">
        <f>IF($A45="","",IF('Parâmetros'!$B$3&lt;&gt;"Pronto para calcular","",IFERROR(IF('Parâmetros'!$B$12="Sim",MAX(0,MIN($F45,'Parâmetros'!$D$12)-'Parâmetros'!$C$12)*'Parâmetros'!$E$12,0)+IF('Parâmetros'!$B$13="Sim",MAX(0,MIN($F45,'Parâmetros'!$D$13)-'Parâmetros'!$C$13)*'Parâmetros'!$E$13,0)+IF('Parâmetros'!$B$14="Sim",MAX(0,MIN($F45,'Parâmetros'!$D$14)-'Parâmetros'!$C$14)*'Parâmetros'!$E$14,0)+IF('Parâmetros'!$B$15="Sim",MAX(0,MIN($F45,'Parâmetros'!$D$15)-'Parâmetros'!$C$15)*'Parâmetros'!$E$15,0)+IF('Parâmetros'!$B$16="Sim",MAX(0,MIN($F45,'Parâmetros'!$D$16)-'Parâmetros'!$C$16)*'Parâmetros'!$E$16,0)+IF('Parâmetros'!$B$17="Sim",MAX(0,MIN($F45,'Parâmetros'!$D$17)-'Parâmetros'!$C$17)*'Parâmetros'!$E$17,0)+IF('Parâmetros'!$B$18="Sim",MAX(0,MIN($F45,'Parâmetros'!$D$18)-'Parâmetros'!$C$18)*'Parâmetros'!$E$18,0)+IF('Parâmetros'!$B$19="Sim",MAX(0,MIN($F45,'Parâmetros'!$D$19)-'Parâmetros'!$C$19)*'Parâmetros'!$E$19,0)+IF('Parâmetros'!$B$20="Sim",MAX(0,MIN($F45,'Parâmetros'!$D$20)-'Parâmetros'!$C$20)*'Parâmetros'!$E$20,0)+IF('Parâmetros'!$B$21="Sim",MAX(0,MIN($F45,'Parâmetros'!$D$21)-'Parâmetros'!$C$21)*'Parâmetros'!$E$21,0),0)))</f>
        <v/>
      </c>
      <c r="H45" s="19" t="n"/>
      <c r="I45" s="20">
        <f>IF($A45="","",IF($G45="","",IFERROR(MAX(0,$G45-$H45),0)))</f>
        <v/>
      </c>
      <c r="J45" s="19" t="n"/>
      <c r="K45" s="19" t="n"/>
      <c r="L45" s="20">
        <f>IF($A45="","",IF($I45="","",IFERROR($I45-$J45-$K45,0)))</f>
        <v/>
      </c>
      <c r="M45" s="21">
        <f>IF($A45="","",IF($L45="","",IFERROR(IF($L45&gt;0,"Possível montante a pagar",IF($L45&lt;0,"Possível reembolso","Sem diferença estimada")),"Verificar dados")))</f>
        <v/>
      </c>
      <c r="N45" s="20">
        <f>IF($A45="","",IF($L45="","",IFERROR(IF($L45&gt;=0,$L45,0-$L45),0)))</f>
        <v/>
      </c>
      <c r="O45" s="16" t="n"/>
      <c r="P45" s="18" t="n"/>
      <c r="Q45" s="21">
        <f>IF($A45="","",IFERROR(IF('Parâmetros'!$B$3&lt;&gt;"Pronto para calcular",'Parâmetros'!$B$3,IF($F45&gt;'Parâmetros'!$B$4,"Base fora do intervalo","OK")),"Verificar parâmetros"))</f>
        <v/>
      </c>
    </row>
    <row r="46">
      <c r="A46" s="16" t="n"/>
      <c r="B46" s="17" t="n"/>
      <c r="C46" s="18" t="n"/>
      <c r="D46" s="19" t="n"/>
      <c r="E46" s="19" t="n"/>
      <c r="F46" s="20">
        <f>IF($A46="","",IFERROR(MAX(0,$D46-$E46),0))</f>
        <v/>
      </c>
      <c r="G46" s="20">
        <f>IF($A46="","",IF('Parâmetros'!$B$3&lt;&gt;"Pronto para calcular","",IFERROR(IF('Parâmetros'!$B$12="Sim",MAX(0,MIN($F46,'Parâmetros'!$D$12)-'Parâmetros'!$C$12)*'Parâmetros'!$E$12,0)+IF('Parâmetros'!$B$13="Sim",MAX(0,MIN($F46,'Parâmetros'!$D$13)-'Parâmetros'!$C$13)*'Parâmetros'!$E$13,0)+IF('Parâmetros'!$B$14="Sim",MAX(0,MIN($F46,'Parâmetros'!$D$14)-'Parâmetros'!$C$14)*'Parâmetros'!$E$14,0)+IF('Parâmetros'!$B$15="Sim",MAX(0,MIN($F46,'Parâmetros'!$D$15)-'Parâmetros'!$C$15)*'Parâmetros'!$E$15,0)+IF('Parâmetros'!$B$16="Sim",MAX(0,MIN($F46,'Parâmetros'!$D$16)-'Parâmetros'!$C$16)*'Parâmetros'!$E$16,0)+IF('Parâmetros'!$B$17="Sim",MAX(0,MIN($F46,'Parâmetros'!$D$17)-'Parâmetros'!$C$17)*'Parâmetros'!$E$17,0)+IF('Parâmetros'!$B$18="Sim",MAX(0,MIN($F46,'Parâmetros'!$D$18)-'Parâmetros'!$C$18)*'Parâmetros'!$E$18,0)+IF('Parâmetros'!$B$19="Sim",MAX(0,MIN($F46,'Parâmetros'!$D$19)-'Parâmetros'!$C$19)*'Parâmetros'!$E$19,0)+IF('Parâmetros'!$B$20="Sim",MAX(0,MIN($F46,'Parâmetros'!$D$20)-'Parâmetros'!$C$20)*'Parâmetros'!$E$20,0)+IF('Parâmetros'!$B$21="Sim",MAX(0,MIN($F46,'Parâmetros'!$D$21)-'Parâmetros'!$C$21)*'Parâmetros'!$E$21,0),0)))</f>
        <v/>
      </c>
      <c r="H46" s="19" t="n"/>
      <c r="I46" s="20">
        <f>IF($A46="","",IF($G46="","",IFERROR(MAX(0,$G46-$H46),0)))</f>
        <v/>
      </c>
      <c r="J46" s="19" t="n"/>
      <c r="K46" s="19" t="n"/>
      <c r="L46" s="20">
        <f>IF($A46="","",IF($I46="","",IFERROR($I46-$J46-$K46,0)))</f>
        <v/>
      </c>
      <c r="M46" s="21">
        <f>IF($A46="","",IF($L46="","",IFERROR(IF($L46&gt;0,"Possível montante a pagar",IF($L46&lt;0,"Possível reembolso","Sem diferença estimada")),"Verificar dados")))</f>
        <v/>
      </c>
      <c r="N46" s="20">
        <f>IF($A46="","",IF($L46="","",IFERROR(IF($L46&gt;=0,$L46,0-$L46),0)))</f>
        <v/>
      </c>
      <c r="O46" s="16" t="n"/>
      <c r="P46" s="18" t="n"/>
      <c r="Q46" s="21">
        <f>IF($A46="","",IFERROR(IF('Parâmetros'!$B$3&lt;&gt;"Pronto para calcular",'Parâmetros'!$B$3,IF($F46&gt;'Parâmetros'!$B$4,"Base fora do intervalo","OK")),"Verificar parâmetros"))</f>
        <v/>
      </c>
    </row>
    <row r="47">
      <c r="A47" s="16" t="n"/>
      <c r="B47" s="17" t="n"/>
      <c r="C47" s="18" t="n"/>
      <c r="D47" s="19" t="n"/>
      <c r="E47" s="19" t="n"/>
      <c r="F47" s="20">
        <f>IF($A47="","",IFERROR(MAX(0,$D47-$E47),0))</f>
        <v/>
      </c>
      <c r="G47" s="20">
        <f>IF($A47="","",IF('Parâmetros'!$B$3&lt;&gt;"Pronto para calcular","",IFERROR(IF('Parâmetros'!$B$12="Sim",MAX(0,MIN($F47,'Parâmetros'!$D$12)-'Parâmetros'!$C$12)*'Parâmetros'!$E$12,0)+IF('Parâmetros'!$B$13="Sim",MAX(0,MIN($F47,'Parâmetros'!$D$13)-'Parâmetros'!$C$13)*'Parâmetros'!$E$13,0)+IF('Parâmetros'!$B$14="Sim",MAX(0,MIN($F47,'Parâmetros'!$D$14)-'Parâmetros'!$C$14)*'Parâmetros'!$E$14,0)+IF('Parâmetros'!$B$15="Sim",MAX(0,MIN($F47,'Parâmetros'!$D$15)-'Parâmetros'!$C$15)*'Parâmetros'!$E$15,0)+IF('Parâmetros'!$B$16="Sim",MAX(0,MIN($F47,'Parâmetros'!$D$16)-'Parâmetros'!$C$16)*'Parâmetros'!$E$16,0)+IF('Parâmetros'!$B$17="Sim",MAX(0,MIN($F47,'Parâmetros'!$D$17)-'Parâmetros'!$C$17)*'Parâmetros'!$E$17,0)+IF('Parâmetros'!$B$18="Sim",MAX(0,MIN($F47,'Parâmetros'!$D$18)-'Parâmetros'!$C$18)*'Parâmetros'!$E$18,0)+IF('Parâmetros'!$B$19="Sim",MAX(0,MIN($F47,'Parâmetros'!$D$19)-'Parâmetros'!$C$19)*'Parâmetros'!$E$19,0)+IF('Parâmetros'!$B$20="Sim",MAX(0,MIN($F47,'Parâmetros'!$D$20)-'Parâmetros'!$C$20)*'Parâmetros'!$E$20,0)+IF('Parâmetros'!$B$21="Sim",MAX(0,MIN($F47,'Parâmetros'!$D$21)-'Parâmetros'!$C$21)*'Parâmetros'!$E$21,0),0)))</f>
        <v/>
      </c>
      <c r="H47" s="19" t="n"/>
      <c r="I47" s="20">
        <f>IF($A47="","",IF($G47="","",IFERROR(MAX(0,$G47-$H47),0)))</f>
        <v/>
      </c>
      <c r="J47" s="19" t="n"/>
      <c r="K47" s="19" t="n"/>
      <c r="L47" s="20">
        <f>IF($A47="","",IF($I47="","",IFERROR($I47-$J47-$K47,0)))</f>
        <v/>
      </c>
      <c r="M47" s="21">
        <f>IF($A47="","",IF($L47="","",IFERROR(IF($L47&gt;0,"Possível montante a pagar",IF($L47&lt;0,"Possível reembolso","Sem diferença estimada")),"Verificar dados")))</f>
        <v/>
      </c>
      <c r="N47" s="20">
        <f>IF($A47="","",IF($L47="","",IFERROR(IF($L47&gt;=0,$L47,0-$L47),0)))</f>
        <v/>
      </c>
      <c r="O47" s="16" t="n"/>
      <c r="P47" s="18" t="n"/>
      <c r="Q47" s="21">
        <f>IF($A47="","",IFERROR(IF('Parâmetros'!$B$3&lt;&gt;"Pronto para calcular",'Parâmetros'!$B$3,IF($F47&gt;'Parâmetros'!$B$4,"Base fora do intervalo","OK")),"Verificar parâmetros"))</f>
        <v/>
      </c>
    </row>
    <row r="48">
      <c r="A48" s="16" t="n"/>
      <c r="B48" s="17" t="n"/>
      <c r="C48" s="18" t="n"/>
      <c r="D48" s="19" t="n"/>
      <c r="E48" s="19" t="n"/>
      <c r="F48" s="20">
        <f>IF($A48="","",IFERROR(MAX(0,$D48-$E48),0))</f>
        <v/>
      </c>
      <c r="G48" s="20">
        <f>IF($A48="","",IF('Parâmetros'!$B$3&lt;&gt;"Pronto para calcular","",IFERROR(IF('Parâmetros'!$B$12="Sim",MAX(0,MIN($F48,'Parâmetros'!$D$12)-'Parâmetros'!$C$12)*'Parâmetros'!$E$12,0)+IF('Parâmetros'!$B$13="Sim",MAX(0,MIN($F48,'Parâmetros'!$D$13)-'Parâmetros'!$C$13)*'Parâmetros'!$E$13,0)+IF('Parâmetros'!$B$14="Sim",MAX(0,MIN($F48,'Parâmetros'!$D$14)-'Parâmetros'!$C$14)*'Parâmetros'!$E$14,0)+IF('Parâmetros'!$B$15="Sim",MAX(0,MIN($F48,'Parâmetros'!$D$15)-'Parâmetros'!$C$15)*'Parâmetros'!$E$15,0)+IF('Parâmetros'!$B$16="Sim",MAX(0,MIN($F48,'Parâmetros'!$D$16)-'Parâmetros'!$C$16)*'Parâmetros'!$E$16,0)+IF('Parâmetros'!$B$17="Sim",MAX(0,MIN($F48,'Parâmetros'!$D$17)-'Parâmetros'!$C$17)*'Parâmetros'!$E$17,0)+IF('Parâmetros'!$B$18="Sim",MAX(0,MIN($F48,'Parâmetros'!$D$18)-'Parâmetros'!$C$18)*'Parâmetros'!$E$18,0)+IF('Parâmetros'!$B$19="Sim",MAX(0,MIN($F48,'Parâmetros'!$D$19)-'Parâmetros'!$C$19)*'Parâmetros'!$E$19,0)+IF('Parâmetros'!$B$20="Sim",MAX(0,MIN($F48,'Parâmetros'!$D$20)-'Parâmetros'!$C$20)*'Parâmetros'!$E$20,0)+IF('Parâmetros'!$B$21="Sim",MAX(0,MIN($F48,'Parâmetros'!$D$21)-'Parâmetros'!$C$21)*'Parâmetros'!$E$21,0),0)))</f>
        <v/>
      </c>
      <c r="H48" s="19" t="n"/>
      <c r="I48" s="20">
        <f>IF($A48="","",IF($G48="","",IFERROR(MAX(0,$G48-$H48),0)))</f>
        <v/>
      </c>
      <c r="J48" s="19" t="n"/>
      <c r="K48" s="19" t="n"/>
      <c r="L48" s="20">
        <f>IF($A48="","",IF($I48="","",IFERROR($I48-$J48-$K48,0)))</f>
        <v/>
      </c>
      <c r="M48" s="21">
        <f>IF($A48="","",IF($L48="","",IFERROR(IF($L48&gt;0,"Possível montante a pagar",IF($L48&lt;0,"Possível reembolso","Sem diferença estimada")),"Verificar dados")))</f>
        <v/>
      </c>
      <c r="N48" s="20">
        <f>IF($A48="","",IF($L48="","",IFERROR(IF($L48&gt;=0,$L48,0-$L48),0)))</f>
        <v/>
      </c>
      <c r="O48" s="16" t="n"/>
      <c r="P48" s="18" t="n"/>
      <c r="Q48" s="21">
        <f>IF($A48="","",IFERROR(IF('Parâmetros'!$B$3&lt;&gt;"Pronto para calcular",'Parâmetros'!$B$3,IF($F48&gt;'Parâmetros'!$B$4,"Base fora do intervalo","OK")),"Verificar parâmetros"))</f>
        <v/>
      </c>
    </row>
    <row r="49">
      <c r="A49" s="16" t="n"/>
      <c r="B49" s="17" t="n"/>
      <c r="C49" s="18" t="n"/>
      <c r="D49" s="19" t="n"/>
      <c r="E49" s="19" t="n"/>
      <c r="F49" s="20">
        <f>IF($A49="","",IFERROR(MAX(0,$D49-$E49),0))</f>
        <v/>
      </c>
      <c r="G49" s="20">
        <f>IF($A49="","",IF('Parâmetros'!$B$3&lt;&gt;"Pronto para calcular","",IFERROR(IF('Parâmetros'!$B$12="Sim",MAX(0,MIN($F49,'Parâmetros'!$D$12)-'Parâmetros'!$C$12)*'Parâmetros'!$E$12,0)+IF('Parâmetros'!$B$13="Sim",MAX(0,MIN($F49,'Parâmetros'!$D$13)-'Parâmetros'!$C$13)*'Parâmetros'!$E$13,0)+IF('Parâmetros'!$B$14="Sim",MAX(0,MIN($F49,'Parâmetros'!$D$14)-'Parâmetros'!$C$14)*'Parâmetros'!$E$14,0)+IF('Parâmetros'!$B$15="Sim",MAX(0,MIN($F49,'Parâmetros'!$D$15)-'Parâmetros'!$C$15)*'Parâmetros'!$E$15,0)+IF('Parâmetros'!$B$16="Sim",MAX(0,MIN($F49,'Parâmetros'!$D$16)-'Parâmetros'!$C$16)*'Parâmetros'!$E$16,0)+IF('Parâmetros'!$B$17="Sim",MAX(0,MIN($F49,'Parâmetros'!$D$17)-'Parâmetros'!$C$17)*'Parâmetros'!$E$17,0)+IF('Parâmetros'!$B$18="Sim",MAX(0,MIN($F49,'Parâmetros'!$D$18)-'Parâmetros'!$C$18)*'Parâmetros'!$E$18,0)+IF('Parâmetros'!$B$19="Sim",MAX(0,MIN($F49,'Parâmetros'!$D$19)-'Parâmetros'!$C$19)*'Parâmetros'!$E$19,0)+IF('Parâmetros'!$B$20="Sim",MAX(0,MIN($F49,'Parâmetros'!$D$20)-'Parâmetros'!$C$20)*'Parâmetros'!$E$20,0)+IF('Parâmetros'!$B$21="Sim",MAX(0,MIN($F49,'Parâmetros'!$D$21)-'Parâmetros'!$C$21)*'Parâmetros'!$E$21,0),0)))</f>
        <v/>
      </c>
      <c r="H49" s="19" t="n"/>
      <c r="I49" s="20">
        <f>IF($A49="","",IF($G49="","",IFERROR(MAX(0,$G49-$H49),0)))</f>
        <v/>
      </c>
      <c r="J49" s="19" t="n"/>
      <c r="K49" s="19" t="n"/>
      <c r="L49" s="20">
        <f>IF($A49="","",IF($I49="","",IFERROR($I49-$J49-$K49,0)))</f>
        <v/>
      </c>
      <c r="M49" s="21">
        <f>IF($A49="","",IF($L49="","",IFERROR(IF($L49&gt;0,"Possível montante a pagar",IF($L49&lt;0,"Possível reembolso","Sem diferença estimada")),"Verificar dados")))</f>
        <v/>
      </c>
      <c r="N49" s="20">
        <f>IF($A49="","",IF($L49="","",IFERROR(IF($L49&gt;=0,$L49,0-$L49),0)))</f>
        <v/>
      </c>
      <c r="O49" s="16" t="n"/>
      <c r="P49" s="18" t="n"/>
      <c r="Q49" s="21">
        <f>IF($A49="","",IFERROR(IF('Parâmetros'!$B$3&lt;&gt;"Pronto para calcular",'Parâmetros'!$B$3,IF($F49&gt;'Parâmetros'!$B$4,"Base fora do intervalo","OK")),"Verificar parâmetros"))</f>
        <v/>
      </c>
    </row>
    <row r="50">
      <c r="A50" s="16" t="n"/>
      <c r="B50" s="17" t="n"/>
      <c r="C50" s="18" t="n"/>
      <c r="D50" s="19" t="n"/>
      <c r="E50" s="19" t="n"/>
      <c r="F50" s="20">
        <f>IF($A50="","",IFERROR(MAX(0,$D50-$E50),0))</f>
        <v/>
      </c>
      <c r="G50" s="20">
        <f>IF($A50="","",IF('Parâmetros'!$B$3&lt;&gt;"Pronto para calcular","",IFERROR(IF('Parâmetros'!$B$12="Sim",MAX(0,MIN($F50,'Parâmetros'!$D$12)-'Parâmetros'!$C$12)*'Parâmetros'!$E$12,0)+IF('Parâmetros'!$B$13="Sim",MAX(0,MIN($F50,'Parâmetros'!$D$13)-'Parâmetros'!$C$13)*'Parâmetros'!$E$13,0)+IF('Parâmetros'!$B$14="Sim",MAX(0,MIN($F50,'Parâmetros'!$D$14)-'Parâmetros'!$C$14)*'Parâmetros'!$E$14,0)+IF('Parâmetros'!$B$15="Sim",MAX(0,MIN($F50,'Parâmetros'!$D$15)-'Parâmetros'!$C$15)*'Parâmetros'!$E$15,0)+IF('Parâmetros'!$B$16="Sim",MAX(0,MIN($F50,'Parâmetros'!$D$16)-'Parâmetros'!$C$16)*'Parâmetros'!$E$16,0)+IF('Parâmetros'!$B$17="Sim",MAX(0,MIN($F50,'Parâmetros'!$D$17)-'Parâmetros'!$C$17)*'Parâmetros'!$E$17,0)+IF('Parâmetros'!$B$18="Sim",MAX(0,MIN($F50,'Parâmetros'!$D$18)-'Parâmetros'!$C$18)*'Parâmetros'!$E$18,0)+IF('Parâmetros'!$B$19="Sim",MAX(0,MIN($F50,'Parâmetros'!$D$19)-'Parâmetros'!$C$19)*'Parâmetros'!$E$19,0)+IF('Parâmetros'!$B$20="Sim",MAX(0,MIN($F50,'Parâmetros'!$D$20)-'Parâmetros'!$C$20)*'Parâmetros'!$E$20,0)+IF('Parâmetros'!$B$21="Sim",MAX(0,MIN($F50,'Parâmetros'!$D$21)-'Parâmetros'!$C$21)*'Parâmetros'!$E$21,0),0)))</f>
        <v/>
      </c>
      <c r="H50" s="19" t="n"/>
      <c r="I50" s="20">
        <f>IF($A50="","",IF($G50="","",IFERROR(MAX(0,$G50-$H50),0)))</f>
        <v/>
      </c>
      <c r="J50" s="19" t="n"/>
      <c r="K50" s="19" t="n"/>
      <c r="L50" s="20">
        <f>IF($A50="","",IF($I50="","",IFERROR($I50-$J50-$K50,0)))</f>
        <v/>
      </c>
      <c r="M50" s="21">
        <f>IF($A50="","",IF($L50="","",IFERROR(IF($L50&gt;0,"Possível montante a pagar",IF($L50&lt;0,"Possível reembolso","Sem diferença estimada")),"Verificar dados")))</f>
        <v/>
      </c>
      <c r="N50" s="20">
        <f>IF($A50="","",IF($L50="","",IFERROR(IF($L50&gt;=0,$L50,0-$L50),0)))</f>
        <v/>
      </c>
      <c r="O50" s="16" t="n"/>
      <c r="P50" s="18" t="n"/>
      <c r="Q50" s="21">
        <f>IF($A50="","",IFERROR(IF('Parâmetros'!$B$3&lt;&gt;"Pronto para calcular",'Parâmetros'!$B$3,IF($F50&gt;'Parâmetros'!$B$4,"Base fora do intervalo","OK")),"Verificar parâmetros"))</f>
        <v/>
      </c>
    </row>
    <row r="51">
      <c r="A51" s="16" t="n"/>
      <c r="B51" s="17" t="n"/>
      <c r="C51" s="18" t="n"/>
      <c r="D51" s="19" t="n"/>
      <c r="E51" s="19" t="n"/>
      <c r="F51" s="20">
        <f>IF($A51="","",IFERROR(MAX(0,$D51-$E51),0))</f>
        <v/>
      </c>
      <c r="G51" s="20">
        <f>IF($A51="","",IF('Parâmetros'!$B$3&lt;&gt;"Pronto para calcular","",IFERROR(IF('Parâmetros'!$B$12="Sim",MAX(0,MIN($F51,'Parâmetros'!$D$12)-'Parâmetros'!$C$12)*'Parâmetros'!$E$12,0)+IF('Parâmetros'!$B$13="Sim",MAX(0,MIN($F51,'Parâmetros'!$D$13)-'Parâmetros'!$C$13)*'Parâmetros'!$E$13,0)+IF('Parâmetros'!$B$14="Sim",MAX(0,MIN($F51,'Parâmetros'!$D$14)-'Parâmetros'!$C$14)*'Parâmetros'!$E$14,0)+IF('Parâmetros'!$B$15="Sim",MAX(0,MIN($F51,'Parâmetros'!$D$15)-'Parâmetros'!$C$15)*'Parâmetros'!$E$15,0)+IF('Parâmetros'!$B$16="Sim",MAX(0,MIN($F51,'Parâmetros'!$D$16)-'Parâmetros'!$C$16)*'Parâmetros'!$E$16,0)+IF('Parâmetros'!$B$17="Sim",MAX(0,MIN($F51,'Parâmetros'!$D$17)-'Parâmetros'!$C$17)*'Parâmetros'!$E$17,0)+IF('Parâmetros'!$B$18="Sim",MAX(0,MIN($F51,'Parâmetros'!$D$18)-'Parâmetros'!$C$18)*'Parâmetros'!$E$18,0)+IF('Parâmetros'!$B$19="Sim",MAX(0,MIN($F51,'Parâmetros'!$D$19)-'Parâmetros'!$C$19)*'Parâmetros'!$E$19,0)+IF('Parâmetros'!$B$20="Sim",MAX(0,MIN($F51,'Parâmetros'!$D$20)-'Parâmetros'!$C$20)*'Parâmetros'!$E$20,0)+IF('Parâmetros'!$B$21="Sim",MAX(0,MIN($F51,'Parâmetros'!$D$21)-'Parâmetros'!$C$21)*'Parâmetros'!$E$21,0),0)))</f>
        <v/>
      </c>
      <c r="H51" s="19" t="n"/>
      <c r="I51" s="20">
        <f>IF($A51="","",IF($G51="","",IFERROR(MAX(0,$G51-$H51),0)))</f>
        <v/>
      </c>
      <c r="J51" s="19" t="n"/>
      <c r="K51" s="19" t="n"/>
      <c r="L51" s="20">
        <f>IF($A51="","",IF($I51="","",IFERROR($I51-$J51-$K51,0)))</f>
        <v/>
      </c>
      <c r="M51" s="21">
        <f>IF($A51="","",IF($L51="","",IFERROR(IF($L51&gt;0,"Possível montante a pagar",IF($L51&lt;0,"Possível reembolso","Sem diferença estimada")),"Verificar dados")))</f>
        <v/>
      </c>
      <c r="N51" s="20">
        <f>IF($A51="","",IF($L51="","",IFERROR(IF($L51&gt;=0,$L51,0-$L51),0)))</f>
        <v/>
      </c>
      <c r="O51" s="16" t="n"/>
      <c r="P51" s="18" t="n"/>
      <c r="Q51" s="21">
        <f>IF($A51="","",IFERROR(IF('Parâmetros'!$B$3&lt;&gt;"Pronto para calcular",'Parâmetros'!$B$3,IF($F51&gt;'Parâmetros'!$B$4,"Base fora do intervalo","OK")),"Verificar parâmetros"))</f>
        <v/>
      </c>
    </row>
    <row r="52">
      <c r="A52" s="16" t="n"/>
      <c r="B52" s="17" t="n"/>
      <c r="C52" s="18" t="n"/>
      <c r="D52" s="19" t="n"/>
      <c r="E52" s="19" t="n"/>
      <c r="F52" s="20">
        <f>IF($A52="","",IFERROR(MAX(0,$D52-$E52),0))</f>
        <v/>
      </c>
      <c r="G52" s="20">
        <f>IF($A52="","",IF('Parâmetros'!$B$3&lt;&gt;"Pronto para calcular","",IFERROR(IF('Parâmetros'!$B$12="Sim",MAX(0,MIN($F52,'Parâmetros'!$D$12)-'Parâmetros'!$C$12)*'Parâmetros'!$E$12,0)+IF('Parâmetros'!$B$13="Sim",MAX(0,MIN($F52,'Parâmetros'!$D$13)-'Parâmetros'!$C$13)*'Parâmetros'!$E$13,0)+IF('Parâmetros'!$B$14="Sim",MAX(0,MIN($F52,'Parâmetros'!$D$14)-'Parâmetros'!$C$14)*'Parâmetros'!$E$14,0)+IF('Parâmetros'!$B$15="Sim",MAX(0,MIN($F52,'Parâmetros'!$D$15)-'Parâmetros'!$C$15)*'Parâmetros'!$E$15,0)+IF('Parâmetros'!$B$16="Sim",MAX(0,MIN($F52,'Parâmetros'!$D$16)-'Parâmetros'!$C$16)*'Parâmetros'!$E$16,0)+IF('Parâmetros'!$B$17="Sim",MAX(0,MIN($F52,'Parâmetros'!$D$17)-'Parâmetros'!$C$17)*'Parâmetros'!$E$17,0)+IF('Parâmetros'!$B$18="Sim",MAX(0,MIN($F52,'Parâmetros'!$D$18)-'Parâmetros'!$C$18)*'Parâmetros'!$E$18,0)+IF('Parâmetros'!$B$19="Sim",MAX(0,MIN($F52,'Parâmetros'!$D$19)-'Parâmetros'!$C$19)*'Parâmetros'!$E$19,0)+IF('Parâmetros'!$B$20="Sim",MAX(0,MIN($F52,'Parâmetros'!$D$20)-'Parâmetros'!$C$20)*'Parâmetros'!$E$20,0)+IF('Parâmetros'!$B$21="Sim",MAX(0,MIN($F52,'Parâmetros'!$D$21)-'Parâmetros'!$C$21)*'Parâmetros'!$E$21,0),0)))</f>
        <v/>
      </c>
      <c r="H52" s="19" t="n"/>
      <c r="I52" s="20">
        <f>IF($A52="","",IF($G52="","",IFERROR(MAX(0,$G52-$H52),0)))</f>
        <v/>
      </c>
      <c r="J52" s="19" t="n"/>
      <c r="K52" s="19" t="n"/>
      <c r="L52" s="20">
        <f>IF($A52="","",IF($I52="","",IFERROR($I52-$J52-$K52,0)))</f>
        <v/>
      </c>
      <c r="M52" s="21">
        <f>IF($A52="","",IF($L52="","",IFERROR(IF($L52&gt;0,"Possível montante a pagar",IF($L52&lt;0,"Possível reembolso","Sem diferença estimada")),"Verificar dados")))</f>
        <v/>
      </c>
      <c r="N52" s="20">
        <f>IF($A52="","",IF($L52="","",IFERROR(IF($L52&gt;=0,$L52,0-$L52),0)))</f>
        <v/>
      </c>
      <c r="O52" s="16" t="n"/>
      <c r="P52" s="18" t="n"/>
      <c r="Q52" s="21">
        <f>IF($A52="","",IFERROR(IF('Parâmetros'!$B$3&lt;&gt;"Pronto para calcular",'Parâmetros'!$B$3,IF($F52&gt;'Parâmetros'!$B$4,"Base fora do intervalo","OK")),"Verificar parâmetros"))</f>
        <v/>
      </c>
    </row>
    <row r="53">
      <c r="A53" s="16" t="n"/>
      <c r="B53" s="17" t="n"/>
      <c r="C53" s="18" t="n"/>
      <c r="D53" s="19" t="n"/>
      <c r="E53" s="19" t="n"/>
      <c r="F53" s="20">
        <f>IF($A53="","",IFERROR(MAX(0,$D53-$E53),0))</f>
        <v/>
      </c>
      <c r="G53" s="20">
        <f>IF($A53="","",IF('Parâmetros'!$B$3&lt;&gt;"Pronto para calcular","",IFERROR(IF('Parâmetros'!$B$12="Sim",MAX(0,MIN($F53,'Parâmetros'!$D$12)-'Parâmetros'!$C$12)*'Parâmetros'!$E$12,0)+IF('Parâmetros'!$B$13="Sim",MAX(0,MIN($F53,'Parâmetros'!$D$13)-'Parâmetros'!$C$13)*'Parâmetros'!$E$13,0)+IF('Parâmetros'!$B$14="Sim",MAX(0,MIN($F53,'Parâmetros'!$D$14)-'Parâmetros'!$C$14)*'Parâmetros'!$E$14,0)+IF('Parâmetros'!$B$15="Sim",MAX(0,MIN($F53,'Parâmetros'!$D$15)-'Parâmetros'!$C$15)*'Parâmetros'!$E$15,0)+IF('Parâmetros'!$B$16="Sim",MAX(0,MIN($F53,'Parâmetros'!$D$16)-'Parâmetros'!$C$16)*'Parâmetros'!$E$16,0)+IF('Parâmetros'!$B$17="Sim",MAX(0,MIN($F53,'Parâmetros'!$D$17)-'Parâmetros'!$C$17)*'Parâmetros'!$E$17,0)+IF('Parâmetros'!$B$18="Sim",MAX(0,MIN($F53,'Parâmetros'!$D$18)-'Parâmetros'!$C$18)*'Parâmetros'!$E$18,0)+IF('Parâmetros'!$B$19="Sim",MAX(0,MIN($F53,'Parâmetros'!$D$19)-'Parâmetros'!$C$19)*'Parâmetros'!$E$19,0)+IF('Parâmetros'!$B$20="Sim",MAX(0,MIN($F53,'Parâmetros'!$D$20)-'Parâmetros'!$C$20)*'Parâmetros'!$E$20,0)+IF('Parâmetros'!$B$21="Sim",MAX(0,MIN($F53,'Parâmetros'!$D$21)-'Parâmetros'!$C$21)*'Parâmetros'!$E$21,0),0)))</f>
        <v/>
      </c>
      <c r="H53" s="19" t="n"/>
      <c r="I53" s="20">
        <f>IF($A53="","",IF($G53="","",IFERROR(MAX(0,$G53-$H53),0)))</f>
        <v/>
      </c>
      <c r="J53" s="19" t="n"/>
      <c r="K53" s="19" t="n"/>
      <c r="L53" s="20">
        <f>IF($A53="","",IF($I53="","",IFERROR($I53-$J53-$K53,0)))</f>
        <v/>
      </c>
      <c r="M53" s="21">
        <f>IF($A53="","",IF($L53="","",IFERROR(IF($L53&gt;0,"Possível montante a pagar",IF($L53&lt;0,"Possível reembolso","Sem diferença estimada")),"Verificar dados")))</f>
        <v/>
      </c>
      <c r="N53" s="20">
        <f>IF($A53="","",IF($L53="","",IFERROR(IF($L53&gt;=0,$L53,0-$L53),0)))</f>
        <v/>
      </c>
      <c r="O53" s="16" t="n"/>
      <c r="P53" s="18" t="n"/>
      <c r="Q53" s="21">
        <f>IF($A53="","",IFERROR(IF('Parâmetros'!$B$3&lt;&gt;"Pronto para calcular",'Parâmetros'!$B$3,IF($F53&gt;'Parâmetros'!$B$4,"Base fora do intervalo","OK")),"Verificar parâmetros"))</f>
        <v/>
      </c>
    </row>
    <row r="54">
      <c r="A54" s="16" t="n"/>
      <c r="B54" s="17" t="n"/>
      <c r="C54" s="18" t="n"/>
      <c r="D54" s="19" t="n"/>
      <c r="E54" s="19" t="n"/>
      <c r="F54" s="20">
        <f>IF($A54="","",IFERROR(MAX(0,$D54-$E54),0))</f>
        <v/>
      </c>
      <c r="G54" s="20">
        <f>IF($A54="","",IF('Parâmetros'!$B$3&lt;&gt;"Pronto para calcular","",IFERROR(IF('Parâmetros'!$B$12="Sim",MAX(0,MIN($F54,'Parâmetros'!$D$12)-'Parâmetros'!$C$12)*'Parâmetros'!$E$12,0)+IF('Parâmetros'!$B$13="Sim",MAX(0,MIN($F54,'Parâmetros'!$D$13)-'Parâmetros'!$C$13)*'Parâmetros'!$E$13,0)+IF('Parâmetros'!$B$14="Sim",MAX(0,MIN($F54,'Parâmetros'!$D$14)-'Parâmetros'!$C$14)*'Parâmetros'!$E$14,0)+IF('Parâmetros'!$B$15="Sim",MAX(0,MIN($F54,'Parâmetros'!$D$15)-'Parâmetros'!$C$15)*'Parâmetros'!$E$15,0)+IF('Parâmetros'!$B$16="Sim",MAX(0,MIN($F54,'Parâmetros'!$D$16)-'Parâmetros'!$C$16)*'Parâmetros'!$E$16,0)+IF('Parâmetros'!$B$17="Sim",MAX(0,MIN($F54,'Parâmetros'!$D$17)-'Parâmetros'!$C$17)*'Parâmetros'!$E$17,0)+IF('Parâmetros'!$B$18="Sim",MAX(0,MIN($F54,'Parâmetros'!$D$18)-'Parâmetros'!$C$18)*'Parâmetros'!$E$18,0)+IF('Parâmetros'!$B$19="Sim",MAX(0,MIN($F54,'Parâmetros'!$D$19)-'Parâmetros'!$C$19)*'Parâmetros'!$E$19,0)+IF('Parâmetros'!$B$20="Sim",MAX(0,MIN($F54,'Parâmetros'!$D$20)-'Parâmetros'!$C$20)*'Parâmetros'!$E$20,0)+IF('Parâmetros'!$B$21="Sim",MAX(0,MIN($F54,'Parâmetros'!$D$21)-'Parâmetros'!$C$21)*'Parâmetros'!$E$21,0),0)))</f>
        <v/>
      </c>
      <c r="H54" s="19" t="n"/>
      <c r="I54" s="20">
        <f>IF($A54="","",IF($G54="","",IFERROR(MAX(0,$G54-$H54),0)))</f>
        <v/>
      </c>
      <c r="J54" s="19" t="n"/>
      <c r="K54" s="19" t="n"/>
      <c r="L54" s="20">
        <f>IF($A54="","",IF($I54="","",IFERROR($I54-$J54-$K54,0)))</f>
        <v/>
      </c>
      <c r="M54" s="21">
        <f>IF($A54="","",IF($L54="","",IFERROR(IF($L54&gt;0,"Possível montante a pagar",IF($L54&lt;0,"Possível reembolso","Sem diferença estimada")),"Verificar dados")))</f>
        <v/>
      </c>
      <c r="N54" s="20">
        <f>IF($A54="","",IF($L54="","",IFERROR(IF($L54&gt;=0,$L54,0-$L54),0)))</f>
        <v/>
      </c>
      <c r="O54" s="16" t="n"/>
      <c r="P54" s="18" t="n"/>
      <c r="Q54" s="21">
        <f>IF($A54="","",IFERROR(IF('Parâmetros'!$B$3&lt;&gt;"Pronto para calcular",'Parâmetros'!$B$3,IF($F54&gt;'Parâmetros'!$B$4,"Base fora do intervalo","OK")),"Verificar parâmetros"))</f>
        <v/>
      </c>
    </row>
    <row r="55">
      <c r="A55" s="16" t="n"/>
      <c r="B55" s="17" t="n"/>
      <c r="C55" s="18" t="n"/>
      <c r="D55" s="19" t="n"/>
      <c r="E55" s="19" t="n"/>
      <c r="F55" s="20">
        <f>IF($A55="","",IFERROR(MAX(0,$D55-$E55),0))</f>
        <v/>
      </c>
      <c r="G55" s="20">
        <f>IF($A55="","",IF('Parâmetros'!$B$3&lt;&gt;"Pronto para calcular","",IFERROR(IF('Parâmetros'!$B$12="Sim",MAX(0,MIN($F55,'Parâmetros'!$D$12)-'Parâmetros'!$C$12)*'Parâmetros'!$E$12,0)+IF('Parâmetros'!$B$13="Sim",MAX(0,MIN($F55,'Parâmetros'!$D$13)-'Parâmetros'!$C$13)*'Parâmetros'!$E$13,0)+IF('Parâmetros'!$B$14="Sim",MAX(0,MIN($F55,'Parâmetros'!$D$14)-'Parâmetros'!$C$14)*'Parâmetros'!$E$14,0)+IF('Parâmetros'!$B$15="Sim",MAX(0,MIN($F55,'Parâmetros'!$D$15)-'Parâmetros'!$C$15)*'Parâmetros'!$E$15,0)+IF('Parâmetros'!$B$16="Sim",MAX(0,MIN($F55,'Parâmetros'!$D$16)-'Parâmetros'!$C$16)*'Parâmetros'!$E$16,0)+IF('Parâmetros'!$B$17="Sim",MAX(0,MIN($F55,'Parâmetros'!$D$17)-'Parâmetros'!$C$17)*'Parâmetros'!$E$17,0)+IF('Parâmetros'!$B$18="Sim",MAX(0,MIN($F55,'Parâmetros'!$D$18)-'Parâmetros'!$C$18)*'Parâmetros'!$E$18,0)+IF('Parâmetros'!$B$19="Sim",MAX(0,MIN($F55,'Parâmetros'!$D$19)-'Parâmetros'!$C$19)*'Parâmetros'!$E$19,0)+IF('Parâmetros'!$B$20="Sim",MAX(0,MIN($F55,'Parâmetros'!$D$20)-'Parâmetros'!$C$20)*'Parâmetros'!$E$20,0)+IF('Parâmetros'!$B$21="Sim",MAX(0,MIN($F55,'Parâmetros'!$D$21)-'Parâmetros'!$C$21)*'Parâmetros'!$E$21,0),0)))</f>
        <v/>
      </c>
      <c r="H55" s="19" t="n"/>
      <c r="I55" s="20">
        <f>IF($A55="","",IF($G55="","",IFERROR(MAX(0,$G55-$H55),0)))</f>
        <v/>
      </c>
      <c r="J55" s="19" t="n"/>
      <c r="K55" s="19" t="n"/>
      <c r="L55" s="20">
        <f>IF($A55="","",IF($I55="","",IFERROR($I55-$J55-$K55,0)))</f>
        <v/>
      </c>
      <c r="M55" s="21">
        <f>IF($A55="","",IF($L55="","",IFERROR(IF($L55&gt;0,"Possível montante a pagar",IF($L55&lt;0,"Possível reembolso","Sem diferença estimada")),"Verificar dados")))</f>
        <v/>
      </c>
      <c r="N55" s="20">
        <f>IF($A55="","",IF($L55="","",IFERROR(IF($L55&gt;=0,$L55,0-$L55),0)))</f>
        <v/>
      </c>
      <c r="O55" s="16" t="n"/>
      <c r="P55" s="18" t="n"/>
      <c r="Q55" s="21">
        <f>IF($A55="","",IFERROR(IF('Parâmetros'!$B$3&lt;&gt;"Pronto para calcular",'Parâmetros'!$B$3,IF($F55&gt;'Parâmetros'!$B$4,"Base fora do intervalo","OK")),"Verificar parâmetros"))</f>
        <v/>
      </c>
    </row>
    <row r="56">
      <c r="A56" s="16" t="n"/>
      <c r="B56" s="17" t="n"/>
      <c r="C56" s="18" t="n"/>
      <c r="D56" s="19" t="n"/>
      <c r="E56" s="19" t="n"/>
      <c r="F56" s="20">
        <f>IF($A56="","",IFERROR(MAX(0,$D56-$E56),0))</f>
        <v/>
      </c>
      <c r="G56" s="20">
        <f>IF($A56="","",IF('Parâmetros'!$B$3&lt;&gt;"Pronto para calcular","",IFERROR(IF('Parâmetros'!$B$12="Sim",MAX(0,MIN($F56,'Parâmetros'!$D$12)-'Parâmetros'!$C$12)*'Parâmetros'!$E$12,0)+IF('Parâmetros'!$B$13="Sim",MAX(0,MIN($F56,'Parâmetros'!$D$13)-'Parâmetros'!$C$13)*'Parâmetros'!$E$13,0)+IF('Parâmetros'!$B$14="Sim",MAX(0,MIN($F56,'Parâmetros'!$D$14)-'Parâmetros'!$C$14)*'Parâmetros'!$E$14,0)+IF('Parâmetros'!$B$15="Sim",MAX(0,MIN($F56,'Parâmetros'!$D$15)-'Parâmetros'!$C$15)*'Parâmetros'!$E$15,0)+IF('Parâmetros'!$B$16="Sim",MAX(0,MIN($F56,'Parâmetros'!$D$16)-'Parâmetros'!$C$16)*'Parâmetros'!$E$16,0)+IF('Parâmetros'!$B$17="Sim",MAX(0,MIN($F56,'Parâmetros'!$D$17)-'Parâmetros'!$C$17)*'Parâmetros'!$E$17,0)+IF('Parâmetros'!$B$18="Sim",MAX(0,MIN($F56,'Parâmetros'!$D$18)-'Parâmetros'!$C$18)*'Parâmetros'!$E$18,0)+IF('Parâmetros'!$B$19="Sim",MAX(0,MIN($F56,'Parâmetros'!$D$19)-'Parâmetros'!$C$19)*'Parâmetros'!$E$19,0)+IF('Parâmetros'!$B$20="Sim",MAX(0,MIN($F56,'Parâmetros'!$D$20)-'Parâmetros'!$C$20)*'Parâmetros'!$E$20,0)+IF('Parâmetros'!$B$21="Sim",MAX(0,MIN($F56,'Parâmetros'!$D$21)-'Parâmetros'!$C$21)*'Parâmetros'!$E$21,0),0)))</f>
        <v/>
      </c>
      <c r="H56" s="19" t="n"/>
      <c r="I56" s="20">
        <f>IF($A56="","",IF($G56="","",IFERROR(MAX(0,$G56-$H56),0)))</f>
        <v/>
      </c>
      <c r="J56" s="19" t="n"/>
      <c r="K56" s="19" t="n"/>
      <c r="L56" s="20">
        <f>IF($A56="","",IF($I56="","",IFERROR($I56-$J56-$K56,0)))</f>
        <v/>
      </c>
      <c r="M56" s="21">
        <f>IF($A56="","",IF($L56="","",IFERROR(IF($L56&gt;0,"Possível montante a pagar",IF($L56&lt;0,"Possível reembolso","Sem diferença estimada")),"Verificar dados")))</f>
        <v/>
      </c>
      <c r="N56" s="20">
        <f>IF($A56="","",IF($L56="","",IFERROR(IF($L56&gt;=0,$L56,0-$L56),0)))</f>
        <v/>
      </c>
      <c r="O56" s="16" t="n"/>
      <c r="P56" s="18" t="n"/>
      <c r="Q56" s="21">
        <f>IF($A56="","",IFERROR(IF('Parâmetros'!$B$3&lt;&gt;"Pronto para calcular",'Parâmetros'!$B$3,IF($F56&gt;'Parâmetros'!$B$4,"Base fora do intervalo","OK")),"Verificar parâmetros"))</f>
        <v/>
      </c>
    </row>
    <row r="57">
      <c r="A57" s="16" t="n"/>
      <c r="B57" s="17" t="n"/>
      <c r="C57" s="18" t="n"/>
      <c r="D57" s="19" t="n"/>
      <c r="E57" s="19" t="n"/>
      <c r="F57" s="20">
        <f>IF($A57="","",IFERROR(MAX(0,$D57-$E57),0))</f>
        <v/>
      </c>
      <c r="G57" s="20">
        <f>IF($A57="","",IF('Parâmetros'!$B$3&lt;&gt;"Pronto para calcular","",IFERROR(IF('Parâmetros'!$B$12="Sim",MAX(0,MIN($F57,'Parâmetros'!$D$12)-'Parâmetros'!$C$12)*'Parâmetros'!$E$12,0)+IF('Parâmetros'!$B$13="Sim",MAX(0,MIN($F57,'Parâmetros'!$D$13)-'Parâmetros'!$C$13)*'Parâmetros'!$E$13,0)+IF('Parâmetros'!$B$14="Sim",MAX(0,MIN($F57,'Parâmetros'!$D$14)-'Parâmetros'!$C$14)*'Parâmetros'!$E$14,0)+IF('Parâmetros'!$B$15="Sim",MAX(0,MIN($F57,'Parâmetros'!$D$15)-'Parâmetros'!$C$15)*'Parâmetros'!$E$15,0)+IF('Parâmetros'!$B$16="Sim",MAX(0,MIN($F57,'Parâmetros'!$D$16)-'Parâmetros'!$C$16)*'Parâmetros'!$E$16,0)+IF('Parâmetros'!$B$17="Sim",MAX(0,MIN($F57,'Parâmetros'!$D$17)-'Parâmetros'!$C$17)*'Parâmetros'!$E$17,0)+IF('Parâmetros'!$B$18="Sim",MAX(0,MIN($F57,'Parâmetros'!$D$18)-'Parâmetros'!$C$18)*'Parâmetros'!$E$18,0)+IF('Parâmetros'!$B$19="Sim",MAX(0,MIN($F57,'Parâmetros'!$D$19)-'Parâmetros'!$C$19)*'Parâmetros'!$E$19,0)+IF('Parâmetros'!$B$20="Sim",MAX(0,MIN($F57,'Parâmetros'!$D$20)-'Parâmetros'!$C$20)*'Parâmetros'!$E$20,0)+IF('Parâmetros'!$B$21="Sim",MAX(0,MIN($F57,'Parâmetros'!$D$21)-'Parâmetros'!$C$21)*'Parâmetros'!$E$21,0),0)))</f>
        <v/>
      </c>
      <c r="H57" s="19" t="n"/>
      <c r="I57" s="20">
        <f>IF($A57="","",IF($G57="","",IFERROR(MAX(0,$G57-$H57),0)))</f>
        <v/>
      </c>
      <c r="J57" s="19" t="n"/>
      <c r="K57" s="19" t="n"/>
      <c r="L57" s="20">
        <f>IF($A57="","",IF($I57="","",IFERROR($I57-$J57-$K57,0)))</f>
        <v/>
      </c>
      <c r="M57" s="21">
        <f>IF($A57="","",IF($L57="","",IFERROR(IF($L57&gt;0,"Possível montante a pagar",IF($L57&lt;0,"Possível reembolso","Sem diferença estimada")),"Verificar dados")))</f>
        <v/>
      </c>
      <c r="N57" s="20">
        <f>IF($A57="","",IF($L57="","",IFERROR(IF($L57&gt;=0,$L57,0-$L57),0)))</f>
        <v/>
      </c>
      <c r="O57" s="16" t="n"/>
      <c r="P57" s="18" t="n"/>
      <c r="Q57" s="21">
        <f>IF($A57="","",IFERROR(IF('Parâmetros'!$B$3&lt;&gt;"Pronto para calcular",'Parâmetros'!$B$3,IF($F57&gt;'Parâmetros'!$B$4,"Base fora do intervalo","OK")),"Verificar parâmetros"))</f>
        <v/>
      </c>
    </row>
    <row r="58">
      <c r="A58" s="16" t="n"/>
      <c r="B58" s="17" t="n"/>
      <c r="C58" s="18" t="n"/>
      <c r="D58" s="19" t="n"/>
      <c r="E58" s="19" t="n"/>
      <c r="F58" s="20">
        <f>IF($A58="","",IFERROR(MAX(0,$D58-$E58),0))</f>
        <v/>
      </c>
      <c r="G58" s="20">
        <f>IF($A58="","",IF('Parâmetros'!$B$3&lt;&gt;"Pronto para calcular","",IFERROR(IF('Parâmetros'!$B$12="Sim",MAX(0,MIN($F58,'Parâmetros'!$D$12)-'Parâmetros'!$C$12)*'Parâmetros'!$E$12,0)+IF('Parâmetros'!$B$13="Sim",MAX(0,MIN($F58,'Parâmetros'!$D$13)-'Parâmetros'!$C$13)*'Parâmetros'!$E$13,0)+IF('Parâmetros'!$B$14="Sim",MAX(0,MIN($F58,'Parâmetros'!$D$14)-'Parâmetros'!$C$14)*'Parâmetros'!$E$14,0)+IF('Parâmetros'!$B$15="Sim",MAX(0,MIN($F58,'Parâmetros'!$D$15)-'Parâmetros'!$C$15)*'Parâmetros'!$E$15,0)+IF('Parâmetros'!$B$16="Sim",MAX(0,MIN($F58,'Parâmetros'!$D$16)-'Parâmetros'!$C$16)*'Parâmetros'!$E$16,0)+IF('Parâmetros'!$B$17="Sim",MAX(0,MIN($F58,'Parâmetros'!$D$17)-'Parâmetros'!$C$17)*'Parâmetros'!$E$17,0)+IF('Parâmetros'!$B$18="Sim",MAX(0,MIN($F58,'Parâmetros'!$D$18)-'Parâmetros'!$C$18)*'Parâmetros'!$E$18,0)+IF('Parâmetros'!$B$19="Sim",MAX(0,MIN($F58,'Parâmetros'!$D$19)-'Parâmetros'!$C$19)*'Parâmetros'!$E$19,0)+IF('Parâmetros'!$B$20="Sim",MAX(0,MIN($F58,'Parâmetros'!$D$20)-'Parâmetros'!$C$20)*'Parâmetros'!$E$20,0)+IF('Parâmetros'!$B$21="Sim",MAX(0,MIN($F58,'Parâmetros'!$D$21)-'Parâmetros'!$C$21)*'Parâmetros'!$E$21,0),0)))</f>
        <v/>
      </c>
      <c r="H58" s="19" t="n"/>
      <c r="I58" s="20">
        <f>IF($A58="","",IF($G58="","",IFERROR(MAX(0,$G58-$H58),0)))</f>
        <v/>
      </c>
      <c r="J58" s="19" t="n"/>
      <c r="K58" s="19" t="n"/>
      <c r="L58" s="20">
        <f>IF($A58="","",IF($I58="","",IFERROR($I58-$J58-$K58,0)))</f>
        <v/>
      </c>
      <c r="M58" s="21">
        <f>IF($A58="","",IF($L58="","",IFERROR(IF($L58&gt;0,"Possível montante a pagar",IF($L58&lt;0,"Possível reembolso","Sem diferença estimada")),"Verificar dados")))</f>
        <v/>
      </c>
      <c r="N58" s="20">
        <f>IF($A58="","",IF($L58="","",IFERROR(IF($L58&gt;=0,$L58,0-$L58),0)))</f>
        <v/>
      </c>
      <c r="O58" s="16" t="n"/>
      <c r="P58" s="18" t="n"/>
      <c r="Q58" s="21">
        <f>IF($A58="","",IFERROR(IF('Parâmetros'!$B$3&lt;&gt;"Pronto para calcular",'Parâmetros'!$B$3,IF($F58&gt;'Parâmetros'!$B$4,"Base fora do intervalo","OK")),"Verificar parâmetros"))</f>
        <v/>
      </c>
    </row>
    <row r="59">
      <c r="A59" s="16" t="n"/>
      <c r="B59" s="17" t="n"/>
      <c r="C59" s="18" t="n"/>
      <c r="D59" s="19" t="n"/>
      <c r="E59" s="19" t="n"/>
      <c r="F59" s="20">
        <f>IF($A59="","",IFERROR(MAX(0,$D59-$E59),0))</f>
        <v/>
      </c>
      <c r="G59" s="20">
        <f>IF($A59="","",IF('Parâmetros'!$B$3&lt;&gt;"Pronto para calcular","",IFERROR(IF('Parâmetros'!$B$12="Sim",MAX(0,MIN($F59,'Parâmetros'!$D$12)-'Parâmetros'!$C$12)*'Parâmetros'!$E$12,0)+IF('Parâmetros'!$B$13="Sim",MAX(0,MIN($F59,'Parâmetros'!$D$13)-'Parâmetros'!$C$13)*'Parâmetros'!$E$13,0)+IF('Parâmetros'!$B$14="Sim",MAX(0,MIN($F59,'Parâmetros'!$D$14)-'Parâmetros'!$C$14)*'Parâmetros'!$E$14,0)+IF('Parâmetros'!$B$15="Sim",MAX(0,MIN($F59,'Parâmetros'!$D$15)-'Parâmetros'!$C$15)*'Parâmetros'!$E$15,0)+IF('Parâmetros'!$B$16="Sim",MAX(0,MIN($F59,'Parâmetros'!$D$16)-'Parâmetros'!$C$16)*'Parâmetros'!$E$16,0)+IF('Parâmetros'!$B$17="Sim",MAX(0,MIN($F59,'Parâmetros'!$D$17)-'Parâmetros'!$C$17)*'Parâmetros'!$E$17,0)+IF('Parâmetros'!$B$18="Sim",MAX(0,MIN($F59,'Parâmetros'!$D$18)-'Parâmetros'!$C$18)*'Parâmetros'!$E$18,0)+IF('Parâmetros'!$B$19="Sim",MAX(0,MIN($F59,'Parâmetros'!$D$19)-'Parâmetros'!$C$19)*'Parâmetros'!$E$19,0)+IF('Parâmetros'!$B$20="Sim",MAX(0,MIN($F59,'Parâmetros'!$D$20)-'Parâmetros'!$C$20)*'Parâmetros'!$E$20,0)+IF('Parâmetros'!$B$21="Sim",MAX(0,MIN($F59,'Parâmetros'!$D$21)-'Parâmetros'!$C$21)*'Parâmetros'!$E$21,0),0)))</f>
        <v/>
      </c>
      <c r="H59" s="19" t="n"/>
      <c r="I59" s="20">
        <f>IF($A59="","",IF($G59="","",IFERROR(MAX(0,$G59-$H59),0)))</f>
        <v/>
      </c>
      <c r="J59" s="19" t="n"/>
      <c r="K59" s="19" t="n"/>
      <c r="L59" s="20">
        <f>IF($A59="","",IF($I59="","",IFERROR($I59-$J59-$K59,0)))</f>
        <v/>
      </c>
      <c r="M59" s="21">
        <f>IF($A59="","",IF($L59="","",IFERROR(IF($L59&gt;0,"Possível montante a pagar",IF($L59&lt;0,"Possível reembolso","Sem diferença estimada")),"Verificar dados")))</f>
        <v/>
      </c>
      <c r="N59" s="20">
        <f>IF($A59="","",IF($L59="","",IFERROR(IF($L59&gt;=0,$L59,0-$L59),0)))</f>
        <v/>
      </c>
      <c r="O59" s="16" t="n"/>
      <c r="P59" s="18" t="n"/>
      <c r="Q59" s="21">
        <f>IF($A59="","",IFERROR(IF('Parâmetros'!$B$3&lt;&gt;"Pronto para calcular",'Parâmetros'!$B$3,IF($F59&gt;'Parâmetros'!$B$4,"Base fora do intervalo","OK")),"Verificar parâmetros"))</f>
        <v/>
      </c>
    </row>
    <row r="60">
      <c r="A60" s="16" t="n"/>
      <c r="B60" s="17" t="n"/>
      <c r="C60" s="18" t="n"/>
      <c r="D60" s="19" t="n"/>
      <c r="E60" s="19" t="n"/>
      <c r="F60" s="20">
        <f>IF($A60="","",IFERROR(MAX(0,$D60-$E60),0))</f>
        <v/>
      </c>
      <c r="G60" s="20">
        <f>IF($A60="","",IF('Parâmetros'!$B$3&lt;&gt;"Pronto para calcular","",IFERROR(IF('Parâmetros'!$B$12="Sim",MAX(0,MIN($F60,'Parâmetros'!$D$12)-'Parâmetros'!$C$12)*'Parâmetros'!$E$12,0)+IF('Parâmetros'!$B$13="Sim",MAX(0,MIN($F60,'Parâmetros'!$D$13)-'Parâmetros'!$C$13)*'Parâmetros'!$E$13,0)+IF('Parâmetros'!$B$14="Sim",MAX(0,MIN($F60,'Parâmetros'!$D$14)-'Parâmetros'!$C$14)*'Parâmetros'!$E$14,0)+IF('Parâmetros'!$B$15="Sim",MAX(0,MIN($F60,'Parâmetros'!$D$15)-'Parâmetros'!$C$15)*'Parâmetros'!$E$15,0)+IF('Parâmetros'!$B$16="Sim",MAX(0,MIN($F60,'Parâmetros'!$D$16)-'Parâmetros'!$C$16)*'Parâmetros'!$E$16,0)+IF('Parâmetros'!$B$17="Sim",MAX(0,MIN($F60,'Parâmetros'!$D$17)-'Parâmetros'!$C$17)*'Parâmetros'!$E$17,0)+IF('Parâmetros'!$B$18="Sim",MAX(0,MIN($F60,'Parâmetros'!$D$18)-'Parâmetros'!$C$18)*'Parâmetros'!$E$18,0)+IF('Parâmetros'!$B$19="Sim",MAX(0,MIN($F60,'Parâmetros'!$D$19)-'Parâmetros'!$C$19)*'Parâmetros'!$E$19,0)+IF('Parâmetros'!$B$20="Sim",MAX(0,MIN($F60,'Parâmetros'!$D$20)-'Parâmetros'!$C$20)*'Parâmetros'!$E$20,0)+IF('Parâmetros'!$B$21="Sim",MAX(0,MIN($F60,'Parâmetros'!$D$21)-'Parâmetros'!$C$21)*'Parâmetros'!$E$21,0),0)))</f>
        <v/>
      </c>
      <c r="H60" s="19" t="n"/>
      <c r="I60" s="20">
        <f>IF($A60="","",IF($G60="","",IFERROR(MAX(0,$G60-$H60),0)))</f>
        <v/>
      </c>
      <c r="J60" s="19" t="n"/>
      <c r="K60" s="19" t="n"/>
      <c r="L60" s="20">
        <f>IF($A60="","",IF($I60="","",IFERROR($I60-$J60-$K60,0)))</f>
        <v/>
      </c>
      <c r="M60" s="21">
        <f>IF($A60="","",IF($L60="","",IFERROR(IF($L60&gt;0,"Possível montante a pagar",IF($L60&lt;0,"Possível reembolso","Sem diferença estimada")),"Verificar dados")))</f>
        <v/>
      </c>
      <c r="N60" s="20">
        <f>IF($A60="","",IF($L60="","",IFERROR(IF($L60&gt;=0,$L60,0-$L60),0)))</f>
        <v/>
      </c>
      <c r="O60" s="16" t="n"/>
      <c r="P60" s="18" t="n"/>
      <c r="Q60" s="21">
        <f>IF($A60="","",IFERROR(IF('Parâmetros'!$B$3&lt;&gt;"Pronto para calcular",'Parâmetros'!$B$3,IF($F60&gt;'Parâmetros'!$B$4,"Base fora do intervalo","OK")),"Verificar parâmetros"))</f>
        <v/>
      </c>
    </row>
    <row r="61">
      <c r="A61" s="16" t="n"/>
      <c r="B61" s="17" t="n"/>
      <c r="C61" s="18" t="n"/>
      <c r="D61" s="19" t="n"/>
      <c r="E61" s="19" t="n"/>
      <c r="F61" s="20">
        <f>IF($A61="","",IFERROR(MAX(0,$D61-$E61),0))</f>
        <v/>
      </c>
      <c r="G61" s="20">
        <f>IF($A61="","",IF('Parâmetros'!$B$3&lt;&gt;"Pronto para calcular","",IFERROR(IF('Parâmetros'!$B$12="Sim",MAX(0,MIN($F61,'Parâmetros'!$D$12)-'Parâmetros'!$C$12)*'Parâmetros'!$E$12,0)+IF('Parâmetros'!$B$13="Sim",MAX(0,MIN($F61,'Parâmetros'!$D$13)-'Parâmetros'!$C$13)*'Parâmetros'!$E$13,0)+IF('Parâmetros'!$B$14="Sim",MAX(0,MIN($F61,'Parâmetros'!$D$14)-'Parâmetros'!$C$14)*'Parâmetros'!$E$14,0)+IF('Parâmetros'!$B$15="Sim",MAX(0,MIN($F61,'Parâmetros'!$D$15)-'Parâmetros'!$C$15)*'Parâmetros'!$E$15,0)+IF('Parâmetros'!$B$16="Sim",MAX(0,MIN($F61,'Parâmetros'!$D$16)-'Parâmetros'!$C$16)*'Parâmetros'!$E$16,0)+IF('Parâmetros'!$B$17="Sim",MAX(0,MIN($F61,'Parâmetros'!$D$17)-'Parâmetros'!$C$17)*'Parâmetros'!$E$17,0)+IF('Parâmetros'!$B$18="Sim",MAX(0,MIN($F61,'Parâmetros'!$D$18)-'Parâmetros'!$C$18)*'Parâmetros'!$E$18,0)+IF('Parâmetros'!$B$19="Sim",MAX(0,MIN($F61,'Parâmetros'!$D$19)-'Parâmetros'!$C$19)*'Parâmetros'!$E$19,0)+IF('Parâmetros'!$B$20="Sim",MAX(0,MIN($F61,'Parâmetros'!$D$20)-'Parâmetros'!$C$20)*'Parâmetros'!$E$20,0)+IF('Parâmetros'!$B$21="Sim",MAX(0,MIN($F61,'Parâmetros'!$D$21)-'Parâmetros'!$C$21)*'Parâmetros'!$E$21,0),0)))</f>
        <v/>
      </c>
      <c r="H61" s="19" t="n"/>
      <c r="I61" s="20">
        <f>IF($A61="","",IF($G61="","",IFERROR(MAX(0,$G61-$H61),0)))</f>
        <v/>
      </c>
      <c r="J61" s="19" t="n"/>
      <c r="K61" s="19" t="n"/>
      <c r="L61" s="20">
        <f>IF($A61="","",IF($I61="","",IFERROR($I61-$J61-$K61,0)))</f>
        <v/>
      </c>
      <c r="M61" s="21">
        <f>IF($A61="","",IF($L61="","",IFERROR(IF($L61&gt;0,"Possível montante a pagar",IF($L61&lt;0,"Possível reembolso","Sem diferença estimada")),"Verificar dados")))</f>
        <v/>
      </c>
      <c r="N61" s="20">
        <f>IF($A61="","",IF($L61="","",IFERROR(IF($L61&gt;=0,$L61,0-$L61),0)))</f>
        <v/>
      </c>
      <c r="O61" s="16" t="n"/>
      <c r="P61" s="18" t="n"/>
      <c r="Q61" s="21">
        <f>IF($A61="","",IFERROR(IF('Parâmetros'!$B$3&lt;&gt;"Pronto para calcular",'Parâmetros'!$B$3,IF($F61&gt;'Parâmetros'!$B$4,"Base fora do intervalo","OK")),"Verificar parâmetros"))</f>
        <v/>
      </c>
    </row>
    <row r="62">
      <c r="A62" s="16" t="n"/>
      <c r="B62" s="17" t="n"/>
      <c r="C62" s="18" t="n"/>
      <c r="D62" s="19" t="n"/>
      <c r="E62" s="19" t="n"/>
      <c r="F62" s="20">
        <f>IF($A62="","",IFERROR(MAX(0,$D62-$E62),0))</f>
        <v/>
      </c>
      <c r="G62" s="20">
        <f>IF($A62="","",IF('Parâmetros'!$B$3&lt;&gt;"Pronto para calcular","",IFERROR(IF('Parâmetros'!$B$12="Sim",MAX(0,MIN($F62,'Parâmetros'!$D$12)-'Parâmetros'!$C$12)*'Parâmetros'!$E$12,0)+IF('Parâmetros'!$B$13="Sim",MAX(0,MIN($F62,'Parâmetros'!$D$13)-'Parâmetros'!$C$13)*'Parâmetros'!$E$13,0)+IF('Parâmetros'!$B$14="Sim",MAX(0,MIN($F62,'Parâmetros'!$D$14)-'Parâmetros'!$C$14)*'Parâmetros'!$E$14,0)+IF('Parâmetros'!$B$15="Sim",MAX(0,MIN($F62,'Parâmetros'!$D$15)-'Parâmetros'!$C$15)*'Parâmetros'!$E$15,0)+IF('Parâmetros'!$B$16="Sim",MAX(0,MIN($F62,'Parâmetros'!$D$16)-'Parâmetros'!$C$16)*'Parâmetros'!$E$16,0)+IF('Parâmetros'!$B$17="Sim",MAX(0,MIN($F62,'Parâmetros'!$D$17)-'Parâmetros'!$C$17)*'Parâmetros'!$E$17,0)+IF('Parâmetros'!$B$18="Sim",MAX(0,MIN($F62,'Parâmetros'!$D$18)-'Parâmetros'!$C$18)*'Parâmetros'!$E$18,0)+IF('Parâmetros'!$B$19="Sim",MAX(0,MIN($F62,'Parâmetros'!$D$19)-'Parâmetros'!$C$19)*'Parâmetros'!$E$19,0)+IF('Parâmetros'!$B$20="Sim",MAX(0,MIN($F62,'Parâmetros'!$D$20)-'Parâmetros'!$C$20)*'Parâmetros'!$E$20,0)+IF('Parâmetros'!$B$21="Sim",MAX(0,MIN($F62,'Parâmetros'!$D$21)-'Parâmetros'!$C$21)*'Parâmetros'!$E$21,0),0)))</f>
        <v/>
      </c>
      <c r="H62" s="19" t="n"/>
      <c r="I62" s="20">
        <f>IF($A62="","",IF($G62="","",IFERROR(MAX(0,$G62-$H62),0)))</f>
        <v/>
      </c>
      <c r="J62" s="19" t="n"/>
      <c r="K62" s="19" t="n"/>
      <c r="L62" s="20">
        <f>IF($A62="","",IF($I62="","",IFERROR($I62-$J62-$K62,0)))</f>
        <v/>
      </c>
      <c r="M62" s="21">
        <f>IF($A62="","",IF($L62="","",IFERROR(IF($L62&gt;0,"Possível montante a pagar",IF($L62&lt;0,"Possível reembolso","Sem diferença estimada")),"Verificar dados")))</f>
        <v/>
      </c>
      <c r="N62" s="20">
        <f>IF($A62="","",IF($L62="","",IFERROR(IF($L62&gt;=0,$L62,0-$L62),0)))</f>
        <v/>
      </c>
      <c r="O62" s="16" t="n"/>
      <c r="P62" s="18" t="n"/>
      <c r="Q62" s="21">
        <f>IF($A62="","",IFERROR(IF('Parâmetros'!$B$3&lt;&gt;"Pronto para calcular",'Parâmetros'!$B$3,IF($F62&gt;'Parâmetros'!$B$4,"Base fora do intervalo","OK")),"Verificar parâmetros"))</f>
        <v/>
      </c>
    </row>
    <row r="63">
      <c r="A63" s="16" t="n"/>
      <c r="B63" s="17" t="n"/>
      <c r="C63" s="18" t="n"/>
      <c r="D63" s="19" t="n"/>
      <c r="E63" s="19" t="n"/>
      <c r="F63" s="20">
        <f>IF($A63="","",IFERROR(MAX(0,$D63-$E63),0))</f>
        <v/>
      </c>
      <c r="G63" s="20">
        <f>IF($A63="","",IF('Parâmetros'!$B$3&lt;&gt;"Pronto para calcular","",IFERROR(IF('Parâmetros'!$B$12="Sim",MAX(0,MIN($F63,'Parâmetros'!$D$12)-'Parâmetros'!$C$12)*'Parâmetros'!$E$12,0)+IF('Parâmetros'!$B$13="Sim",MAX(0,MIN($F63,'Parâmetros'!$D$13)-'Parâmetros'!$C$13)*'Parâmetros'!$E$13,0)+IF('Parâmetros'!$B$14="Sim",MAX(0,MIN($F63,'Parâmetros'!$D$14)-'Parâmetros'!$C$14)*'Parâmetros'!$E$14,0)+IF('Parâmetros'!$B$15="Sim",MAX(0,MIN($F63,'Parâmetros'!$D$15)-'Parâmetros'!$C$15)*'Parâmetros'!$E$15,0)+IF('Parâmetros'!$B$16="Sim",MAX(0,MIN($F63,'Parâmetros'!$D$16)-'Parâmetros'!$C$16)*'Parâmetros'!$E$16,0)+IF('Parâmetros'!$B$17="Sim",MAX(0,MIN($F63,'Parâmetros'!$D$17)-'Parâmetros'!$C$17)*'Parâmetros'!$E$17,0)+IF('Parâmetros'!$B$18="Sim",MAX(0,MIN($F63,'Parâmetros'!$D$18)-'Parâmetros'!$C$18)*'Parâmetros'!$E$18,0)+IF('Parâmetros'!$B$19="Sim",MAX(0,MIN($F63,'Parâmetros'!$D$19)-'Parâmetros'!$C$19)*'Parâmetros'!$E$19,0)+IF('Parâmetros'!$B$20="Sim",MAX(0,MIN($F63,'Parâmetros'!$D$20)-'Parâmetros'!$C$20)*'Parâmetros'!$E$20,0)+IF('Parâmetros'!$B$21="Sim",MAX(0,MIN($F63,'Parâmetros'!$D$21)-'Parâmetros'!$C$21)*'Parâmetros'!$E$21,0),0)))</f>
        <v/>
      </c>
      <c r="H63" s="19" t="n"/>
      <c r="I63" s="20">
        <f>IF($A63="","",IF($G63="","",IFERROR(MAX(0,$G63-$H63),0)))</f>
        <v/>
      </c>
      <c r="J63" s="19" t="n"/>
      <c r="K63" s="19" t="n"/>
      <c r="L63" s="20">
        <f>IF($A63="","",IF($I63="","",IFERROR($I63-$J63-$K63,0)))</f>
        <v/>
      </c>
      <c r="M63" s="21">
        <f>IF($A63="","",IF($L63="","",IFERROR(IF($L63&gt;0,"Possível montante a pagar",IF($L63&lt;0,"Possível reembolso","Sem diferença estimada")),"Verificar dados")))</f>
        <v/>
      </c>
      <c r="N63" s="20">
        <f>IF($A63="","",IF($L63="","",IFERROR(IF($L63&gt;=0,$L63,0-$L63),0)))</f>
        <v/>
      </c>
      <c r="O63" s="16" t="n"/>
      <c r="P63" s="18" t="n"/>
      <c r="Q63" s="21">
        <f>IF($A63="","",IFERROR(IF('Parâmetros'!$B$3&lt;&gt;"Pronto para calcular",'Parâmetros'!$B$3,IF($F63&gt;'Parâmetros'!$B$4,"Base fora do intervalo","OK")),"Verificar parâmetros"))</f>
        <v/>
      </c>
    </row>
    <row r="64">
      <c r="A64" s="16" t="n"/>
      <c r="B64" s="17" t="n"/>
      <c r="C64" s="18" t="n"/>
      <c r="D64" s="19" t="n"/>
      <c r="E64" s="19" t="n"/>
      <c r="F64" s="20">
        <f>IF($A64="","",IFERROR(MAX(0,$D64-$E64),0))</f>
        <v/>
      </c>
      <c r="G64" s="20">
        <f>IF($A64="","",IF('Parâmetros'!$B$3&lt;&gt;"Pronto para calcular","",IFERROR(IF('Parâmetros'!$B$12="Sim",MAX(0,MIN($F64,'Parâmetros'!$D$12)-'Parâmetros'!$C$12)*'Parâmetros'!$E$12,0)+IF('Parâmetros'!$B$13="Sim",MAX(0,MIN($F64,'Parâmetros'!$D$13)-'Parâmetros'!$C$13)*'Parâmetros'!$E$13,0)+IF('Parâmetros'!$B$14="Sim",MAX(0,MIN($F64,'Parâmetros'!$D$14)-'Parâmetros'!$C$14)*'Parâmetros'!$E$14,0)+IF('Parâmetros'!$B$15="Sim",MAX(0,MIN($F64,'Parâmetros'!$D$15)-'Parâmetros'!$C$15)*'Parâmetros'!$E$15,0)+IF('Parâmetros'!$B$16="Sim",MAX(0,MIN($F64,'Parâmetros'!$D$16)-'Parâmetros'!$C$16)*'Parâmetros'!$E$16,0)+IF('Parâmetros'!$B$17="Sim",MAX(0,MIN($F64,'Parâmetros'!$D$17)-'Parâmetros'!$C$17)*'Parâmetros'!$E$17,0)+IF('Parâmetros'!$B$18="Sim",MAX(0,MIN($F64,'Parâmetros'!$D$18)-'Parâmetros'!$C$18)*'Parâmetros'!$E$18,0)+IF('Parâmetros'!$B$19="Sim",MAX(0,MIN($F64,'Parâmetros'!$D$19)-'Parâmetros'!$C$19)*'Parâmetros'!$E$19,0)+IF('Parâmetros'!$B$20="Sim",MAX(0,MIN($F64,'Parâmetros'!$D$20)-'Parâmetros'!$C$20)*'Parâmetros'!$E$20,0)+IF('Parâmetros'!$B$21="Sim",MAX(0,MIN($F64,'Parâmetros'!$D$21)-'Parâmetros'!$C$21)*'Parâmetros'!$E$21,0),0)))</f>
        <v/>
      </c>
      <c r="H64" s="19" t="n"/>
      <c r="I64" s="20">
        <f>IF($A64="","",IF($G64="","",IFERROR(MAX(0,$G64-$H64),0)))</f>
        <v/>
      </c>
      <c r="J64" s="19" t="n"/>
      <c r="K64" s="19" t="n"/>
      <c r="L64" s="20">
        <f>IF($A64="","",IF($I64="","",IFERROR($I64-$J64-$K64,0)))</f>
        <v/>
      </c>
      <c r="M64" s="21">
        <f>IF($A64="","",IF($L64="","",IFERROR(IF($L64&gt;0,"Possível montante a pagar",IF($L64&lt;0,"Possível reembolso","Sem diferença estimada")),"Verificar dados")))</f>
        <v/>
      </c>
      <c r="N64" s="20">
        <f>IF($A64="","",IF($L64="","",IFERROR(IF($L64&gt;=0,$L64,0-$L64),0)))</f>
        <v/>
      </c>
      <c r="O64" s="16" t="n"/>
      <c r="P64" s="18" t="n"/>
      <c r="Q64" s="21">
        <f>IF($A64="","",IFERROR(IF('Parâmetros'!$B$3&lt;&gt;"Pronto para calcular",'Parâmetros'!$B$3,IF($F64&gt;'Parâmetros'!$B$4,"Base fora do intervalo","OK")),"Verificar parâmetros"))</f>
        <v/>
      </c>
    </row>
    <row r="65">
      <c r="A65" s="16" t="n"/>
      <c r="B65" s="17" t="n"/>
      <c r="C65" s="18" t="n"/>
      <c r="D65" s="19" t="n"/>
      <c r="E65" s="19" t="n"/>
      <c r="F65" s="20">
        <f>IF($A65="","",IFERROR(MAX(0,$D65-$E65),0))</f>
        <v/>
      </c>
      <c r="G65" s="20">
        <f>IF($A65="","",IF('Parâmetros'!$B$3&lt;&gt;"Pronto para calcular","",IFERROR(IF('Parâmetros'!$B$12="Sim",MAX(0,MIN($F65,'Parâmetros'!$D$12)-'Parâmetros'!$C$12)*'Parâmetros'!$E$12,0)+IF('Parâmetros'!$B$13="Sim",MAX(0,MIN($F65,'Parâmetros'!$D$13)-'Parâmetros'!$C$13)*'Parâmetros'!$E$13,0)+IF('Parâmetros'!$B$14="Sim",MAX(0,MIN($F65,'Parâmetros'!$D$14)-'Parâmetros'!$C$14)*'Parâmetros'!$E$14,0)+IF('Parâmetros'!$B$15="Sim",MAX(0,MIN($F65,'Parâmetros'!$D$15)-'Parâmetros'!$C$15)*'Parâmetros'!$E$15,0)+IF('Parâmetros'!$B$16="Sim",MAX(0,MIN($F65,'Parâmetros'!$D$16)-'Parâmetros'!$C$16)*'Parâmetros'!$E$16,0)+IF('Parâmetros'!$B$17="Sim",MAX(0,MIN($F65,'Parâmetros'!$D$17)-'Parâmetros'!$C$17)*'Parâmetros'!$E$17,0)+IF('Parâmetros'!$B$18="Sim",MAX(0,MIN($F65,'Parâmetros'!$D$18)-'Parâmetros'!$C$18)*'Parâmetros'!$E$18,0)+IF('Parâmetros'!$B$19="Sim",MAX(0,MIN($F65,'Parâmetros'!$D$19)-'Parâmetros'!$C$19)*'Parâmetros'!$E$19,0)+IF('Parâmetros'!$B$20="Sim",MAX(0,MIN($F65,'Parâmetros'!$D$20)-'Parâmetros'!$C$20)*'Parâmetros'!$E$20,0)+IF('Parâmetros'!$B$21="Sim",MAX(0,MIN($F65,'Parâmetros'!$D$21)-'Parâmetros'!$C$21)*'Parâmetros'!$E$21,0),0)))</f>
        <v/>
      </c>
      <c r="H65" s="19" t="n"/>
      <c r="I65" s="20">
        <f>IF($A65="","",IF($G65="","",IFERROR(MAX(0,$G65-$H65),0)))</f>
        <v/>
      </c>
      <c r="J65" s="19" t="n"/>
      <c r="K65" s="19" t="n"/>
      <c r="L65" s="20">
        <f>IF($A65="","",IF($I65="","",IFERROR($I65-$J65-$K65,0)))</f>
        <v/>
      </c>
      <c r="M65" s="21">
        <f>IF($A65="","",IF($L65="","",IFERROR(IF($L65&gt;0,"Possível montante a pagar",IF($L65&lt;0,"Possível reembolso","Sem diferença estimada")),"Verificar dados")))</f>
        <v/>
      </c>
      <c r="N65" s="20">
        <f>IF($A65="","",IF($L65="","",IFERROR(IF($L65&gt;=0,$L65,0-$L65),0)))</f>
        <v/>
      </c>
      <c r="O65" s="16" t="n"/>
      <c r="P65" s="18" t="n"/>
      <c r="Q65" s="21">
        <f>IF($A65="","",IFERROR(IF('Parâmetros'!$B$3&lt;&gt;"Pronto para calcular",'Parâmetros'!$B$3,IF($F65&gt;'Parâmetros'!$B$4,"Base fora do intervalo","OK")),"Verificar parâmetros"))</f>
        <v/>
      </c>
    </row>
    <row r="66">
      <c r="A66" s="16" t="n"/>
      <c r="B66" s="17" t="n"/>
      <c r="C66" s="18" t="n"/>
      <c r="D66" s="19" t="n"/>
      <c r="E66" s="19" t="n"/>
      <c r="F66" s="20">
        <f>IF($A66="","",IFERROR(MAX(0,$D66-$E66),0))</f>
        <v/>
      </c>
      <c r="G66" s="20">
        <f>IF($A66="","",IF('Parâmetros'!$B$3&lt;&gt;"Pronto para calcular","",IFERROR(IF('Parâmetros'!$B$12="Sim",MAX(0,MIN($F66,'Parâmetros'!$D$12)-'Parâmetros'!$C$12)*'Parâmetros'!$E$12,0)+IF('Parâmetros'!$B$13="Sim",MAX(0,MIN($F66,'Parâmetros'!$D$13)-'Parâmetros'!$C$13)*'Parâmetros'!$E$13,0)+IF('Parâmetros'!$B$14="Sim",MAX(0,MIN($F66,'Parâmetros'!$D$14)-'Parâmetros'!$C$14)*'Parâmetros'!$E$14,0)+IF('Parâmetros'!$B$15="Sim",MAX(0,MIN($F66,'Parâmetros'!$D$15)-'Parâmetros'!$C$15)*'Parâmetros'!$E$15,0)+IF('Parâmetros'!$B$16="Sim",MAX(0,MIN($F66,'Parâmetros'!$D$16)-'Parâmetros'!$C$16)*'Parâmetros'!$E$16,0)+IF('Parâmetros'!$B$17="Sim",MAX(0,MIN($F66,'Parâmetros'!$D$17)-'Parâmetros'!$C$17)*'Parâmetros'!$E$17,0)+IF('Parâmetros'!$B$18="Sim",MAX(0,MIN($F66,'Parâmetros'!$D$18)-'Parâmetros'!$C$18)*'Parâmetros'!$E$18,0)+IF('Parâmetros'!$B$19="Sim",MAX(0,MIN($F66,'Parâmetros'!$D$19)-'Parâmetros'!$C$19)*'Parâmetros'!$E$19,0)+IF('Parâmetros'!$B$20="Sim",MAX(0,MIN($F66,'Parâmetros'!$D$20)-'Parâmetros'!$C$20)*'Parâmetros'!$E$20,0)+IF('Parâmetros'!$B$21="Sim",MAX(0,MIN($F66,'Parâmetros'!$D$21)-'Parâmetros'!$C$21)*'Parâmetros'!$E$21,0),0)))</f>
        <v/>
      </c>
      <c r="H66" s="19" t="n"/>
      <c r="I66" s="20">
        <f>IF($A66="","",IF($G66="","",IFERROR(MAX(0,$G66-$H66),0)))</f>
        <v/>
      </c>
      <c r="J66" s="19" t="n"/>
      <c r="K66" s="19" t="n"/>
      <c r="L66" s="20">
        <f>IF($A66="","",IF($I66="","",IFERROR($I66-$J66-$K66,0)))</f>
        <v/>
      </c>
      <c r="M66" s="21">
        <f>IF($A66="","",IF($L66="","",IFERROR(IF($L66&gt;0,"Possível montante a pagar",IF($L66&lt;0,"Possível reembolso","Sem diferença estimada")),"Verificar dados")))</f>
        <v/>
      </c>
      <c r="N66" s="20">
        <f>IF($A66="","",IF($L66="","",IFERROR(IF($L66&gt;=0,$L66,0-$L66),0)))</f>
        <v/>
      </c>
      <c r="O66" s="16" t="n"/>
      <c r="P66" s="18" t="n"/>
      <c r="Q66" s="21">
        <f>IF($A66="","",IFERROR(IF('Parâmetros'!$B$3&lt;&gt;"Pronto para calcular",'Parâmetros'!$B$3,IF($F66&gt;'Parâmetros'!$B$4,"Base fora do intervalo","OK")),"Verificar parâmetros"))</f>
        <v/>
      </c>
    </row>
    <row r="67">
      <c r="A67" s="16" t="n"/>
      <c r="B67" s="17" t="n"/>
      <c r="C67" s="18" t="n"/>
      <c r="D67" s="19" t="n"/>
      <c r="E67" s="19" t="n"/>
      <c r="F67" s="20">
        <f>IF($A67="","",IFERROR(MAX(0,$D67-$E67),0))</f>
        <v/>
      </c>
      <c r="G67" s="20">
        <f>IF($A67="","",IF('Parâmetros'!$B$3&lt;&gt;"Pronto para calcular","",IFERROR(IF('Parâmetros'!$B$12="Sim",MAX(0,MIN($F67,'Parâmetros'!$D$12)-'Parâmetros'!$C$12)*'Parâmetros'!$E$12,0)+IF('Parâmetros'!$B$13="Sim",MAX(0,MIN($F67,'Parâmetros'!$D$13)-'Parâmetros'!$C$13)*'Parâmetros'!$E$13,0)+IF('Parâmetros'!$B$14="Sim",MAX(0,MIN($F67,'Parâmetros'!$D$14)-'Parâmetros'!$C$14)*'Parâmetros'!$E$14,0)+IF('Parâmetros'!$B$15="Sim",MAX(0,MIN($F67,'Parâmetros'!$D$15)-'Parâmetros'!$C$15)*'Parâmetros'!$E$15,0)+IF('Parâmetros'!$B$16="Sim",MAX(0,MIN($F67,'Parâmetros'!$D$16)-'Parâmetros'!$C$16)*'Parâmetros'!$E$16,0)+IF('Parâmetros'!$B$17="Sim",MAX(0,MIN($F67,'Parâmetros'!$D$17)-'Parâmetros'!$C$17)*'Parâmetros'!$E$17,0)+IF('Parâmetros'!$B$18="Sim",MAX(0,MIN($F67,'Parâmetros'!$D$18)-'Parâmetros'!$C$18)*'Parâmetros'!$E$18,0)+IF('Parâmetros'!$B$19="Sim",MAX(0,MIN($F67,'Parâmetros'!$D$19)-'Parâmetros'!$C$19)*'Parâmetros'!$E$19,0)+IF('Parâmetros'!$B$20="Sim",MAX(0,MIN($F67,'Parâmetros'!$D$20)-'Parâmetros'!$C$20)*'Parâmetros'!$E$20,0)+IF('Parâmetros'!$B$21="Sim",MAX(0,MIN($F67,'Parâmetros'!$D$21)-'Parâmetros'!$C$21)*'Parâmetros'!$E$21,0),0)))</f>
        <v/>
      </c>
      <c r="H67" s="19" t="n"/>
      <c r="I67" s="20">
        <f>IF($A67="","",IF($G67="","",IFERROR(MAX(0,$G67-$H67),0)))</f>
        <v/>
      </c>
      <c r="J67" s="19" t="n"/>
      <c r="K67" s="19" t="n"/>
      <c r="L67" s="20">
        <f>IF($A67="","",IF($I67="","",IFERROR($I67-$J67-$K67,0)))</f>
        <v/>
      </c>
      <c r="M67" s="21">
        <f>IF($A67="","",IF($L67="","",IFERROR(IF($L67&gt;0,"Possível montante a pagar",IF($L67&lt;0,"Possível reembolso","Sem diferença estimada")),"Verificar dados")))</f>
        <v/>
      </c>
      <c r="N67" s="20">
        <f>IF($A67="","",IF($L67="","",IFERROR(IF($L67&gt;=0,$L67,0-$L67),0)))</f>
        <v/>
      </c>
      <c r="O67" s="16" t="n"/>
      <c r="P67" s="18" t="n"/>
      <c r="Q67" s="21">
        <f>IF($A67="","",IFERROR(IF('Parâmetros'!$B$3&lt;&gt;"Pronto para calcular",'Parâmetros'!$B$3,IF($F67&gt;'Parâmetros'!$B$4,"Base fora do intervalo","OK")),"Verificar parâmetros"))</f>
        <v/>
      </c>
    </row>
    <row r="68">
      <c r="A68" s="16" t="n"/>
      <c r="B68" s="17" t="n"/>
      <c r="C68" s="18" t="n"/>
      <c r="D68" s="19" t="n"/>
      <c r="E68" s="19" t="n"/>
      <c r="F68" s="20">
        <f>IF($A68="","",IFERROR(MAX(0,$D68-$E68),0))</f>
        <v/>
      </c>
      <c r="G68" s="20">
        <f>IF($A68="","",IF('Parâmetros'!$B$3&lt;&gt;"Pronto para calcular","",IFERROR(IF('Parâmetros'!$B$12="Sim",MAX(0,MIN($F68,'Parâmetros'!$D$12)-'Parâmetros'!$C$12)*'Parâmetros'!$E$12,0)+IF('Parâmetros'!$B$13="Sim",MAX(0,MIN($F68,'Parâmetros'!$D$13)-'Parâmetros'!$C$13)*'Parâmetros'!$E$13,0)+IF('Parâmetros'!$B$14="Sim",MAX(0,MIN($F68,'Parâmetros'!$D$14)-'Parâmetros'!$C$14)*'Parâmetros'!$E$14,0)+IF('Parâmetros'!$B$15="Sim",MAX(0,MIN($F68,'Parâmetros'!$D$15)-'Parâmetros'!$C$15)*'Parâmetros'!$E$15,0)+IF('Parâmetros'!$B$16="Sim",MAX(0,MIN($F68,'Parâmetros'!$D$16)-'Parâmetros'!$C$16)*'Parâmetros'!$E$16,0)+IF('Parâmetros'!$B$17="Sim",MAX(0,MIN($F68,'Parâmetros'!$D$17)-'Parâmetros'!$C$17)*'Parâmetros'!$E$17,0)+IF('Parâmetros'!$B$18="Sim",MAX(0,MIN($F68,'Parâmetros'!$D$18)-'Parâmetros'!$C$18)*'Parâmetros'!$E$18,0)+IF('Parâmetros'!$B$19="Sim",MAX(0,MIN($F68,'Parâmetros'!$D$19)-'Parâmetros'!$C$19)*'Parâmetros'!$E$19,0)+IF('Parâmetros'!$B$20="Sim",MAX(0,MIN($F68,'Parâmetros'!$D$20)-'Parâmetros'!$C$20)*'Parâmetros'!$E$20,0)+IF('Parâmetros'!$B$21="Sim",MAX(0,MIN($F68,'Parâmetros'!$D$21)-'Parâmetros'!$C$21)*'Parâmetros'!$E$21,0),0)))</f>
        <v/>
      </c>
      <c r="H68" s="19" t="n"/>
      <c r="I68" s="20">
        <f>IF($A68="","",IF($G68="","",IFERROR(MAX(0,$G68-$H68),0)))</f>
        <v/>
      </c>
      <c r="J68" s="19" t="n"/>
      <c r="K68" s="19" t="n"/>
      <c r="L68" s="20">
        <f>IF($A68="","",IF($I68="","",IFERROR($I68-$J68-$K68,0)))</f>
        <v/>
      </c>
      <c r="M68" s="21">
        <f>IF($A68="","",IF($L68="","",IFERROR(IF($L68&gt;0,"Possível montante a pagar",IF($L68&lt;0,"Possível reembolso","Sem diferença estimada")),"Verificar dados")))</f>
        <v/>
      </c>
      <c r="N68" s="20">
        <f>IF($A68="","",IF($L68="","",IFERROR(IF($L68&gt;=0,$L68,0-$L68),0)))</f>
        <v/>
      </c>
      <c r="O68" s="16" t="n"/>
      <c r="P68" s="18" t="n"/>
      <c r="Q68" s="21">
        <f>IF($A68="","",IFERROR(IF('Parâmetros'!$B$3&lt;&gt;"Pronto para calcular",'Parâmetros'!$B$3,IF($F68&gt;'Parâmetros'!$B$4,"Base fora do intervalo","OK")),"Verificar parâmetros"))</f>
        <v/>
      </c>
    </row>
    <row r="69">
      <c r="A69" s="16" t="n"/>
      <c r="B69" s="17" t="n"/>
      <c r="C69" s="18" t="n"/>
      <c r="D69" s="19" t="n"/>
      <c r="E69" s="19" t="n"/>
      <c r="F69" s="20">
        <f>IF($A69="","",IFERROR(MAX(0,$D69-$E69),0))</f>
        <v/>
      </c>
      <c r="G69" s="20">
        <f>IF($A69="","",IF('Parâmetros'!$B$3&lt;&gt;"Pronto para calcular","",IFERROR(IF('Parâmetros'!$B$12="Sim",MAX(0,MIN($F69,'Parâmetros'!$D$12)-'Parâmetros'!$C$12)*'Parâmetros'!$E$12,0)+IF('Parâmetros'!$B$13="Sim",MAX(0,MIN($F69,'Parâmetros'!$D$13)-'Parâmetros'!$C$13)*'Parâmetros'!$E$13,0)+IF('Parâmetros'!$B$14="Sim",MAX(0,MIN($F69,'Parâmetros'!$D$14)-'Parâmetros'!$C$14)*'Parâmetros'!$E$14,0)+IF('Parâmetros'!$B$15="Sim",MAX(0,MIN($F69,'Parâmetros'!$D$15)-'Parâmetros'!$C$15)*'Parâmetros'!$E$15,0)+IF('Parâmetros'!$B$16="Sim",MAX(0,MIN($F69,'Parâmetros'!$D$16)-'Parâmetros'!$C$16)*'Parâmetros'!$E$16,0)+IF('Parâmetros'!$B$17="Sim",MAX(0,MIN($F69,'Parâmetros'!$D$17)-'Parâmetros'!$C$17)*'Parâmetros'!$E$17,0)+IF('Parâmetros'!$B$18="Sim",MAX(0,MIN($F69,'Parâmetros'!$D$18)-'Parâmetros'!$C$18)*'Parâmetros'!$E$18,0)+IF('Parâmetros'!$B$19="Sim",MAX(0,MIN($F69,'Parâmetros'!$D$19)-'Parâmetros'!$C$19)*'Parâmetros'!$E$19,0)+IF('Parâmetros'!$B$20="Sim",MAX(0,MIN($F69,'Parâmetros'!$D$20)-'Parâmetros'!$C$20)*'Parâmetros'!$E$20,0)+IF('Parâmetros'!$B$21="Sim",MAX(0,MIN($F69,'Parâmetros'!$D$21)-'Parâmetros'!$C$21)*'Parâmetros'!$E$21,0),0)))</f>
        <v/>
      </c>
      <c r="H69" s="19" t="n"/>
      <c r="I69" s="20">
        <f>IF($A69="","",IF($G69="","",IFERROR(MAX(0,$G69-$H69),0)))</f>
        <v/>
      </c>
      <c r="J69" s="19" t="n"/>
      <c r="K69" s="19" t="n"/>
      <c r="L69" s="20">
        <f>IF($A69="","",IF($I69="","",IFERROR($I69-$J69-$K69,0)))</f>
        <v/>
      </c>
      <c r="M69" s="21">
        <f>IF($A69="","",IF($L69="","",IFERROR(IF($L69&gt;0,"Possível montante a pagar",IF($L69&lt;0,"Possível reembolso","Sem diferença estimada")),"Verificar dados")))</f>
        <v/>
      </c>
      <c r="N69" s="20">
        <f>IF($A69="","",IF($L69="","",IFERROR(IF($L69&gt;=0,$L69,0-$L69),0)))</f>
        <v/>
      </c>
      <c r="O69" s="16" t="n"/>
      <c r="P69" s="18" t="n"/>
      <c r="Q69" s="21">
        <f>IF($A69="","",IFERROR(IF('Parâmetros'!$B$3&lt;&gt;"Pronto para calcular",'Parâmetros'!$B$3,IF($F69&gt;'Parâmetros'!$B$4,"Base fora do intervalo","OK")),"Verificar parâmetros"))</f>
        <v/>
      </c>
    </row>
    <row r="70">
      <c r="A70" s="16" t="n"/>
      <c r="B70" s="17" t="n"/>
      <c r="C70" s="18" t="n"/>
      <c r="D70" s="19" t="n"/>
      <c r="E70" s="19" t="n"/>
      <c r="F70" s="20">
        <f>IF($A70="","",IFERROR(MAX(0,$D70-$E70),0))</f>
        <v/>
      </c>
      <c r="G70" s="20">
        <f>IF($A70="","",IF('Parâmetros'!$B$3&lt;&gt;"Pronto para calcular","",IFERROR(IF('Parâmetros'!$B$12="Sim",MAX(0,MIN($F70,'Parâmetros'!$D$12)-'Parâmetros'!$C$12)*'Parâmetros'!$E$12,0)+IF('Parâmetros'!$B$13="Sim",MAX(0,MIN($F70,'Parâmetros'!$D$13)-'Parâmetros'!$C$13)*'Parâmetros'!$E$13,0)+IF('Parâmetros'!$B$14="Sim",MAX(0,MIN($F70,'Parâmetros'!$D$14)-'Parâmetros'!$C$14)*'Parâmetros'!$E$14,0)+IF('Parâmetros'!$B$15="Sim",MAX(0,MIN($F70,'Parâmetros'!$D$15)-'Parâmetros'!$C$15)*'Parâmetros'!$E$15,0)+IF('Parâmetros'!$B$16="Sim",MAX(0,MIN($F70,'Parâmetros'!$D$16)-'Parâmetros'!$C$16)*'Parâmetros'!$E$16,0)+IF('Parâmetros'!$B$17="Sim",MAX(0,MIN($F70,'Parâmetros'!$D$17)-'Parâmetros'!$C$17)*'Parâmetros'!$E$17,0)+IF('Parâmetros'!$B$18="Sim",MAX(0,MIN($F70,'Parâmetros'!$D$18)-'Parâmetros'!$C$18)*'Parâmetros'!$E$18,0)+IF('Parâmetros'!$B$19="Sim",MAX(0,MIN($F70,'Parâmetros'!$D$19)-'Parâmetros'!$C$19)*'Parâmetros'!$E$19,0)+IF('Parâmetros'!$B$20="Sim",MAX(0,MIN($F70,'Parâmetros'!$D$20)-'Parâmetros'!$C$20)*'Parâmetros'!$E$20,0)+IF('Parâmetros'!$B$21="Sim",MAX(0,MIN($F70,'Parâmetros'!$D$21)-'Parâmetros'!$C$21)*'Parâmetros'!$E$21,0),0)))</f>
        <v/>
      </c>
      <c r="H70" s="19" t="n"/>
      <c r="I70" s="20">
        <f>IF($A70="","",IF($G70="","",IFERROR(MAX(0,$G70-$H70),0)))</f>
        <v/>
      </c>
      <c r="J70" s="19" t="n"/>
      <c r="K70" s="19" t="n"/>
      <c r="L70" s="20">
        <f>IF($A70="","",IF($I70="","",IFERROR($I70-$J70-$K70,0)))</f>
        <v/>
      </c>
      <c r="M70" s="21">
        <f>IF($A70="","",IF($L70="","",IFERROR(IF($L70&gt;0,"Possível montante a pagar",IF($L70&lt;0,"Possível reembolso","Sem diferença estimada")),"Verificar dados")))</f>
        <v/>
      </c>
      <c r="N70" s="20">
        <f>IF($A70="","",IF($L70="","",IFERROR(IF($L70&gt;=0,$L70,0-$L70),0)))</f>
        <v/>
      </c>
      <c r="O70" s="16" t="n"/>
      <c r="P70" s="18" t="n"/>
      <c r="Q70" s="21">
        <f>IF($A70="","",IFERROR(IF('Parâmetros'!$B$3&lt;&gt;"Pronto para calcular",'Parâmetros'!$B$3,IF($F70&gt;'Parâmetros'!$B$4,"Base fora do intervalo","OK")),"Verificar parâmetros"))</f>
        <v/>
      </c>
    </row>
    <row r="71">
      <c r="A71" s="16" t="n"/>
      <c r="B71" s="17" t="n"/>
      <c r="C71" s="18" t="n"/>
      <c r="D71" s="19" t="n"/>
      <c r="E71" s="19" t="n"/>
      <c r="F71" s="20">
        <f>IF($A71="","",IFERROR(MAX(0,$D71-$E71),0))</f>
        <v/>
      </c>
      <c r="G71" s="20">
        <f>IF($A71="","",IF('Parâmetros'!$B$3&lt;&gt;"Pronto para calcular","",IFERROR(IF('Parâmetros'!$B$12="Sim",MAX(0,MIN($F71,'Parâmetros'!$D$12)-'Parâmetros'!$C$12)*'Parâmetros'!$E$12,0)+IF('Parâmetros'!$B$13="Sim",MAX(0,MIN($F71,'Parâmetros'!$D$13)-'Parâmetros'!$C$13)*'Parâmetros'!$E$13,0)+IF('Parâmetros'!$B$14="Sim",MAX(0,MIN($F71,'Parâmetros'!$D$14)-'Parâmetros'!$C$14)*'Parâmetros'!$E$14,0)+IF('Parâmetros'!$B$15="Sim",MAX(0,MIN($F71,'Parâmetros'!$D$15)-'Parâmetros'!$C$15)*'Parâmetros'!$E$15,0)+IF('Parâmetros'!$B$16="Sim",MAX(0,MIN($F71,'Parâmetros'!$D$16)-'Parâmetros'!$C$16)*'Parâmetros'!$E$16,0)+IF('Parâmetros'!$B$17="Sim",MAX(0,MIN($F71,'Parâmetros'!$D$17)-'Parâmetros'!$C$17)*'Parâmetros'!$E$17,0)+IF('Parâmetros'!$B$18="Sim",MAX(0,MIN($F71,'Parâmetros'!$D$18)-'Parâmetros'!$C$18)*'Parâmetros'!$E$18,0)+IF('Parâmetros'!$B$19="Sim",MAX(0,MIN($F71,'Parâmetros'!$D$19)-'Parâmetros'!$C$19)*'Parâmetros'!$E$19,0)+IF('Parâmetros'!$B$20="Sim",MAX(0,MIN($F71,'Parâmetros'!$D$20)-'Parâmetros'!$C$20)*'Parâmetros'!$E$20,0)+IF('Parâmetros'!$B$21="Sim",MAX(0,MIN($F71,'Parâmetros'!$D$21)-'Parâmetros'!$C$21)*'Parâmetros'!$E$21,0),0)))</f>
        <v/>
      </c>
      <c r="H71" s="19" t="n"/>
      <c r="I71" s="20">
        <f>IF($A71="","",IF($G71="","",IFERROR(MAX(0,$G71-$H71),0)))</f>
        <v/>
      </c>
      <c r="J71" s="19" t="n"/>
      <c r="K71" s="19" t="n"/>
      <c r="L71" s="20">
        <f>IF($A71="","",IF($I71="","",IFERROR($I71-$J71-$K71,0)))</f>
        <v/>
      </c>
      <c r="M71" s="21">
        <f>IF($A71="","",IF($L71="","",IFERROR(IF($L71&gt;0,"Possível montante a pagar",IF($L71&lt;0,"Possível reembolso","Sem diferença estimada")),"Verificar dados")))</f>
        <v/>
      </c>
      <c r="N71" s="20">
        <f>IF($A71="","",IF($L71="","",IFERROR(IF($L71&gt;=0,$L71,0-$L71),0)))</f>
        <v/>
      </c>
      <c r="O71" s="16" t="n"/>
      <c r="P71" s="18" t="n"/>
      <c r="Q71" s="21">
        <f>IF($A71="","",IFERROR(IF('Parâmetros'!$B$3&lt;&gt;"Pronto para calcular",'Parâmetros'!$B$3,IF($F71&gt;'Parâmetros'!$B$4,"Base fora do intervalo","OK")),"Verificar parâmetros"))</f>
        <v/>
      </c>
    </row>
    <row r="72">
      <c r="A72" s="16" t="n"/>
      <c r="B72" s="17" t="n"/>
      <c r="C72" s="18" t="n"/>
      <c r="D72" s="19" t="n"/>
      <c r="E72" s="19" t="n"/>
      <c r="F72" s="20">
        <f>IF($A72="","",IFERROR(MAX(0,$D72-$E72),0))</f>
        <v/>
      </c>
      <c r="G72" s="20">
        <f>IF($A72="","",IF('Parâmetros'!$B$3&lt;&gt;"Pronto para calcular","",IFERROR(IF('Parâmetros'!$B$12="Sim",MAX(0,MIN($F72,'Parâmetros'!$D$12)-'Parâmetros'!$C$12)*'Parâmetros'!$E$12,0)+IF('Parâmetros'!$B$13="Sim",MAX(0,MIN($F72,'Parâmetros'!$D$13)-'Parâmetros'!$C$13)*'Parâmetros'!$E$13,0)+IF('Parâmetros'!$B$14="Sim",MAX(0,MIN($F72,'Parâmetros'!$D$14)-'Parâmetros'!$C$14)*'Parâmetros'!$E$14,0)+IF('Parâmetros'!$B$15="Sim",MAX(0,MIN($F72,'Parâmetros'!$D$15)-'Parâmetros'!$C$15)*'Parâmetros'!$E$15,0)+IF('Parâmetros'!$B$16="Sim",MAX(0,MIN($F72,'Parâmetros'!$D$16)-'Parâmetros'!$C$16)*'Parâmetros'!$E$16,0)+IF('Parâmetros'!$B$17="Sim",MAX(0,MIN($F72,'Parâmetros'!$D$17)-'Parâmetros'!$C$17)*'Parâmetros'!$E$17,0)+IF('Parâmetros'!$B$18="Sim",MAX(0,MIN($F72,'Parâmetros'!$D$18)-'Parâmetros'!$C$18)*'Parâmetros'!$E$18,0)+IF('Parâmetros'!$B$19="Sim",MAX(0,MIN($F72,'Parâmetros'!$D$19)-'Parâmetros'!$C$19)*'Parâmetros'!$E$19,0)+IF('Parâmetros'!$B$20="Sim",MAX(0,MIN($F72,'Parâmetros'!$D$20)-'Parâmetros'!$C$20)*'Parâmetros'!$E$20,0)+IF('Parâmetros'!$B$21="Sim",MAX(0,MIN($F72,'Parâmetros'!$D$21)-'Parâmetros'!$C$21)*'Parâmetros'!$E$21,0),0)))</f>
        <v/>
      </c>
      <c r="H72" s="19" t="n"/>
      <c r="I72" s="20">
        <f>IF($A72="","",IF($G72="","",IFERROR(MAX(0,$G72-$H72),0)))</f>
        <v/>
      </c>
      <c r="J72" s="19" t="n"/>
      <c r="K72" s="19" t="n"/>
      <c r="L72" s="20">
        <f>IF($A72="","",IF($I72="","",IFERROR($I72-$J72-$K72,0)))</f>
        <v/>
      </c>
      <c r="M72" s="21">
        <f>IF($A72="","",IF($L72="","",IFERROR(IF($L72&gt;0,"Possível montante a pagar",IF($L72&lt;0,"Possível reembolso","Sem diferença estimada")),"Verificar dados")))</f>
        <v/>
      </c>
      <c r="N72" s="20">
        <f>IF($A72="","",IF($L72="","",IFERROR(IF($L72&gt;=0,$L72,0-$L72),0)))</f>
        <v/>
      </c>
      <c r="O72" s="16" t="n"/>
      <c r="P72" s="18" t="n"/>
      <c r="Q72" s="21">
        <f>IF($A72="","",IFERROR(IF('Parâmetros'!$B$3&lt;&gt;"Pronto para calcular",'Parâmetros'!$B$3,IF($F72&gt;'Parâmetros'!$B$4,"Base fora do intervalo","OK")),"Verificar parâmetros"))</f>
        <v/>
      </c>
    </row>
    <row r="73">
      <c r="A73" s="16" t="n"/>
      <c r="B73" s="17" t="n"/>
      <c r="C73" s="18" t="n"/>
      <c r="D73" s="19" t="n"/>
      <c r="E73" s="19" t="n"/>
      <c r="F73" s="20">
        <f>IF($A73="","",IFERROR(MAX(0,$D73-$E73),0))</f>
        <v/>
      </c>
      <c r="G73" s="20">
        <f>IF($A73="","",IF('Parâmetros'!$B$3&lt;&gt;"Pronto para calcular","",IFERROR(IF('Parâmetros'!$B$12="Sim",MAX(0,MIN($F73,'Parâmetros'!$D$12)-'Parâmetros'!$C$12)*'Parâmetros'!$E$12,0)+IF('Parâmetros'!$B$13="Sim",MAX(0,MIN($F73,'Parâmetros'!$D$13)-'Parâmetros'!$C$13)*'Parâmetros'!$E$13,0)+IF('Parâmetros'!$B$14="Sim",MAX(0,MIN($F73,'Parâmetros'!$D$14)-'Parâmetros'!$C$14)*'Parâmetros'!$E$14,0)+IF('Parâmetros'!$B$15="Sim",MAX(0,MIN($F73,'Parâmetros'!$D$15)-'Parâmetros'!$C$15)*'Parâmetros'!$E$15,0)+IF('Parâmetros'!$B$16="Sim",MAX(0,MIN($F73,'Parâmetros'!$D$16)-'Parâmetros'!$C$16)*'Parâmetros'!$E$16,0)+IF('Parâmetros'!$B$17="Sim",MAX(0,MIN($F73,'Parâmetros'!$D$17)-'Parâmetros'!$C$17)*'Parâmetros'!$E$17,0)+IF('Parâmetros'!$B$18="Sim",MAX(0,MIN($F73,'Parâmetros'!$D$18)-'Parâmetros'!$C$18)*'Parâmetros'!$E$18,0)+IF('Parâmetros'!$B$19="Sim",MAX(0,MIN($F73,'Parâmetros'!$D$19)-'Parâmetros'!$C$19)*'Parâmetros'!$E$19,0)+IF('Parâmetros'!$B$20="Sim",MAX(0,MIN($F73,'Parâmetros'!$D$20)-'Parâmetros'!$C$20)*'Parâmetros'!$E$20,0)+IF('Parâmetros'!$B$21="Sim",MAX(0,MIN($F73,'Parâmetros'!$D$21)-'Parâmetros'!$C$21)*'Parâmetros'!$E$21,0),0)))</f>
        <v/>
      </c>
      <c r="H73" s="19" t="n"/>
      <c r="I73" s="20">
        <f>IF($A73="","",IF($G73="","",IFERROR(MAX(0,$G73-$H73),0)))</f>
        <v/>
      </c>
      <c r="J73" s="19" t="n"/>
      <c r="K73" s="19" t="n"/>
      <c r="L73" s="20">
        <f>IF($A73="","",IF($I73="","",IFERROR($I73-$J73-$K73,0)))</f>
        <v/>
      </c>
      <c r="M73" s="21">
        <f>IF($A73="","",IF($L73="","",IFERROR(IF($L73&gt;0,"Possível montante a pagar",IF($L73&lt;0,"Possível reembolso","Sem diferença estimada")),"Verificar dados")))</f>
        <v/>
      </c>
      <c r="N73" s="20">
        <f>IF($A73="","",IF($L73="","",IFERROR(IF($L73&gt;=0,$L73,0-$L73),0)))</f>
        <v/>
      </c>
      <c r="O73" s="16" t="n"/>
      <c r="P73" s="18" t="n"/>
      <c r="Q73" s="21">
        <f>IF($A73="","",IFERROR(IF('Parâmetros'!$B$3&lt;&gt;"Pronto para calcular",'Parâmetros'!$B$3,IF($F73&gt;'Parâmetros'!$B$4,"Base fora do intervalo","OK")),"Verificar parâmetros"))</f>
        <v/>
      </c>
    </row>
    <row r="74">
      <c r="A74" s="16" t="n"/>
      <c r="B74" s="17" t="n"/>
      <c r="C74" s="18" t="n"/>
      <c r="D74" s="19" t="n"/>
      <c r="E74" s="19" t="n"/>
      <c r="F74" s="20">
        <f>IF($A74="","",IFERROR(MAX(0,$D74-$E74),0))</f>
        <v/>
      </c>
      <c r="G74" s="20">
        <f>IF($A74="","",IF('Parâmetros'!$B$3&lt;&gt;"Pronto para calcular","",IFERROR(IF('Parâmetros'!$B$12="Sim",MAX(0,MIN($F74,'Parâmetros'!$D$12)-'Parâmetros'!$C$12)*'Parâmetros'!$E$12,0)+IF('Parâmetros'!$B$13="Sim",MAX(0,MIN($F74,'Parâmetros'!$D$13)-'Parâmetros'!$C$13)*'Parâmetros'!$E$13,0)+IF('Parâmetros'!$B$14="Sim",MAX(0,MIN($F74,'Parâmetros'!$D$14)-'Parâmetros'!$C$14)*'Parâmetros'!$E$14,0)+IF('Parâmetros'!$B$15="Sim",MAX(0,MIN($F74,'Parâmetros'!$D$15)-'Parâmetros'!$C$15)*'Parâmetros'!$E$15,0)+IF('Parâmetros'!$B$16="Sim",MAX(0,MIN($F74,'Parâmetros'!$D$16)-'Parâmetros'!$C$16)*'Parâmetros'!$E$16,0)+IF('Parâmetros'!$B$17="Sim",MAX(0,MIN($F74,'Parâmetros'!$D$17)-'Parâmetros'!$C$17)*'Parâmetros'!$E$17,0)+IF('Parâmetros'!$B$18="Sim",MAX(0,MIN($F74,'Parâmetros'!$D$18)-'Parâmetros'!$C$18)*'Parâmetros'!$E$18,0)+IF('Parâmetros'!$B$19="Sim",MAX(0,MIN($F74,'Parâmetros'!$D$19)-'Parâmetros'!$C$19)*'Parâmetros'!$E$19,0)+IF('Parâmetros'!$B$20="Sim",MAX(0,MIN($F74,'Parâmetros'!$D$20)-'Parâmetros'!$C$20)*'Parâmetros'!$E$20,0)+IF('Parâmetros'!$B$21="Sim",MAX(0,MIN($F74,'Parâmetros'!$D$21)-'Parâmetros'!$C$21)*'Parâmetros'!$E$21,0),0)))</f>
        <v/>
      </c>
      <c r="H74" s="19" t="n"/>
      <c r="I74" s="20">
        <f>IF($A74="","",IF($G74="","",IFERROR(MAX(0,$G74-$H74),0)))</f>
        <v/>
      </c>
      <c r="J74" s="19" t="n"/>
      <c r="K74" s="19" t="n"/>
      <c r="L74" s="20">
        <f>IF($A74="","",IF($I74="","",IFERROR($I74-$J74-$K74,0)))</f>
        <v/>
      </c>
      <c r="M74" s="21">
        <f>IF($A74="","",IF($L74="","",IFERROR(IF($L74&gt;0,"Possível montante a pagar",IF($L74&lt;0,"Possível reembolso","Sem diferença estimada")),"Verificar dados")))</f>
        <v/>
      </c>
      <c r="N74" s="20">
        <f>IF($A74="","",IF($L74="","",IFERROR(IF($L74&gt;=0,$L74,0-$L74),0)))</f>
        <v/>
      </c>
      <c r="O74" s="16" t="n"/>
      <c r="P74" s="18" t="n"/>
      <c r="Q74" s="21">
        <f>IF($A74="","",IFERROR(IF('Parâmetros'!$B$3&lt;&gt;"Pronto para calcular",'Parâmetros'!$B$3,IF($F74&gt;'Parâmetros'!$B$4,"Base fora do intervalo","OK")),"Verificar parâmetros"))</f>
        <v/>
      </c>
    </row>
    <row r="75">
      <c r="A75" s="16" t="n"/>
      <c r="B75" s="17" t="n"/>
      <c r="C75" s="18" t="n"/>
      <c r="D75" s="19" t="n"/>
      <c r="E75" s="19" t="n"/>
      <c r="F75" s="20">
        <f>IF($A75="","",IFERROR(MAX(0,$D75-$E75),0))</f>
        <v/>
      </c>
      <c r="G75" s="20">
        <f>IF($A75="","",IF('Parâmetros'!$B$3&lt;&gt;"Pronto para calcular","",IFERROR(IF('Parâmetros'!$B$12="Sim",MAX(0,MIN($F75,'Parâmetros'!$D$12)-'Parâmetros'!$C$12)*'Parâmetros'!$E$12,0)+IF('Parâmetros'!$B$13="Sim",MAX(0,MIN($F75,'Parâmetros'!$D$13)-'Parâmetros'!$C$13)*'Parâmetros'!$E$13,0)+IF('Parâmetros'!$B$14="Sim",MAX(0,MIN($F75,'Parâmetros'!$D$14)-'Parâmetros'!$C$14)*'Parâmetros'!$E$14,0)+IF('Parâmetros'!$B$15="Sim",MAX(0,MIN($F75,'Parâmetros'!$D$15)-'Parâmetros'!$C$15)*'Parâmetros'!$E$15,0)+IF('Parâmetros'!$B$16="Sim",MAX(0,MIN($F75,'Parâmetros'!$D$16)-'Parâmetros'!$C$16)*'Parâmetros'!$E$16,0)+IF('Parâmetros'!$B$17="Sim",MAX(0,MIN($F75,'Parâmetros'!$D$17)-'Parâmetros'!$C$17)*'Parâmetros'!$E$17,0)+IF('Parâmetros'!$B$18="Sim",MAX(0,MIN($F75,'Parâmetros'!$D$18)-'Parâmetros'!$C$18)*'Parâmetros'!$E$18,0)+IF('Parâmetros'!$B$19="Sim",MAX(0,MIN($F75,'Parâmetros'!$D$19)-'Parâmetros'!$C$19)*'Parâmetros'!$E$19,0)+IF('Parâmetros'!$B$20="Sim",MAX(0,MIN($F75,'Parâmetros'!$D$20)-'Parâmetros'!$C$20)*'Parâmetros'!$E$20,0)+IF('Parâmetros'!$B$21="Sim",MAX(0,MIN($F75,'Parâmetros'!$D$21)-'Parâmetros'!$C$21)*'Parâmetros'!$E$21,0),0)))</f>
        <v/>
      </c>
      <c r="H75" s="19" t="n"/>
      <c r="I75" s="20">
        <f>IF($A75="","",IF($G75="","",IFERROR(MAX(0,$G75-$H75),0)))</f>
        <v/>
      </c>
      <c r="J75" s="19" t="n"/>
      <c r="K75" s="19" t="n"/>
      <c r="L75" s="20">
        <f>IF($A75="","",IF($I75="","",IFERROR($I75-$J75-$K75,0)))</f>
        <v/>
      </c>
      <c r="M75" s="21">
        <f>IF($A75="","",IF($L75="","",IFERROR(IF($L75&gt;0,"Possível montante a pagar",IF($L75&lt;0,"Possível reembolso","Sem diferença estimada")),"Verificar dados")))</f>
        <v/>
      </c>
      <c r="N75" s="20">
        <f>IF($A75="","",IF($L75="","",IFERROR(IF($L75&gt;=0,$L75,0-$L75),0)))</f>
        <v/>
      </c>
      <c r="O75" s="16" t="n"/>
      <c r="P75" s="18" t="n"/>
      <c r="Q75" s="21">
        <f>IF($A75="","",IFERROR(IF('Parâmetros'!$B$3&lt;&gt;"Pronto para calcular",'Parâmetros'!$B$3,IF($F75&gt;'Parâmetros'!$B$4,"Base fora do intervalo","OK")),"Verificar parâmetros"))</f>
        <v/>
      </c>
    </row>
    <row r="76">
      <c r="A76" s="16" t="n"/>
      <c r="B76" s="17" t="n"/>
      <c r="C76" s="18" t="n"/>
      <c r="D76" s="19" t="n"/>
      <c r="E76" s="19" t="n"/>
      <c r="F76" s="20">
        <f>IF($A76="","",IFERROR(MAX(0,$D76-$E76),0))</f>
        <v/>
      </c>
      <c r="G76" s="20">
        <f>IF($A76="","",IF('Parâmetros'!$B$3&lt;&gt;"Pronto para calcular","",IFERROR(IF('Parâmetros'!$B$12="Sim",MAX(0,MIN($F76,'Parâmetros'!$D$12)-'Parâmetros'!$C$12)*'Parâmetros'!$E$12,0)+IF('Parâmetros'!$B$13="Sim",MAX(0,MIN($F76,'Parâmetros'!$D$13)-'Parâmetros'!$C$13)*'Parâmetros'!$E$13,0)+IF('Parâmetros'!$B$14="Sim",MAX(0,MIN($F76,'Parâmetros'!$D$14)-'Parâmetros'!$C$14)*'Parâmetros'!$E$14,0)+IF('Parâmetros'!$B$15="Sim",MAX(0,MIN($F76,'Parâmetros'!$D$15)-'Parâmetros'!$C$15)*'Parâmetros'!$E$15,0)+IF('Parâmetros'!$B$16="Sim",MAX(0,MIN($F76,'Parâmetros'!$D$16)-'Parâmetros'!$C$16)*'Parâmetros'!$E$16,0)+IF('Parâmetros'!$B$17="Sim",MAX(0,MIN($F76,'Parâmetros'!$D$17)-'Parâmetros'!$C$17)*'Parâmetros'!$E$17,0)+IF('Parâmetros'!$B$18="Sim",MAX(0,MIN($F76,'Parâmetros'!$D$18)-'Parâmetros'!$C$18)*'Parâmetros'!$E$18,0)+IF('Parâmetros'!$B$19="Sim",MAX(0,MIN($F76,'Parâmetros'!$D$19)-'Parâmetros'!$C$19)*'Parâmetros'!$E$19,0)+IF('Parâmetros'!$B$20="Sim",MAX(0,MIN($F76,'Parâmetros'!$D$20)-'Parâmetros'!$C$20)*'Parâmetros'!$E$20,0)+IF('Parâmetros'!$B$21="Sim",MAX(0,MIN($F76,'Parâmetros'!$D$21)-'Parâmetros'!$C$21)*'Parâmetros'!$E$21,0),0)))</f>
        <v/>
      </c>
      <c r="H76" s="19" t="n"/>
      <c r="I76" s="20">
        <f>IF($A76="","",IF($G76="","",IFERROR(MAX(0,$G76-$H76),0)))</f>
        <v/>
      </c>
      <c r="J76" s="19" t="n"/>
      <c r="K76" s="19" t="n"/>
      <c r="L76" s="20">
        <f>IF($A76="","",IF($I76="","",IFERROR($I76-$J76-$K76,0)))</f>
        <v/>
      </c>
      <c r="M76" s="21">
        <f>IF($A76="","",IF($L76="","",IFERROR(IF($L76&gt;0,"Possível montante a pagar",IF($L76&lt;0,"Possível reembolso","Sem diferença estimada")),"Verificar dados")))</f>
        <v/>
      </c>
      <c r="N76" s="20">
        <f>IF($A76="","",IF($L76="","",IFERROR(IF($L76&gt;=0,$L76,0-$L76),0)))</f>
        <v/>
      </c>
      <c r="O76" s="16" t="n"/>
      <c r="P76" s="18" t="n"/>
      <c r="Q76" s="21">
        <f>IF($A76="","",IFERROR(IF('Parâmetros'!$B$3&lt;&gt;"Pronto para calcular",'Parâmetros'!$B$3,IF($F76&gt;'Parâmetros'!$B$4,"Base fora do intervalo","OK")),"Verificar parâmetros"))</f>
        <v/>
      </c>
    </row>
    <row r="77">
      <c r="A77" s="16" t="n"/>
      <c r="B77" s="17" t="n"/>
      <c r="C77" s="18" t="n"/>
      <c r="D77" s="19" t="n"/>
      <c r="E77" s="19" t="n"/>
      <c r="F77" s="20">
        <f>IF($A77="","",IFERROR(MAX(0,$D77-$E77),0))</f>
        <v/>
      </c>
      <c r="G77" s="20">
        <f>IF($A77="","",IF('Parâmetros'!$B$3&lt;&gt;"Pronto para calcular","",IFERROR(IF('Parâmetros'!$B$12="Sim",MAX(0,MIN($F77,'Parâmetros'!$D$12)-'Parâmetros'!$C$12)*'Parâmetros'!$E$12,0)+IF('Parâmetros'!$B$13="Sim",MAX(0,MIN($F77,'Parâmetros'!$D$13)-'Parâmetros'!$C$13)*'Parâmetros'!$E$13,0)+IF('Parâmetros'!$B$14="Sim",MAX(0,MIN($F77,'Parâmetros'!$D$14)-'Parâmetros'!$C$14)*'Parâmetros'!$E$14,0)+IF('Parâmetros'!$B$15="Sim",MAX(0,MIN($F77,'Parâmetros'!$D$15)-'Parâmetros'!$C$15)*'Parâmetros'!$E$15,0)+IF('Parâmetros'!$B$16="Sim",MAX(0,MIN($F77,'Parâmetros'!$D$16)-'Parâmetros'!$C$16)*'Parâmetros'!$E$16,0)+IF('Parâmetros'!$B$17="Sim",MAX(0,MIN($F77,'Parâmetros'!$D$17)-'Parâmetros'!$C$17)*'Parâmetros'!$E$17,0)+IF('Parâmetros'!$B$18="Sim",MAX(0,MIN($F77,'Parâmetros'!$D$18)-'Parâmetros'!$C$18)*'Parâmetros'!$E$18,0)+IF('Parâmetros'!$B$19="Sim",MAX(0,MIN($F77,'Parâmetros'!$D$19)-'Parâmetros'!$C$19)*'Parâmetros'!$E$19,0)+IF('Parâmetros'!$B$20="Sim",MAX(0,MIN($F77,'Parâmetros'!$D$20)-'Parâmetros'!$C$20)*'Parâmetros'!$E$20,0)+IF('Parâmetros'!$B$21="Sim",MAX(0,MIN($F77,'Parâmetros'!$D$21)-'Parâmetros'!$C$21)*'Parâmetros'!$E$21,0),0)))</f>
        <v/>
      </c>
      <c r="H77" s="19" t="n"/>
      <c r="I77" s="20">
        <f>IF($A77="","",IF($G77="","",IFERROR(MAX(0,$G77-$H77),0)))</f>
        <v/>
      </c>
      <c r="J77" s="19" t="n"/>
      <c r="K77" s="19" t="n"/>
      <c r="L77" s="20">
        <f>IF($A77="","",IF($I77="","",IFERROR($I77-$J77-$K77,0)))</f>
        <v/>
      </c>
      <c r="M77" s="21">
        <f>IF($A77="","",IF($L77="","",IFERROR(IF($L77&gt;0,"Possível montante a pagar",IF($L77&lt;0,"Possível reembolso","Sem diferença estimada")),"Verificar dados")))</f>
        <v/>
      </c>
      <c r="N77" s="20">
        <f>IF($A77="","",IF($L77="","",IFERROR(IF($L77&gt;=0,$L77,0-$L77),0)))</f>
        <v/>
      </c>
      <c r="O77" s="16" t="n"/>
      <c r="P77" s="18" t="n"/>
      <c r="Q77" s="21">
        <f>IF($A77="","",IFERROR(IF('Parâmetros'!$B$3&lt;&gt;"Pronto para calcular",'Parâmetros'!$B$3,IF($F77&gt;'Parâmetros'!$B$4,"Base fora do intervalo","OK")),"Verificar parâmetros"))</f>
        <v/>
      </c>
    </row>
    <row r="78">
      <c r="A78" s="16" t="n"/>
      <c r="B78" s="17" t="n"/>
      <c r="C78" s="18" t="n"/>
      <c r="D78" s="19" t="n"/>
      <c r="E78" s="19" t="n"/>
      <c r="F78" s="20">
        <f>IF($A78="","",IFERROR(MAX(0,$D78-$E78),0))</f>
        <v/>
      </c>
      <c r="G78" s="20">
        <f>IF($A78="","",IF('Parâmetros'!$B$3&lt;&gt;"Pronto para calcular","",IFERROR(IF('Parâmetros'!$B$12="Sim",MAX(0,MIN($F78,'Parâmetros'!$D$12)-'Parâmetros'!$C$12)*'Parâmetros'!$E$12,0)+IF('Parâmetros'!$B$13="Sim",MAX(0,MIN($F78,'Parâmetros'!$D$13)-'Parâmetros'!$C$13)*'Parâmetros'!$E$13,0)+IF('Parâmetros'!$B$14="Sim",MAX(0,MIN($F78,'Parâmetros'!$D$14)-'Parâmetros'!$C$14)*'Parâmetros'!$E$14,0)+IF('Parâmetros'!$B$15="Sim",MAX(0,MIN($F78,'Parâmetros'!$D$15)-'Parâmetros'!$C$15)*'Parâmetros'!$E$15,0)+IF('Parâmetros'!$B$16="Sim",MAX(0,MIN($F78,'Parâmetros'!$D$16)-'Parâmetros'!$C$16)*'Parâmetros'!$E$16,0)+IF('Parâmetros'!$B$17="Sim",MAX(0,MIN($F78,'Parâmetros'!$D$17)-'Parâmetros'!$C$17)*'Parâmetros'!$E$17,0)+IF('Parâmetros'!$B$18="Sim",MAX(0,MIN($F78,'Parâmetros'!$D$18)-'Parâmetros'!$C$18)*'Parâmetros'!$E$18,0)+IF('Parâmetros'!$B$19="Sim",MAX(0,MIN($F78,'Parâmetros'!$D$19)-'Parâmetros'!$C$19)*'Parâmetros'!$E$19,0)+IF('Parâmetros'!$B$20="Sim",MAX(0,MIN($F78,'Parâmetros'!$D$20)-'Parâmetros'!$C$20)*'Parâmetros'!$E$20,0)+IF('Parâmetros'!$B$21="Sim",MAX(0,MIN($F78,'Parâmetros'!$D$21)-'Parâmetros'!$C$21)*'Parâmetros'!$E$21,0),0)))</f>
        <v/>
      </c>
      <c r="H78" s="19" t="n"/>
      <c r="I78" s="20">
        <f>IF($A78="","",IF($G78="","",IFERROR(MAX(0,$G78-$H78),0)))</f>
        <v/>
      </c>
      <c r="J78" s="19" t="n"/>
      <c r="K78" s="19" t="n"/>
      <c r="L78" s="20">
        <f>IF($A78="","",IF($I78="","",IFERROR($I78-$J78-$K78,0)))</f>
        <v/>
      </c>
      <c r="M78" s="21">
        <f>IF($A78="","",IF($L78="","",IFERROR(IF($L78&gt;0,"Possível montante a pagar",IF($L78&lt;0,"Possível reembolso","Sem diferença estimada")),"Verificar dados")))</f>
        <v/>
      </c>
      <c r="N78" s="20">
        <f>IF($A78="","",IF($L78="","",IFERROR(IF($L78&gt;=0,$L78,0-$L78),0)))</f>
        <v/>
      </c>
      <c r="O78" s="16" t="n"/>
      <c r="P78" s="18" t="n"/>
      <c r="Q78" s="21">
        <f>IF($A78="","",IFERROR(IF('Parâmetros'!$B$3&lt;&gt;"Pronto para calcular",'Parâmetros'!$B$3,IF($F78&gt;'Parâmetros'!$B$4,"Base fora do intervalo","OK")),"Verificar parâmetros"))</f>
        <v/>
      </c>
    </row>
    <row r="79">
      <c r="A79" s="16" t="n"/>
      <c r="B79" s="17" t="n"/>
      <c r="C79" s="18" t="n"/>
      <c r="D79" s="19" t="n"/>
      <c r="E79" s="19" t="n"/>
      <c r="F79" s="20">
        <f>IF($A79="","",IFERROR(MAX(0,$D79-$E79),0))</f>
        <v/>
      </c>
      <c r="G79" s="20">
        <f>IF($A79="","",IF('Parâmetros'!$B$3&lt;&gt;"Pronto para calcular","",IFERROR(IF('Parâmetros'!$B$12="Sim",MAX(0,MIN($F79,'Parâmetros'!$D$12)-'Parâmetros'!$C$12)*'Parâmetros'!$E$12,0)+IF('Parâmetros'!$B$13="Sim",MAX(0,MIN($F79,'Parâmetros'!$D$13)-'Parâmetros'!$C$13)*'Parâmetros'!$E$13,0)+IF('Parâmetros'!$B$14="Sim",MAX(0,MIN($F79,'Parâmetros'!$D$14)-'Parâmetros'!$C$14)*'Parâmetros'!$E$14,0)+IF('Parâmetros'!$B$15="Sim",MAX(0,MIN($F79,'Parâmetros'!$D$15)-'Parâmetros'!$C$15)*'Parâmetros'!$E$15,0)+IF('Parâmetros'!$B$16="Sim",MAX(0,MIN($F79,'Parâmetros'!$D$16)-'Parâmetros'!$C$16)*'Parâmetros'!$E$16,0)+IF('Parâmetros'!$B$17="Sim",MAX(0,MIN($F79,'Parâmetros'!$D$17)-'Parâmetros'!$C$17)*'Parâmetros'!$E$17,0)+IF('Parâmetros'!$B$18="Sim",MAX(0,MIN($F79,'Parâmetros'!$D$18)-'Parâmetros'!$C$18)*'Parâmetros'!$E$18,0)+IF('Parâmetros'!$B$19="Sim",MAX(0,MIN($F79,'Parâmetros'!$D$19)-'Parâmetros'!$C$19)*'Parâmetros'!$E$19,0)+IF('Parâmetros'!$B$20="Sim",MAX(0,MIN($F79,'Parâmetros'!$D$20)-'Parâmetros'!$C$20)*'Parâmetros'!$E$20,0)+IF('Parâmetros'!$B$21="Sim",MAX(0,MIN($F79,'Parâmetros'!$D$21)-'Parâmetros'!$C$21)*'Parâmetros'!$E$21,0),0)))</f>
        <v/>
      </c>
      <c r="H79" s="19" t="n"/>
      <c r="I79" s="20">
        <f>IF($A79="","",IF($G79="","",IFERROR(MAX(0,$G79-$H79),0)))</f>
        <v/>
      </c>
      <c r="J79" s="19" t="n"/>
      <c r="K79" s="19" t="n"/>
      <c r="L79" s="20">
        <f>IF($A79="","",IF($I79="","",IFERROR($I79-$J79-$K79,0)))</f>
        <v/>
      </c>
      <c r="M79" s="21">
        <f>IF($A79="","",IF($L79="","",IFERROR(IF($L79&gt;0,"Possível montante a pagar",IF($L79&lt;0,"Possível reembolso","Sem diferença estimada")),"Verificar dados")))</f>
        <v/>
      </c>
      <c r="N79" s="20">
        <f>IF($A79="","",IF($L79="","",IFERROR(IF($L79&gt;=0,$L79,0-$L79),0)))</f>
        <v/>
      </c>
      <c r="O79" s="16" t="n"/>
      <c r="P79" s="18" t="n"/>
      <c r="Q79" s="21">
        <f>IF($A79="","",IFERROR(IF('Parâmetros'!$B$3&lt;&gt;"Pronto para calcular",'Parâmetros'!$B$3,IF($F79&gt;'Parâmetros'!$B$4,"Base fora do intervalo","OK")),"Verificar parâmetros"))</f>
        <v/>
      </c>
    </row>
    <row r="80">
      <c r="A80" s="16" t="n"/>
      <c r="B80" s="17" t="n"/>
      <c r="C80" s="18" t="n"/>
      <c r="D80" s="19" t="n"/>
      <c r="E80" s="19" t="n"/>
      <c r="F80" s="20">
        <f>IF($A80="","",IFERROR(MAX(0,$D80-$E80),0))</f>
        <v/>
      </c>
      <c r="G80" s="20">
        <f>IF($A80="","",IF('Parâmetros'!$B$3&lt;&gt;"Pronto para calcular","",IFERROR(IF('Parâmetros'!$B$12="Sim",MAX(0,MIN($F80,'Parâmetros'!$D$12)-'Parâmetros'!$C$12)*'Parâmetros'!$E$12,0)+IF('Parâmetros'!$B$13="Sim",MAX(0,MIN($F80,'Parâmetros'!$D$13)-'Parâmetros'!$C$13)*'Parâmetros'!$E$13,0)+IF('Parâmetros'!$B$14="Sim",MAX(0,MIN($F80,'Parâmetros'!$D$14)-'Parâmetros'!$C$14)*'Parâmetros'!$E$14,0)+IF('Parâmetros'!$B$15="Sim",MAX(0,MIN($F80,'Parâmetros'!$D$15)-'Parâmetros'!$C$15)*'Parâmetros'!$E$15,0)+IF('Parâmetros'!$B$16="Sim",MAX(0,MIN($F80,'Parâmetros'!$D$16)-'Parâmetros'!$C$16)*'Parâmetros'!$E$16,0)+IF('Parâmetros'!$B$17="Sim",MAX(0,MIN($F80,'Parâmetros'!$D$17)-'Parâmetros'!$C$17)*'Parâmetros'!$E$17,0)+IF('Parâmetros'!$B$18="Sim",MAX(0,MIN($F80,'Parâmetros'!$D$18)-'Parâmetros'!$C$18)*'Parâmetros'!$E$18,0)+IF('Parâmetros'!$B$19="Sim",MAX(0,MIN($F80,'Parâmetros'!$D$19)-'Parâmetros'!$C$19)*'Parâmetros'!$E$19,0)+IF('Parâmetros'!$B$20="Sim",MAX(0,MIN($F80,'Parâmetros'!$D$20)-'Parâmetros'!$C$20)*'Parâmetros'!$E$20,0)+IF('Parâmetros'!$B$21="Sim",MAX(0,MIN($F80,'Parâmetros'!$D$21)-'Parâmetros'!$C$21)*'Parâmetros'!$E$21,0),0)))</f>
        <v/>
      </c>
      <c r="H80" s="19" t="n"/>
      <c r="I80" s="20">
        <f>IF($A80="","",IF($G80="","",IFERROR(MAX(0,$G80-$H80),0)))</f>
        <v/>
      </c>
      <c r="J80" s="19" t="n"/>
      <c r="K80" s="19" t="n"/>
      <c r="L80" s="20">
        <f>IF($A80="","",IF($I80="","",IFERROR($I80-$J80-$K80,0)))</f>
        <v/>
      </c>
      <c r="M80" s="21">
        <f>IF($A80="","",IF($L80="","",IFERROR(IF($L80&gt;0,"Possível montante a pagar",IF($L80&lt;0,"Possível reembolso","Sem diferença estimada")),"Verificar dados")))</f>
        <v/>
      </c>
      <c r="N80" s="20">
        <f>IF($A80="","",IF($L80="","",IFERROR(IF($L80&gt;=0,$L80,0-$L80),0)))</f>
        <v/>
      </c>
      <c r="O80" s="16" t="n"/>
      <c r="P80" s="18" t="n"/>
      <c r="Q80" s="21">
        <f>IF($A80="","",IFERROR(IF('Parâmetros'!$B$3&lt;&gt;"Pronto para calcular",'Parâmetros'!$B$3,IF($F80&gt;'Parâmetros'!$B$4,"Base fora do intervalo","OK")),"Verificar parâmetros"))</f>
        <v/>
      </c>
    </row>
    <row r="81">
      <c r="A81" s="16" t="n"/>
      <c r="B81" s="17" t="n"/>
      <c r="C81" s="18" t="n"/>
      <c r="D81" s="19" t="n"/>
      <c r="E81" s="19" t="n"/>
      <c r="F81" s="20">
        <f>IF($A81="","",IFERROR(MAX(0,$D81-$E81),0))</f>
        <v/>
      </c>
      <c r="G81" s="20">
        <f>IF($A81="","",IF('Parâmetros'!$B$3&lt;&gt;"Pronto para calcular","",IFERROR(IF('Parâmetros'!$B$12="Sim",MAX(0,MIN($F81,'Parâmetros'!$D$12)-'Parâmetros'!$C$12)*'Parâmetros'!$E$12,0)+IF('Parâmetros'!$B$13="Sim",MAX(0,MIN($F81,'Parâmetros'!$D$13)-'Parâmetros'!$C$13)*'Parâmetros'!$E$13,0)+IF('Parâmetros'!$B$14="Sim",MAX(0,MIN($F81,'Parâmetros'!$D$14)-'Parâmetros'!$C$14)*'Parâmetros'!$E$14,0)+IF('Parâmetros'!$B$15="Sim",MAX(0,MIN($F81,'Parâmetros'!$D$15)-'Parâmetros'!$C$15)*'Parâmetros'!$E$15,0)+IF('Parâmetros'!$B$16="Sim",MAX(0,MIN($F81,'Parâmetros'!$D$16)-'Parâmetros'!$C$16)*'Parâmetros'!$E$16,0)+IF('Parâmetros'!$B$17="Sim",MAX(0,MIN($F81,'Parâmetros'!$D$17)-'Parâmetros'!$C$17)*'Parâmetros'!$E$17,0)+IF('Parâmetros'!$B$18="Sim",MAX(0,MIN($F81,'Parâmetros'!$D$18)-'Parâmetros'!$C$18)*'Parâmetros'!$E$18,0)+IF('Parâmetros'!$B$19="Sim",MAX(0,MIN($F81,'Parâmetros'!$D$19)-'Parâmetros'!$C$19)*'Parâmetros'!$E$19,0)+IF('Parâmetros'!$B$20="Sim",MAX(0,MIN($F81,'Parâmetros'!$D$20)-'Parâmetros'!$C$20)*'Parâmetros'!$E$20,0)+IF('Parâmetros'!$B$21="Sim",MAX(0,MIN($F81,'Parâmetros'!$D$21)-'Parâmetros'!$C$21)*'Parâmetros'!$E$21,0),0)))</f>
        <v/>
      </c>
      <c r="H81" s="19" t="n"/>
      <c r="I81" s="20">
        <f>IF($A81="","",IF($G81="","",IFERROR(MAX(0,$G81-$H81),0)))</f>
        <v/>
      </c>
      <c r="J81" s="19" t="n"/>
      <c r="K81" s="19" t="n"/>
      <c r="L81" s="20">
        <f>IF($A81="","",IF($I81="","",IFERROR($I81-$J81-$K81,0)))</f>
        <v/>
      </c>
      <c r="M81" s="21">
        <f>IF($A81="","",IF($L81="","",IFERROR(IF($L81&gt;0,"Possível montante a pagar",IF($L81&lt;0,"Possível reembolso","Sem diferença estimada")),"Verificar dados")))</f>
        <v/>
      </c>
      <c r="N81" s="20">
        <f>IF($A81="","",IF($L81="","",IFERROR(IF($L81&gt;=0,$L81,0-$L81),0)))</f>
        <v/>
      </c>
      <c r="O81" s="16" t="n"/>
      <c r="P81" s="18" t="n"/>
      <c r="Q81" s="21">
        <f>IF($A81="","",IFERROR(IF('Parâmetros'!$B$3&lt;&gt;"Pronto para calcular",'Parâmetros'!$B$3,IF($F81&gt;'Parâmetros'!$B$4,"Base fora do intervalo","OK")),"Verificar parâmetros"))</f>
        <v/>
      </c>
    </row>
    <row r="82">
      <c r="A82" s="16" t="n"/>
      <c r="B82" s="17" t="n"/>
      <c r="C82" s="18" t="n"/>
      <c r="D82" s="19" t="n"/>
      <c r="E82" s="19" t="n"/>
      <c r="F82" s="20">
        <f>IF($A82="","",IFERROR(MAX(0,$D82-$E82),0))</f>
        <v/>
      </c>
      <c r="G82" s="20">
        <f>IF($A82="","",IF('Parâmetros'!$B$3&lt;&gt;"Pronto para calcular","",IFERROR(IF('Parâmetros'!$B$12="Sim",MAX(0,MIN($F82,'Parâmetros'!$D$12)-'Parâmetros'!$C$12)*'Parâmetros'!$E$12,0)+IF('Parâmetros'!$B$13="Sim",MAX(0,MIN($F82,'Parâmetros'!$D$13)-'Parâmetros'!$C$13)*'Parâmetros'!$E$13,0)+IF('Parâmetros'!$B$14="Sim",MAX(0,MIN($F82,'Parâmetros'!$D$14)-'Parâmetros'!$C$14)*'Parâmetros'!$E$14,0)+IF('Parâmetros'!$B$15="Sim",MAX(0,MIN($F82,'Parâmetros'!$D$15)-'Parâmetros'!$C$15)*'Parâmetros'!$E$15,0)+IF('Parâmetros'!$B$16="Sim",MAX(0,MIN($F82,'Parâmetros'!$D$16)-'Parâmetros'!$C$16)*'Parâmetros'!$E$16,0)+IF('Parâmetros'!$B$17="Sim",MAX(0,MIN($F82,'Parâmetros'!$D$17)-'Parâmetros'!$C$17)*'Parâmetros'!$E$17,0)+IF('Parâmetros'!$B$18="Sim",MAX(0,MIN($F82,'Parâmetros'!$D$18)-'Parâmetros'!$C$18)*'Parâmetros'!$E$18,0)+IF('Parâmetros'!$B$19="Sim",MAX(0,MIN($F82,'Parâmetros'!$D$19)-'Parâmetros'!$C$19)*'Parâmetros'!$E$19,0)+IF('Parâmetros'!$B$20="Sim",MAX(0,MIN($F82,'Parâmetros'!$D$20)-'Parâmetros'!$C$20)*'Parâmetros'!$E$20,0)+IF('Parâmetros'!$B$21="Sim",MAX(0,MIN($F82,'Parâmetros'!$D$21)-'Parâmetros'!$C$21)*'Parâmetros'!$E$21,0),0)))</f>
        <v/>
      </c>
      <c r="H82" s="19" t="n"/>
      <c r="I82" s="20">
        <f>IF($A82="","",IF($G82="","",IFERROR(MAX(0,$G82-$H82),0)))</f>
        <v/>
      </c>
      <c r="J82" s="19" t="n"/>
      <c r="K82" s="19" t="n"/>
      <c r="L82" s="20">
        <f>IF($A82="","",IF($I82="","",IFERROR($I82-$J82-$K82,0)))</f>
        <v/>
      </c>
      <c r="M82" s="21">
        <f>IF($A82="","",IF($L82="","",IFERROR(IF($L82&gt;0,"Possível montante a pagar",IF($L82&lt;0,"Possível reembolso","Sem diferença estimada")),"Verificar dados")))</f>
        <v/>
      </c>
      <c r="N82" s="20">
        <f>IF($A82="","",IF($L82="","",IFERROR(IF($L82&gt;=0,$L82,0-$L82),0)))</f>
        <v/>
      </c>
      <c r="O82" s="16" t="n"/>
      <c r="P82" s="18" t="n"/>
      <c r="Q82" s="21">
        <f>IF($A82="","",IFERROR(IF('Parâmetros'!$B$3&lt;&gt;"Pronto para calcular",'Parâmetros'!$B$3,IF($F82&gt;'Parâmetros'!$B$4,"Base fora do intervalo","OK")),"Verificar parâmetros"))</f>
        <v/>
      </c>
    </row>
    <row r="83">
      <c r="A83" s="16" t="n"/>
      <c r="B83" s="17" t="n"/>
      <c r="C83" s="18" t="n"/>
      <c r="D83" s="19" t="n"/>
      <c r="E83" s="19" t="n"/>
      <c r="F83" s="20">
        <f>IF($A83="","",IFERROR(MAX(0,$D83-$E83),0))</f>
        <v/>
      </c>
      <c r="G83" s="20">
        <f>IF($A83="","",IF('Parâmetros'!$B$3&lt;&gt;"Pronto para calcular","",IFERROR(IF('Parâmetros'!$B$12="Sim",MAX(0,MIN($F83,'Parâmetros'!$D$12)-'Parâmetros'!$C$12)*'Parâmetros'!$E$12,0)+IF('Parâmetros'!$B$13="Sim",MAX(0,MIN($F83,'Parâmetros'!$D$13)-'Parâmetros'!$C$13)*'Parâmetros'!$E$13,0)+IF('Parâmetros'!$B$14="Sim",MAX(0,MIN($F83,'Parâmetros'!$D$14)-'Parâmetros'!$C$14)*'Parâmetros'!$E$14,0)+IF('Parâmetros'!$B$15="Sim",MAX(0,MIN($F83,'Parâmetros'!$D$15)-'Parâmetros'!$C$15)*'Parâmetros'!$E$15,0)+IF('Parâmetros'!$B$16="Sim",MAX(0,MIN($F83,'Parâmetros'!$D$16)-'Parâmetros'!$C$16)*'Parâmetros'!$E$16,0)+IF('Parâmetros'!$B$17="Sim",MAX(0,MIN($F83,'Parâmetros'!$D$17)-'Parâmetros'!$C$17)*'Parâmetros'!$E$17,0)+IF('Parâmetros'!$B$18="Sim",MAX(0,MIN($F83,'Parâmetros'!$D$18)-'Parâmetros'!$C$18)*'Parâmetros'!$E$18,0)+IF('Parâmetros'!$B$19="Sim",MAX(0,MIN($F83,'Parâmetros'!$D$19)-'Parâmetros'!$C$19)*'Parâmetros'!$E$19,0)+IF('Parâmetros'!$B$20="Sim",MAX(0,MIN($F83,'Parâmetros'!$D$20)-'Parâmetros'!$C$20)*'Parâmetros'!$E$20,0)+IF('Parâmetros'!$B$21="Sim",MAX(0,MIN($F83,'Parâmetros'!$D$21)-'Parâmetros'!$C$21)*'Parâmetros'!$E$21,0),0)))</f>
        <v/>
      </c>
      <c r="H83" s="19" t="n"/>
      <c r="I83" s="20">
        <f>IF($A83="","",IF($G83="","",IFERROR(MAX(0,$G83-$H83),0)))</f>
        <v/>
      </c>
      <c r="J83" s="19" t="n"/>
      <c r="K83" s="19" t="n"/>
      <c r="L83" s="20">
        <f>IF($A83="","",IF($I83="","",IFERROR($I83-$J83-$K83,0)))</f>
        <v/>
      </c>
      <c r="M83" s="21">
        <f>IF($A83="","",IF($L83="","",IFERROR(IF($L83&gt;0,"Possível montante a pagar",IF($L83&lt;0,"Possível reembolso","Sem diferença estimada")),"Verificar dados")))</f>
        <v/>
      </c>
      <c r="N83" s="20">
        <f>IF($A83="","",IF($L83="","",IFERROR(IF($L83&gt;=0,$L83,0-$L83),0)))</f>
        <v/>
      </c>
      <c r="O83" s="16" t="n"/>
      <c r="P83" s="18" t="n"/>
      <c r="Q83" s="21">
        <f>IF($A83="","",IFERROR(IF('Parâmetros'!$B$3&lt;&gt;"Pronto para calcular",'Parâmetros'!$B$3,IF($F83&gt;'Parâmetros'!$B$4,"Base fora do intervalo","OK")),"Verificar parâmetros"))</f>
        <v/>
      </c>
    </row>
    <row r="84">
      <c r="A84" s="16" t="n"/>
      <c r="B84" s="17" t="n"/>
      <c r="C84" s="18" t="n"/>
      <c r="D84" s="19" t="n"/>
      <c r="E84" s="19" t="n"/>
      <c r="F84" s="20">
        <f>IF($A84="","",IFERROR(MAX(0,$D84-$E84),0))</f>
        <v/>
      </c>
      <c r="G84" s="20">
        <f>IF($A84="","",IF('Parâmetros'!$B$3&lt;&gt;"Pronto para calcular","",IFERROR(IF('Parâmetros'!$B$12="Sim",MAX(0,MIN($F84,'Parâmetros'!$D$12)-'Parâmetros'!$C$12)*'Parâmetros'!$E$12,0)+IF('Parâmetros'!$B$13="Sim",MAX(0,MIN($F84,'Parâmetros'!$D$13)-'Parâmetros'!$C$13)*'Parâmetros'!$E$13,0)+IF('Parâmetros'!$B$14="Sim",MAX(0,MIN($F84,'Parâmetros'!$D$14)-'Parâmetros'!$C$14)*'Parâmetros'!$E$14,0)+IF('Parâmetros'!$B$15="Sim",MAX(0,MIN($F84,'Parâmetros'!$D$15)-'Parâmetros'!$C$15)*'Parâmetros'!$E$15,0)+IF('Parâmetros'!$B$16="Sim",MAX(0,MIN($F84,'Parâmetros'!$D$16)-'Parâmetros'!$C$16)*'Parâmetros'!$E$16,0)+IF('Parâmetros'!$B$17="Sim",MAX(0,MIN($F84,'Parâmetros'!$D$17)-'Parâmetros'!$C$17)*'Parâmetros'!$E$17,0)+IF('Parâmetros'!$B$18="Sim",MAX(0,MIN($F84,'Parâmetros'!$D$18)-'Parâmetros'!$C$18)*'Parâmetros'!$E$18,0)+IF('Parâmetros'!$B$19="Sim",MAX(0,MIN($F84,'Parâmetros'!$D$19)-'Parâmetros'!$C$19)*'Parâmetros'!$E$19,0)+IF('Parâmetros'!$B$20="Sim",MAX(0,MIN($F84,'Parâmetros'!$D$20)-'Parâmetros'!$C$20)*'Parâmetros'!$E$20,0)+IF('Parâmetros'!$B$21="Sim",MAX(0,MIN($F84,'Parâmetros'!$D$21)-'Parâmetros'!$C$21)*'Parâmetros'!$E$21,0),0)))</f>
        <v/>
      </c>
      <c r="H84" s="19" t="n"/>
      <c r="I84" s="20">
        <f>IF($A84="","",IF($G84="","",IFERROR(MAX(0,$G84-$H84),0)))</f>
        <v/>
      </c>
      <c r="J84" s="19" t="n"/>
      <c r="K84" s="19" t="n"/>
      <c r="L84" s="20">
        <f>IF($A84="","",IF($I84="","",IFERROR($I84-$J84-$K84,0)))</f>
        <v/>
      </c>
      <c r="M84" s="21">
        <f>IF($A84="","",IF($L84="","",IFERROR(IF($L84&gt;0,"Possível montante a pagar",IF($L84&lt;0,"Possível reembolso","Sem diferença estimada")),"Verificar dados")))</f>
        <v/>
      </c>
      <c r="N84" s="20">
        <f>IF($A84="","",IF($L84="","",IFERROR(IF($L84&gt;=0,$L84,0-$L84),0)))</f>
        <v/>
      </c>
      <c r="O84" s="16" t="n"/>
      <c r="P84" s="18" t="n"/>
      <c r="Q84" s="21">
        <f>IF($A84="","",IFERROR(IF('Parâmetros'!$B$3&lt;&gt;"Pronto para calcular",'Parâmetros'!$B$3,IF($F84&gt;'Parâmetros'!$B$4,"Base fora do intervalo","OK")),"Verificar parâmetros"))</f>
        <v/>
      </c>
    </row>
    <row r="85">
      <c r="A85" s="16" t="n"/>
      <c r="B85" s="17" t="n"/>
      <c r="C85" s="18" t="n"/>
      <c r="D85" s="19" t="n"/>
      <c r="E85" s="19" t="n"/>
      <c r="F85" s="20">
        <f>IF($A85="","",IFERROR(MAX(0,$D85-$E85),0))</f>
        <v/>
      </c>
      <c r="G85" s="20">
        <f>IF($A85="","",IF('Parâmetros'!$B$3&lt;&gt;"Pronto para calcular","",IFERROR(IF('Parâmetros'!$B$12="Sim",MAX(0,MIN($F85,'Parâmetros'!$D$12)-'Parâmetros'!$C$12)*'Parâmetros'!$E$12,0)+IF('Parâmetros'!$B$13="Sim",MAX(0,MIN($F85,'Parâmetros'!$D$13)-'Parâmetros'!$C$13)*'Parâmetros'!$E$13,0)+IF('Parâmetros'!$B$14="Sim",MAX(0,MIN($F85,'Parâmetros'!$D$14)-'Parâmetros'!$C$14)*'Parâmetros'!$E$14,0)+IF('Parâmetros'!$B$15="Sim",MAX(0,MIN($F85,'Parâmetros'!$D$15)-'Parâmetros'!$C$15)*'Parâmetros'!$E$15,0)+IF('Parâmetros'!$B$16="Sim",MAX(0,MIN($F85,'Parâmetros'!$D$16)-'Parâmetros'!$C$16)*'Parâmetros'!$E$16,0)+IF('Parâmetros'!$B$17="Sim",MAX(0,MIN($F85,'Parâmetros'!$D$17)-'Parâmetros'!$C$17)*'Parâmetros'!$E$17,0)+IF('Parâmetros'!$B$18="Sim",MAX(0,MIN($F85,'Parâmetros'!$D$18)-'Parâmetros'!$C$18)*'Parâmetros'!$E$18,0)+IF('Parâmetros'!$B$19="Sim",MAX(0,MIN($F85,'Parâmetros'!$D$19)-'Parâmetros'!$C$19)*'Parâmetros'!$E$19,0)+IF('Parâmetros'!$B$20="Sim",MAX(0,MIN($F85,'Parâmetros'!$D$20)-'Parâmetros'!$C$20)*'Parâmetros'!$E$20,0)+IF('Parâmetros'!$B$21="Sim",MAX(0,MIN($F85,'Parâmetros'!$D$21)-'Parâmetros'!$C$21)*'Parâmetros'!$E$21,0),0)))</f>
        <v/>
      </c>
      <c r="H85" s="19" t="n"/>
      <c r="I85" s="20">
        <f>IF($A85="","",IF($G85="","",IFERROR(MAX(0,$G85-$H85),0)))</f>
        <v/>
      </c>
      <c r="J85" s="19" t="n"/>
      <c r="K85" s="19" t="n"/>
      <c r="L85" s="20">
        <f>IF($A85="","",IF($I85="","",IFERROR($I85-$J85-$K85,0)))</f>
        <v/>
      </c>
      <c r="M85" s="21">
        <f>IF($A85="","",IF($L85="","",IFERROR(IF($L85&gt;0,"Possível montante a pagar",IF($L85&lt;0,"Possível reembolso","Sem diferença estimada")),"Verificar dados")))</f>
        <v/>
      </c>
      <c r="N85" s="20">
        <f>IF($A85="","",IF($L85="","",IFERROR(IF($L85&gt;=0,$L85,0-$L85),0)))</f>
        <v/>
      </c>
      <c r="O85" s="16" t="n"/>
      <c r="P85" s="18" t="n"/>
      <c r="Q85" s="21">
        <f>IF($A85="","",IFERROR(IF('Parâmetros'!$B$3&lt;&gt;"Pronto para calcular",'Parâmetros'!$B$3,IF($F85&gt;'Parâmetros'!$B$4,"Base fora do intervalo","OK")),"Verificar parâmetros"))</f>
        <v/>
      </c>
    </row>
    <row r="86">
      <c r="A86" s="16" t="n"/>
      <c r="B86" s="17" t="n"/>
      <c r="C86" s="18" t="n"/>
      <c r="D86" s="19" t="n"/>
      <c r="E86" s="19" t="n"/>
      <c r="F86" s="20">
        <f>IF($A86="","",IFERROR(MAX(0,$D86-$E86),0))</f>
        <v/>
      </c>
      <c r="G86" s="20">
        <f>IF($A86="","",IF('Parâmetros'!$B$3&lt;&gt;"Pronto para calcular","",IFERROR(IF('Parâmetros'!$B$12="Sim",MAX(0,MIN($F86,'Parâmetros'!$D$12)-'Parâmetros'!$C$12)*'Parâmetros'!$E$12,0)+IF('Parâmetros'!$B$13="Sim",MAX(0,MIN($F86,'Parâmetros'!$D$13)-'Parâmetros'!$C$13)*'Parâmetros'!$E$13,0)+IF('Parâmetros'!$B$14="Sim",MAX(0,MIN($F86,'Parâmetros'!$D$14)-'Parâmetros'!$C$14)*'Parâmetros'!$E$14,0)+IF('Parâmetros'!$B$15="Sim",MAX(0,MIN($F86,'Parâmetros'!$D$15)-'Parâmetros'!$C$15)*'Parâmetros'!$E$15,0)+IF('Parâmetros'!$B$16="Sim",MAX(0,MIN($F86,'Parâmetros'!$D$16)-'Parâmetros'!$C$16)*'Parâmetros'!$E$16,0)+IF('Parâmetros'!$B$17="Sim",MAX(0,MIN($F86,'Parâmetros'!$D$17)-'Parâmetros'!$C$17)*'Parâmetros'!$E$17,0)+IF('Parâmetros'!$B$18="Sim",MAX(0,MIN($F86,'Parâmetros'!$D$18)-'Parâmetros'!$C$18)*'Parâmetros'!$E$18,0)+IF('Parâmetros'!$B$19="Sim",MAX(0,MIN($F86,'Parâmetros'!$D$19)-'Parâmetros'!$C$19)*'Parâmetros'!$E$19,0)+IF('Parâmetros'!$B$20="Sim",MAX(0,MIN($F86,'Parâmetros'!$D$20)-'Parâmetros'!$C$20)*'Parâmetros'!$E$20,0)+IF('Parâmetros'!$B$21="Sim",MAX(0,MIN($F86,'Parâmetros'!$D$21)-'Parâmetros'!$C$21)*'Parâmetros'!$E$21,0),0)))</f>
        <v/>
      </c>
      <c r="H86" s="19" t="n"/>
      <c r="I86" s="20">
        <f>IF($A86="","",IF($G86="","",IFERROR(MAX(0,$G86-$H86),0)))</f>
        <v/>
      </c>
      <c r="J86" s="19" t="n"/>
      <c r="K86" s="19" t="n"/>
      <c r="L86" s="20">
        <f>IF($A86="","",IF($I86="","",IFERROR($I86-$J86-$K86,0)))</f>
        <v/>
      </c>
      <c r="M86" s="21">
        <f>IF($A86="","",IF($L86="","",IFERROR(IF($L86&gt;0,"Possível montante a pagar",IF($L86&lt;0,"Possível reembolso","Sem diferença estimada")),"Verificar dados")))</f>
        <v/>
      </c>
      <c r="N86" s="20">
        <f>IF($A86="","",IF($L86="","",IFERROR(IF($L86&gt;=0,$L86,0-$L86),0)))</f>
        <v/>
      </c>
      <c r="O86" s="16" t="n"/>
      <c r="P86" s="18" t="n"/>
      <c r="Q86" s="21">
        <f>IF($A86="","",IFERROR(IF('Parâmetros'!$B$3&lt;&gt;"Pronto para calcular",'Parâmetros'!$B$3,IF($F86&gt;'Parâmetros'!$B$4,"Base fora do intervalo","OK")),"Verificar parâmetros"))</f>
        <v/>
      </c>
    </row>
    <row r="87">
      <c r="A87" s="16" t="n"/>
      <c r="B87" s="17" t="n"/>
      <c r="C87" s="18" t="n"/>
      <c r="D87" s="19" t="n"/>
      <c r="E87" s="19" t="n"/>
      <c r="F87" s="20">
        <f>IF($A87="","",IFERROR(MAX(0,$D87-$E87),0))</f>
        <v/>
      </c>
      <c r="G87" s="20">
        <f>IF($A87="","",IF('Parâmetros'!$B$3&lt;&gt;"Pronto para calcular","",IFERROR(IF('Parâmetros'!$B$12="Sim",MAX(0,MIN($F87,'Parâmetros'!$D$12)-'Parâmetros'!$C$12)*'Parâmetros'!$E$12,0)+IF('Parâmetros'!$B$13="Sim",MAX(0,MIN($F87,'Parâmetros'!$D$13)-'Parâmetros'!$C$13)*'Parâmetros'!$E$13,0)+IF('Parâmetros'!$B$14="Sim",MAX(0,MIN($F87,'Parâmetros'!$D$14)-'Parâmetros'!$C$14)*'Parâmetros'!$E$14,0)+IF('Parâmetros'!$B$15="Sim",MAX(0,MIN($F87,'Parâmetros'!$D$15)-'Parâmetros'!$C$15)*'Parâmetros'!$E$15,0)+IF('Parâmetros'!$B$16="Sim",MAX(0,MIN($F87,'Parâmetros'!$D$16)-'Parâmetros'!$C$16)*'Parâmetros'!$E$16,0)+IF('Parâmetros'!$B$17="Sim",MAX(0,MIN($F87,'Parâmetros'!$D$17)-'Parâmetros'!$C$17)*'Parâmetros'!$E$17,0)+IF('Parâmetros'!$B$18="Sim",MAX(0,MIN($F87,'Parâmetros'!$D$18)-'Parâmetros'!$C$18)*'Parâmetros'!$E$18,0)+IF('Parâmetros'!$B$19="Sim",MAX(0,MIN($F87,'Parâmetros'!$D$19)-'Parâmetros'!$C$19)*'Parâmetros'!$E$19,0)+IF('Parâmetros'!$B$20="Sim",MAX(0,MIN($F87,'Parâmetros'!$D$20)-'Parâmetros'!$C$20)*'Parâmetros'!$E$20,0)+IF('Parâmetros'!$B$21="Sim",MAX(0,MIN($F87,'Parâmetros'!$D$21)-'Parâmetros'!$C$21)*'Parâmetros'!$E$21,0),0)))</f>
        <v/>
      </c>
      <c r="H87" s="19" t="n"/>
      <c r="I87" s="20">
        <f>IF($A87="","",IF($G87="","",IFERROR(MAX(0,$G87-$H87),0)))</f>
        <v/>
      </c>
      <c r="J87" s="19" t="n"/>
      <c r="K87" s="19" t="n"/>
      <c r="L87" s="20">
        <f>IF($A87="","",IF($I87="","",IFERROR($I87-$J87-$K87,0)))</f>
        <v/>
      </c>
      <c r="M87" s="21">
        <f>IF($A87="","",IF($L87="","",IFERROR(IF($L87&gt;0,"Possível montante a pagar",IF($L87&lt;0,"Possível reembolso","Sem diferença estimada")),"Verificar dados")))</f>
        <v/>
      </c>
      <c r="N87" s="20">
        <f>IF($A87="","",IF($L87="","",IFERROR(IF($L87&gt;=0,$L87,0-$L87),0)))</f>
        <v/>
      </c>
      <c r="O87" s="16" t="n"/>
      <c r="P87" s="18" t="n"/>
      <c r="Q87" s="21">
        <f>IF($A87="","",IFERROR(IF('Parâmetros'!$B$3&lt;&gt;"Pronto para calcular",'Parâmetros'!$B$3,IF($F87&gt;'Parâmetros'!$B$4,"Base fora do intervalo","OK")),"Verificar parâmetros"))</f>
        <v/>
      </c>
    </row>
    <row r="88">
      <c r="A88" s="16" t="n"/>
      <c r="B88" s="17" t="n"/>
      <c r="C88" s="18" t="n"/>
      <c r="D88" s="19" t="n"/>
      <c r="E88" s="19" t="n"/>
      <c r="F88" s="20">
        <f>IF($A88="","",IFERROR(MAX(0,$D88-$E88),0))</f>
        <v/>
      </c>
      <c r="G88" s="20">
        <f>IF($A88="","",IF('Parâmetros'!$B$3&lt;&gt;"Pronto para calcular","",IFERROR(IF('Parâmetros'!$B$12="Sim",MAX(0,MIN($F88,'Parâmetros'!$D$12)-'Parâmetros'!$C$12)*'Parâmetros'!$E$12,0)+IF('Parâmetros'!$B$13="Sim",MAX(0,MIN($F88,'Parâmetros'!$D$13)-'Parâmetros'!$C$13)*'Parâmetros'!$E$13,0)+IF('Parâmetros'!$B$14="Sim",MAX(0,MIN($F88,'Parâmetros'!$D$14)-'Parâmetros'!$C$14)*'Parâmetros'!$E$14,0)+IF('Parâmetros'!$B$15="Sim",MAX(0,MIN($F88,'Parâmetros'!$D$15)-'Parâmetros'!$C$15)*'Parâmetros'!$E$15,0)+IF('Parâmetros'!$B$16="Sim",MAX(0,MIN($F88,'Parâmetros'!$D$16)-'Parâmetros'!$C$16)*'Parâmetros'!$E$16,0)+IF('Parâmetros'!$B$17="Sim",MAX(0,MIN($F88,'Parâmetros'!$D$17)-'Parâmetros'!$C$17)*'Parâmetros'!$E$17,0)+IF('Parâmetros'!$B$18="Sim",MAX(0,MIN($F88,'Parâmetros'!$D$18)-'Parâmetros'!$C$18)*'Parâmetros'!$E$18,0)+IF('Parâmetros'!$B$19="Sim",MAX(0,MIN($F88,'Parâmetros'!$D$19)-'Parâmetros'!$C$19)*'Parâmetros'!$E$19,0)+IF('Parâmetros'!$B$20="Sim",MAX(0,MIN($F88,'Parâmetros'!$D$20)-'Parâmetros'!$C$20)*'Parâmetros'!$E$20,0)+IF('Parâmetros'!$B$21="Sim",MAX(0,MIN($F88,'Parâmetros'!$D$21)-'Parâmetros'!$C$21)*'Parâmetros'!$E$21,0),0)))</f>
        <v/>
      </c>
      <c r="H88" s="19" t="n"/>
      <c r="I88" s="20">
        <f>IF($A88="","",IF($G88="","",IFERROR(MAX(0,$G88-$H88),0)))</f>
        <v/>
      </c>
      <c r="J88" s="19" t="n"/>
      <c r="K88" s="19" t="n"/>
      <c r="L88" s="20">
        <f>IF($A88="","",IF($I88="","",IFERROR($I88-$J88-$K88,0)))</f>
        <v/>
      </c>
      <c r="M88" s="21">
        <f>IF($A88="","",IF($L88="","",IFERROR(IF($L88&gt;0,"Possível montante a pagar",IF($L88&lt;0,"Possível reembolso","Sem diferença estimada")),"Verificar dados")))</f>
        <v/>
      </c>
      <c r="N88" s="20">
        <f>IF($A88="","",IF($L88="","",IFERROR(IF($L88&gt;=0,$L88,0-$L88),0)))</f>
        <v/>
      </c>
      <c r="O88" s="16" t="n"/>
      <c r="P88" s="18" t="n"/>
      <c r="Q88" s="21">
        <f>IF($A88="","",IFERROR(IF('Parâmetros'!$B$3&lt;&gt;"Pronto para calcular",'Parâmetros'!$B$3,IF($F88&gt;'Parâmetros'!$B$4,"Base fora do intervalo","OK")),"Verificar parâmetros"))</f>
        <v/>
      </c>
    </row>
    <row r="89">
      <c r="A89" s="16" t="n"/>
      <c r="B89" s="17" t="n"/>
      <c r="C89" s="18" t="n"/>
      <c r="D89" s="19" t="n"/>
      <c r="E89" s="19" t="n"/>
      <c r="F89" s="20">
        <f>IF($A89="","",IFERROR(MAX(0,$D89-$E89),0))</f>
        <v/>
      </c>
      <c r="G89" s="20">
        <f>IF($A89="","",IF('Parâmetros'!$B$3&lt;&gt;"Pronto para calcular","",IFERROR(IF('Parâmetros'!$B$12="Sim",MAX(0,MIN($F89,'Parâmetros'!$D$12)-'Parâmetros'!$C$12)*'Parâmetros'!$E$12,0)+IF('Parâmetros'!$B$13="Sim",MAX(0,MIN($F89,'Parâmetros'!$D$13)-'Parâmetros'!$C$13)*'Parâmetros'!$E$13,0)+IF('Parâmetros'!$B$14="Sim",MAX(0,MIN($F89,'Parâmetros'!$D$14)-'Parâmetros'!$C$14)*'Parâmetros'!$E$14,0)+IF('Parâmetros'!$B$15="Sim",MAX(0,MIN($F89,'Parâmetros'!$D$15)-'Parâmetros'!$C$15)*'Parâmetros'!$E$15,0)+IF('Parâmetros'!$B$16="Sim",MAX(0,MIN($F89,'Parâmetros'!$D$16)-'Parâmetros'!$C$16)*'Parâmetros'!$E$16,0)+IF('Parâmetros'!$B$17="Sim",MAX(0,MIN($F89,'Parâmetros'!$D$17)-'Parâmetros'!$C$17)*'Parâmetros'!$E$17,0)+IF('Parâmetros'!$B$18="Sim",MAX(0,MIN($F89,'Parâmetros'!$D$18)-'Parâmetros'!$C$18)*'Parâmetros'!$E$18,0)+IF('Parâmetros'!$B$19="Sim",MAX(0,MIN($F89,'Parâmetros'!$D$19)-'Parâmetros'!$C$19)*'Parâmetros'!$E$19,0)+IF('Parâmetros'!$B$20="Sim",MAX(0,MIN($F89,'Parâmetros'!$D$20)-'Parâmetros'!$C$20)*'Parâmetros'!$E$20,0)+IF('Parâmetros'!$B$21="Sim",MAX(0,MIN($F89,'Parâmetros'!$D$21)-'Parâmetros'!$C$21)*'Parâmetros'!$E$21,0),0)))</f>
        <v/>
      </c>
      <c r="H89" s="19" t="n"/>
      <c r="I89" s="20">
        <f>IF($A89="","",IF($G89="","",IFERROR(MAX(0,$G89-$H89),0)))</f>
        <v/>
      </c>
      <c r="J89" s="19" t="n"/>
      <c r="K89" s="19" t="n"/>
      <c r="L89" s="20">
        <f>IF($A89="","",IF($I89="","",IFERROR($I89-$J89-$K89,0)))</f>
        <v/>
      </c>
      <c r="M89" s="21">
        <f>IF($A89="","",IF($L89="","",IFERROR(IF($L89&gt;0,"Possível montante a pagar",IF($L89&lt;0,"Possível reembolso","Sem diferença estimada")),"Verificar dados")))</f>
        <v/>
      </c>
      <c r="N89" s="20">
        <f>IF($A89="","",IF($L89="","",IFERROR(IF($L89&gt;=0,$L89,0-$L89),0)))</f>
        <v/>
      </c>
      <c r="O89" s="16" t="n"/>
      <c r="P89" s="18" t="n"/>
      <c r="Q89" s="21">
        <f>IF($A89="","",IFERROR(IF('Parâmetros'!$B$3&lt;&gt;"Pronto para calcular",'Parâmetros'!$B$3,IF($F89&gt;'Parâmetros'!$B$4,"Base fora do intervalo","OK")),"Verificar parâmetros"))</f>
        <v/>
      </c>
    </row>
    <row r="90">
      <c r="A90" s="16" t="n"/>
      <c r="B90" s="17" t="n"/>
      <c r="C90" s="18" t="n"/>
      <c r="D90" s="19" t="n"/>
      <c r="E90" s="19" t="n"/>
      <c r="F90" s="20">
        <f>IF($A90="","",IFERROR(MAX(0,$D90-$E90),0))</f>
        <v/>
      </c>
      <c r="G90" s="20">
        <f>IF($A90="","",IF('Parâmetros'!$B$3&lt;&gt;"Pronto para calcular","",IFERROR(IF('Parâmetros'!$B$12="Sim",MAX(0,MIN($F90,'Parâmetros'!$D$12)-'Parâmetros'!$C$12)*'Parâmetros'!$E$12,0)+IF('Parâmetros'!$B$13="Sim",MAX(0,MIN($F90,'Parâmetros'!$D$13)-'Parâmetros'!$C$13)*'Parâmetros'!$E$13,0)+IF('Parâmetros'!$B$14="Sim",MAX(0,MIN($F90,'Parâmetros'!$D$14)-'Parâmetros'!$C$14)*'Parâmetros'!$E$14,0)+IF('Parâmetros'!$B$15="Sim",MAX(0,MIN($F90,'Parâmetros'!$D$15)-'Parâmetros'!$C$15)*'Parâmetros'!$E$15,0)+IF('Parâmetros'!$B$16="Sim",MAX(0,MIN($F90,'Parâmetros'!$D$16)-'Parâmetros'!$C$16)*'Parâmetros'!$E$16,0)+IF('Parâmetros'!$B$17="Sim",MAX(0,MIN($F90,'Parâmetros'!$D$17)-'Parâmetros'!$C$17)*'Parâmetros'!$E$17,0)+IF('Parâmetros'!$B$18="Sim",MAX(0,MIN($F90,'Parâmetros'!$D$18)-'Parâmetros'!$C$18)*'Parâmetros'!$E$18,0)+IF('Parâmetros'!$B$19="Sim",MAX(0,MIN($F90,'Parâmetros'!$D$19)-'Parâmetros'!$C$19)*'Parâmetros'!$E$19,0)+IF('Parâmetros'!$B$20="Sim",MAX(0,MIN($F90,'Parâmetros'!$D$20)-'Parâmetros'!$C$20)*'Parâmetros'!$E$20,0)+IF('Parâmetros'!$B$21="Sim",MAX(0,MIN($F90,'Parâmetros'!$D$21)-'Parâmetros'!$C$21)*'Parâmetros'!$E$21,0),0)))</f>
        <v/>
      </c>
      <c r="H90" s="19" t="n"/>
      <c r="I90" s="20">
        <f>IF($A90="","",IF($G90="","",IFERROR(MAX(0,$G90-$H90),0)))</f>
        <v/>
      </c>
      <c r="J90" s="19" t="n"/>
      <c r="K90" s="19" t="n"/>
      <c r="L90" s="20">
        <f>IF($A90="","",IF($I90="","",IFERROR($I90-$J90-$K90,0)))</f>
        <v/>
      </c>
      <c r="M90" s="21">
        <f>IF($A90="","",IF($L90="","",IFERROR(IF($L90&gt;0,"Possível montante a pagar",IF($L90&lt;0,"Possível reembolso","Sem diferença estimada")),"Verificar dados")))</f>
        <v/>
      </c>
      <c r="N90" s="20">
        <f>IF($A90="","",IF($L90="","",IFERROR(IF($L90&gt;=0,$L90,0-$L90),0)))</f>
        <v/>
      </c>
      <c r="O90" s="16" t="n"/>
      <c r="P90" s="18" t="n"/>
      <c r="Q90" s="21">
        <f>IF($A90="","",IFERROR(IF('Parâmetros'!$B$3&lt;&gt;"Pronto para calcular",'Parâmetros'!$B$3,IF($F90&gt;'Parâmetros'!$B$4,"Base fora do intervalo","OK")),"Verificar parâmetros"))</f>
        <v/>
      </c>
    </row>
    <row r="91">
      <c r="A91" s="16" t="n"/>
      <c r="B91" s="17" t="n"/>
      <c r="C91" s="18" t="n"/>
      <c r="D91" s="19" t="n"/>
      <c r="E91" s="19" t="n"/>
      <c r="F91" s="20">
        <f>IF($A91="","",IFERROR(MAX(0,$D91-$E91),0))</f>
        <v/>
      </c>
      <c r="G91" s="20">
        <f>IF($A91="","",IF('Parâmetros'!$B$3&lt;&gt;"Pronto para calcular","",IFERROR(IF('Parâmetros'!$B$12="Sim",MAX(0,MIN($F91,'Parâmetros'!$D$12)-'Parâmetros'!$C$12)*'Parâmetros'!$E$12,0)+IF('Parâmetros'!$B$13="Sim",MAX(0,MIN($F91,'Parâmetros'!$D$13)-'Parâmetros'!$C$13)*'Parâmetros'!$E$13,0)+IF('Parâmetros'!$B$14="Sim",MAX(0,MIN($F91,'Parâmetros'!$D$14)-'Parâmetros'!$C$14)*'Parâmetros'!$E$14,0)+IF('Parâmetros'!$B$15="Sim",MAX(0,MIN($F91,'Parâmetros'!$D$15)-'Parâmetros'!$C$15)*'Parâmetros'!$E$15,0)+IF('Parâmetros'!$B$16="Sim",MAX(0,MIN($F91,'Parâmetros'!$D$16)-'Parâmetros'!$C$16)*'Parâmetros'!$E$16,0)+IF('Parâmetros'!$B$17="Sim",MAX(0,MIN($F91,'Parâmetros'!$D$17)-'Parâmetros'!$C$17)*'Parâmetros'!$E$17,0)+IF('Parâmetros'!$B$18="Sim",MAX(0,MIN($F91,'Parâmetros'!$D$18)-'Parâmetros'!$C$18)*'Parâmetros'!$E$18,0)+IF('Parâmetros'!$B$19="Sim",MAX(0,MIN($F91,'Parâmetros'!$D$19)-'Parâmetros'!$C$19)*'Parâmetros'!$E$19,0)+IF('Parâmetros'!$B$20="Sim",MAX(0,MIN($F91,'Parâmetros'!$D$20)-'Parâmetros'!$C$20)*'Parâmetros'!$E$20,0)+IF('Parâmetros'!$B$21="Sim",MAX(0,MIN($F91,'Parâmetros'!$D$21)-'Parâmetros'!$C$21)*'Parâmetros'!$E$21,0),0)))</f>
        <v/>
      </c>
      <c r="H91" s="19" t="n"/>
      <c r="I91" s="20">
        <f>IF($A91="","",IF($G91="","",IFERROR(MAX(0,$G91-$H91),0)))</f>
        <v/>
      </c>
      <c r="J91" s="19" t="n"/>
      <c r="K91" s="19" t="n"/>
      <c r="L91" s="20">
        <f>IF($A91="","",IF($I91="","",IFERROR($I91-$J91-$K91,0)))</f>
        <v/>
      </c>
      <c r="M91" s="21">
        <f>IF($A91="","",IF($L91="","",IFERROR(IF($L91&gt;0,"Possível montante a pagar",IF($L91&lt;0,"Possível reembolso","Sem diferença estimada")),"Verificar dados")))</f>
        <v/>
      </c>
      <c r="N91" s="20">
        <f>IF($A91="","",IF($L91="","",IFERROR(IF($L91&gt;=0,$L91,0-$L91),0)))</f>
        <v/>
      </c>
      <c r="O91" s="16" t="n"/>
      <c r="P91" s="18" t="n"/>
      <c r="Q91" s="21">
        <f>IF($A91="","",IFERROR(IF('Parâmetros'!$B$3&lt;&gt;"Pronto para calcular",'Parâmetros'!$B$3,IF($F91&gt;'Parâmetros'!$B$4,"Base fora do intervalo","OK")),"Verificar parâmetros"))</f>
        <v/>
      </c>
    </row>
    <row r="92">
      <c r="A92" s="16" t="n"/>
      <c r="B92" s="17" t="n"/>
      <c r="C92" s="18" t="n"/>
      <c r="D92" s="19" t="n"/>
      <c r="E92" s="19" t="n"/>
      <c r="F92" s="20">
        <f>IF($A92="","",IFERROR(MAX(0,$D92-$E92),0))</f>
        <v/>
      </c>
      <c r="G92" s="20">
        <f>IF($A92="","",IF('Parâmetros'!$B$3&lt;&gt;"Pronto para calcular","",IFERROR(IF('Parâmetros'!$B$12="Sim",MAX(0,MIN($F92,'Parâmetros'!$D$12)-'Parâmetros'!$C$12)*'Parâmetros'!$E$12,0)+IF('Parâmetros'!$B$13="Sim",MAX(0,MIN($F92,'Parâmetros'!$D$13)-'Parâmetros'!$C$13)*'Parâmetros'!$E$13,0)+IF('Parâmetros'!$B$14="Sim",MAX(0,MIN($F92,'Parâmetros'!$D$14)-'Parâmetros'!$C$14)*'Parâmetros'!$E$14,0)+IF('Parâmetros'!$B$15="Sim",MAX(0,MIN($F92,'Parâmetros'!$D$15)-'Parâmetros'!$C$15)*'Parâmetros'!$E$15,0)+IF('Parâmetros'!$B$16="Sim",MAX(0,MIN($F92,'Parâmetros'!$D$16)-'Parâmetros'!$C$16)*'Parâmetros'!$E$16,0)+IF('Parâmetros'!$B$17="Sim",MAX(0,MIN($F92,'Parâmetros'!$D$17)-'Parâmetros'!$C$17)*'Parâmetros'!$E$17,0)+IF('Parâmetros'!$B$18="Sim",MAX(0,MIN($F92,'Parâmetros'!$D$18)-'Parâmetros'!$C$18)*'Parâmetros'!$E$18,0)+IF('Parâmetros'!$B$19="Sim",MAX(0,MIN($F92,'Parâmetros'!$D$19)-'Parâmetros'!$C$19)*'Parâmetros'!$E$19,0)+IF('Parâmetros'!$B$20="Sim",MAX(0,MIN($F92,'Parâmetros'!$D$20)-'Parâmetros'!$C$20)*'Parâmetros'!$E$20,0)+IF('Parâmetros'!$B$21="Sim",MAX(0,MIN($F92,'Parâmetros'!$D$21)-'Parâmetros'!$C$21)*'Parâmetros'!$E$21,0),0)))</f>
        <v/>
      </c>
      <c r="H92" s="19" t="n"/>
      <c r="I92" s="20">
        <f>IF($A92="","",IF($G92="","",IFERROR(MAX(0,$G92-$H92),0)))</f>
        <v/>
      </c>
      <c r="J92" s="19" t="n"/>
      <c r="K92" s="19" t="n"/>
      <c r="L92" s="20">
        <f>IF($A92="","",IF($I92="","",IFERROR($I92-$J92-$K92,0)))</f>
        <v/>
      </c>
      <c r="M92" s="21">
        <f>IF($A92="","",IF($L92="","",IFERROR(IF($L92&gt;0,"Possível montante a pagar",IF($L92&lt;0,"Possível reembolso","Sem diferença estimada")),"Verificar dados")))</f>
        <v/>
      </c>
      <c r="N92" s="20">
        <f>IF($A92="","",IF($L92="","",IFERROR(IF($L92&gt;=0,$L92,0-$L92),0)))</f>
        <v/>
      </c>
      <c r="O92" s="16" t="n"/>
      <c r="P92" s="18" t="n"/>
      <c r="Q92" s="21">
        <f>IF($A92="","",IFERROR(IF('Parâmetros'!$B$3&lt;&gt;"Pronto para calcular",'Parâmetros'!$B$3,IF($F92&gt;'Parâmetros'!$B$4,"Base fora do intervalo","OK")),"Verificar parâmetros"))</f>
        <v/>
      </c>
    </row>
    <row r="93">
      <c r="A93" s="16" t="n"/>
      <c r="B93" s="17" t="n"/>
      <c r="C93" s="18" t="n"/>
      <c r="D93" s="19" t="n"/>
      <c r="E93" s="19" t="n"/>
      <c r="F93" s="20">
        <f>IF($A93="","",IFERROR(MAX(0,$D93-$E93),0))</f>
        <v/>
      </c>
      <c r="G93" s="20">
        <f>IF($A93="","",IF('Parâmetros'!$B$3&lt;&gt;"Pronto para calcular","",IFERROR(IF('Parâmetros'!$B$12="Sim",MAX(0,MIN($F93,'Parâmetros'!$D$12)-'Parâmetros'!$C$12)*'Parâmetros'!$E$12,0)+IF('Parâmetros'!$B$13="Sim",MAX(0,MIN($F93,'Parâmetros'!$D$13)-'Parâmetros'!$C$13)*'Parâmetros'!$E$13,0)+IF('Parâmetros'!$B$14="Sim",MAX(0,MIN($F93,'Parâmetros'!$D$14)-'Parâmetros'!$C$14)*'Parâmetros'!$E$14,0)+IF('Parâmetros'!$B$15="Sim",MAX(0,MIN($F93,'Parâmetros'!$D$15)-'Parâmetros'!$C$15)*'Parâmetros'!$E$15,0)+IF('Parâmetros'!$B$16="Sim",MAX(0,MIN($F93,'Parâmetros'!$D$16)-'Parâmetros'!$C$16)*'Parâmetros'!$E$16,0)+IF('Parâmetros'!$B$17="Sim",MAX(0,MIN($F93,'Parâmetros'!$D$17)-'Parâmetros'!$C$17)*'Parâmetros'!$E$17,0)+IF('Parâmetros'!$B$18="Sim",MAX(0,MIN($F93,'Parâmetros'!$D$18)-'Parâmetros'!$C$18)*'Parâmetros'!$E$18,0)+IF('Parâmetros'!$B$19="Sim",MAX(0,MIN($F93,'Parâmetros'!$D$19)-'Parâmetros'!$C$19)*'Parâmetros'!$E$19,0)+IF('Parâmetros'!$B$20="Sim",MAX(0,MIN($F93,'Parâmetros'!$D$20)-'Parâmetros'!$C$20)*'Parâmetros'!$E$20,0)+IF('Parâmetros'!$B$21="Sim",MAX(0,MIN($F93,'Parâmetros'!$D$21)-'Parâmetros'!$C$21)*'Parâmetros'!$E$21,0),0)))</f>
        <v/>
      </c>
      <c r="H93" s="19" t="n"/>
      <c r="I93" s="20">
        <f>IF($A93="","",IF($G93="","",IFERROR(MAX(0,$G93-$H93),0)))</f>
        <v/>
      </c>
      <c r="J93" s="19" t="n"/>
      <c r="K93" s="19" t="n"/>
      <c r="L93" s="20">
        <f>IF($A93="","",IF($I93="","",IFERROR($I93-$J93-$K93,0)))</f>
        <v/>
      </c>
      <c r="M93" s="21">
        <f>IF($A93="","",IF($L93="","",IFERROR(IF($L93&gt;0,"Possível montante a pagar",IF($L93&lt;0,"Possível reembolso","Sem diferença estimada")),"Verificar dados")))</f>
        <v/>
      </c>
      <c r="N93" s="20">
        <f>IF($A93="","",IF($L93="","",IFERROR(IF($L93&gt;=0,$L93,0-$L93),0)))</f>
        <v/>
      </c>
      <c r="O93" s="16" t="n"/>
      <c r="P93" s="18" t="n"/>
      <c r="Q93" s="21">
        <f>IF($A93="","",IFERROR(IF('Parâmetros'!$B$3&lt;&gt;"Pronto para calcular",'Parâmetros'!$B$3,IF($F93&gt;'Parâmetros'!$B$4,"Base fora do intervalo","OK")),"Verificar parâmetros"))</f>
        <v/>
      </c>
    </row>
    <row r="94">
      <c r="A94" s="16" t="n"/>
      <c r="B94" s="17" t="n"/>
      <c r="C94" s="18" t="n"/>
      <c r="D94" s="19" t="n"/>
      <c r="E94" s="19" t="n"/>
      <c r="F94" s="20">
        <f>IF($A94="","",IFERROR(MAX(0,$D94-$E94),0))</f>
        <v/>
      </c>
      <c r="G94" s="20">
        <f>IF($A94="","",IF('Parâmetros'!$B$3&lt;&gt;"Pronto para calcular","",IFERROR(IF('Parâmetros'!$B$12="Sim",MAX(0,MIN($F94,'Parâmetros'!$D$12)-'Parâmetros'!$C$12)*'Parâmetros'!$E$12,0)+IF('Parâmetros'!$B$13="Sim",MAX(0,MIN($F94,'Parâmetros'!$D$13)-'Parâmetros'!$C$13)*'Parâmetros'!$E$13,0)+IF('Parâmetros'!$B$14="Sim",MAX(0,MIN($F94,'Parâmetros'!$D$14)-'Parâmetros'!$C$14)*'Parâmetros'!$E$14,0)+IF('Parâmetros'!$B$15="Sim",MAX(0,MIN($F94,'Parâmetros'!$D$15)-'Parâmetros'!$C$15)*'Parâmetros'!$E$15,0)+IF('Parâmetros'!$B$16="Sim",MAX(0,MIN($F94,'Parâmetros'!$D$16)-'Parâmetros'!$C$16)*'Parâmetros'!$E$16,0)+IF('Parâmetros'!$B$17="Sim",MAX(0,MIN($F94,'Parâmetros'!$D$17)-'Parâmetros'!$C$17)*'Parâmetros'!$E$17,0)+IF('Parâmetros'!$B$18="Sim",MAX(0,MIN($F94,'Parâmetros'!$D$18)-'Parâmetros'!$C$18)*'Parâmetros'!$E$18,0)+IF('Parâmetros'!$B$19="Sim",MAX(0,MIN($F94,'Parâmetros'!$D$19)-'Parâmetros'!$C$19)*'Parâmetros'!$E$19,0)+IF('Parâmetros'!$B$20="Sim",MAX(0,MIN($F94,'Parâmetros'!$D$20)-'Parâmetros'!$C$20)*'Parâmetros'!$E$20,0)+IF('Parâmetros'!$B$21="Sim",MAX(0,MIN($F94,'Parâmetros'!$D$21)-'Parâmetros'!$C$21)*'Parâmetros'!$E$21,0),0)))</f>
        <v/>
      </c>
      <c r="H94" s="19" t="n"/>
      <c r="I94" s="20">
        <f>IF($A94="","",IF($G94="","",IFERROR(MAX(0,$G94-$H94),0)))</f>
        <v/>
      </c>
      <c r="J94" s="19" t="n"/>
      <c r="K94" s="19" t="n"/>
      <c r="L94" s="20">
        <f>IF($A94="","",IF($I94="","",IFERROR($I94-$J94-$K94,0)))</f>
        <v/>
      </c>
      <c r="M94" s="21">
        <f>IF($A94="","",IF($L94="","",IFERROR(IF($L94&gt;0,"Possível montante a pagar",IF($L94&lt;0,"Possível reembolso","Sem diferença estimada")),"Verificar dados")))</f>
        <v/>
      </c>
      <c r="N94" s="20">
        <f>IF($A94="","",IF($L94="","",IFERROR(IF($L94&gt;=0,$L94,0-$L94),0)))</f>
        <v/>
      </c>
      <c r="O94" s="16" t="n"/>
      <c r="P94" s="18" t="n"/>
      <c r="Q94" s="21">
        <f>IF($A94="","",IFERROR(IF('Parâmetros'!$B$3&lt;&gt;"Pronto para calcular",'Parâmetros'!$B$3,IF($F94&gt;'Parâmetros'!$B$4,"Base fora do intervalo","OK")),"Verificar parâmetros"))</f>
        <v/>
      </c>
    </row>
    <row r="95">
      <c r="A95" s="16" t="n"/>
      <c r="B95" s="17" t="n"/>
      <c r="C95" s="18" t="n"/>
      <c r="D95" s="19" t="n"/>
      <c r="E95" s="19" t="n"/>
      <c r="F95" s="20">
        <f>IF($A95="","",IFERROR(MAX(0,$D95-$E95),0))</f>
        <v/>
      </c>
      <c r="G95" s="20">
        <f>IF($A95="","",IF('Parâmetros'!$B$3&lt;&gt;"Pronto para calcular","",IFERROR(IF('Parâmetros'!$B$12="Sim",MAX(0,MIN($F95,'Parâmetros'!$D$12)-'Parâmetros'!$C$12)*'Parâmetros'!$E$12,0)+IF('Parâmetros'!$B$13="Sim",MAX(0,MIN($F95,'Parâmetros'!$D$13)-'Parâmetros'!$C$13)*'Parâmetros'!$E$13,0)+IF('Parâmetros'!$B$14="Sim",MAX(0,MIN($F95,'Parâmetros'!$D$14)-'Parâmetros'!$C$14)*'Parâmetros'!$E$14,0)+IF('Parâmetros'!$B$15="Sim",MAX(0,MIN($F95,'Parâmetros'!$D$15)-'Parâmetros'!$C$15)*'Parâmetros'!$E$15,0)+IF('Parâmetros'!$B$16="Sim",MAX(0,MIN($F95,'Parâmetros'!$D$16)-'Parâmetros'!$C$16)*'Parâmetros'!$E$16,0)+IF('Parâmetros'!$B$17="Sim",MAX(0,MIN($F95,'Parâmetros'!$D$17)-'Parâmetros'!$C$17)*'Parâmetros'!$E$17,0)+IF('Parâmetros'!$B$18="Sim",MAX(0,MIN($F95,'Parâmetros'!$D$18)-'Parâmetros'!$C$18)*'Parâmetros'!$E$18,0)+IF('Parâmetros'!$B$19="Sim",MAX(0,MIN($F95,'Parâmetros'!$D$19)-'Parâmetros'!$C$19)*'Parâmetros'!$E$19,0)+IF('Parâmetros'!$B$20="Sim",MAX(0,MIN($F95,'Parâmetros'!$D$20)-'Parâmetros'!$C$20)*'Parâmetros'!$E$20,0)+IF('Parâmetros'!$B$21="Sim",MAX(0,MIN($F95,'Parâmetros'!$D$21)-'Parâmetros'!$C$21)*'Parâmetros'!$E$21,0),0)))</f>
        <v/>
      </c>
      <c r="H95" s="19" t="n"/>
      <c r="I95" s="20">
        <f>IF($A95="","",IF($G95="","",IFERROR(MAX(0,$G95-$H95),0)))</f>
        <v/>
      </c>
      <c r="J95" s="19" t="n"/>
      <c r="K95" s="19" t="n"/>
      <c r="L95" s="20">
        <f>IF($A95="","",IF($I95="","",IFERROR($I95-$J95-$K95,0)))</f>
        <v/>
      </c>
      <c r="M95" s="21">
        <f>IF($A95="","",IF($L95="","",IFERROR(IF($L95&gt;0,"Possível montante a pagar",IF($L95&lt;0,"Possível reembolso","Sem diferença estimada")),"Verificar dados")))</f>
        <v/>
      </c>
      <c r="N95" s="20">
        <f>IF($A95="","",IF($L95="","",IFERROR(IF($L95&gt;=0,$L95,0-$L95),0)))</f>
        <v/>
      </c>
      <c r="O95" s="16" t="n"/>
      <c r="P95" s="18" t="n"/>
      <c r="Q95" s="21">
        <f>IF($A95="","",IFERROR(IF('Parâmetros'!$B$3&lt;&gt;"Pronto para calcular",'Parâmetros'!$B$3,IF($F95&gt;'Parâmetros'!$B$4,"Base fora do intervalo","OK")),"Verificar parâmetros"))</f>
        <v/>
      </c>
    </row>
    <row r="96">
      <c r="A96" s="16" t="n"/>
      <c r="B96" s="17" t="n"/>
      <c r="C96" s="18" t="n"/>
      <c r="D96" s="19" t="n"/>
      <c r="E96" s="19" t="n"/>
      <c r="F96" s="20">
        <f>IF($A96="","",IFERROR(MAX(0,$D96-$E96),0))</f>
        <v/>
      </c>
      <c r="G96" s="20">
        <f>IF($A96="","",IF('Parâmetros'!$B$3&lt;&gt;"Pronto para calcular","",IFERROR(IF('Parâmetros'!$B$12="Sim",MAX(0,MIN($F96,'Parâmetros'!$D$12)-'Parâmetros'!$C$12)*'Parâmetros'!$E$12,0)+IF('Parâmetros'!$B$13="Sim",MAX(0,MIN($F96,'Parâmetros'!$D$13)-'Parâmetros'!$C$13)*'Parâmetros'!$E$13,0)+IF('Parâmetros'!$B$14="Sim",MAX(0,MIN($F96,'Parâmetros'!$D$14)-'Parâmetros'!$C$14)*'Parâmetros'!$E$14,0)+IF('Parâmetros'!$B$15="Sim",MAX(0,MIN($F96,'Parâmetros'!$D$15)-'Parâmetros'!$C$15)*'Parâmetros'!$E$15,0)+IF('Parâmetros'!$B$16="Sim",MAX(0,MIN($F96,'Parâmetros'!$D$16)-'Parâmetros'!$C$16)*'Parâmetros'!$E$16,0)+IF('Parâmetros'!$B$17="Sim",MAX(0,MIN($F96,'Parâmetros'!$D$17)-'Parâmetros'!$C$17)*'Parâmetros'!$E$17,0)+IF('Parâmetros'!$B$18="Sim",MAX(0,MIN($F96,'Parâmetros'!$D$18)-'Parâmetros'!$C$18)*'Parâmetros'!$E$18,0)+IF('Parâmetros'!$B$19="Sim",MAX(0,MIN($F96,'Parâmetros'!$D$19)-'Parâmetros'!$C$19)*'Parâmetros'!$E$19,0)+IF('Parâmetros'!$B$20="Sim",MAX(0,MIN($F96,'Parâmetros'!$D$20)-'Parâmetros'!$C$20)*'Parâmetros'!$E$20,0)+IF('Parâmetros'!$B$21="Sim",MAX(0,MIN($F96,'Parâmetros'!$D$21)-'Parâmetros'!$C$21)*'Parâmetros'!$E$21,0),0)))</f>
        <v/>
      </c>
      <c r="H96" s="19" t="n"/>
      <c r="I96" s="20">
        <f>IF($A96="","",IF($G96="","",IFERROR(MAX(0,$G96-$H96),0)))</f>
        <v/>
      </c>
      <c r="J96" s="19" t="n"/>
      <c r="K96" s="19" t="n"/>
      <c r="L96" s="20">
        <f>IF($A96="","",IF($I96="","",IFERROR($I96-$J96-$K96,0)))</f>
        <v/>
      </c>
      <c r="M96" s="21">
        <f>IF($A96="","",IF($L96="","",IFERROR(IF($L96&gt;0,"Possível montante a pagar",IF($L96&lt;0,"Possível reembolso","Sem diferença estimada")),"Verificar dados")))</f>
        <v/>
      </c>
      <c r="N96" s="20">
        <f>IF($A96="","",IF($L96="","",IFERROR(IF($L96&gt;=0,$L96,0-$L96),0)))</f>
        <v/>
      </c>
      <c r="O96" s="16" t="n"/>
      <c r="P96" s="18" t="n"/>
      <c r="Q96" s="21">
        <f>IF($A96="","",IFERROR(IF('Parâmetros'!$B$3&lt;&gt;"Pronto para calcular",'Parâmetros'!$B$3,IF($F96&gt;'Parâmetros'!$B$4,"Base fora do intervalo","OK")),"Verificar parâmetros"))</f>
        <v/>
      </c>
    </row>
    <row r="97">
      <c r="A97" s="16" t="n"/>
      <c r="B97" s="17" t="n"/>
      <c r="C97" s="18" t="n"/>
      <c r="D97" s="19" t="n"/>
      <c r="E97" s="19" t="n"/>
      <c r="F97" s="20">
        <f>IF($A97="","",IFERROR(MAX(0,$D97-$E97),0))</f>
        <v/>
      </c>
      <c r="G97" s="20">
        <f>IF($A97="","",IF('Parâmetros'!$B$3&lt;&gt;"Pronto para calcular","",IFERROR(IF('Parâmetros'!$B$12="Sim",MAX(0,MIN($F97,'Parâmetros'!$D$12)-'Parâmetros'!$C$12)*'Parâmetros'!$E$12,0)+IF('Parâmetros'!$B$13="Sim",MAX(0,MIN($F97,'Parâmetros'!$D$13)-'Parâmetros'!$C$13)*'Parâmetros'!$E$13,0)+IF('Parâmetros'!$B$14="Sim",MAX(0,MIN($F97,'Parâmetros'!$D$14)-'Parâmetros'!$C$14)*'Parâmetros'!$E$14,0)+IF('Parâmetros'!$B$15="Sim",MAX(0,MIN($F97,'Parâmetros'!$D$15)-'Parâmetros'!$C$15)*'Parâmetros'!$E$15,0)+IF('Parâmetros'!$B$16="Sim",MAX(0,MIN($F97,'Parâmetros'!$D$16)-'Parâmetros'!$C$16)*'Parâmetros'!$E$16,0)+IF('Parâmetros'!$B$17="Sim",MAX(0,MIN($F97,'Parâmetros'!$D$17)-'Parâmetros'!$C$17)*'Parâmetros'!$E$17,0)+IF('Parâmetros'!$B$18="Sim",MAX(0,MIN($F97,'Parâmetros'!$D$18)-'Parâmetros'!$C$18)*'Parâmetros'!$E$18,0)+IF('Parâmetros'!$B$19="Sim",MAX(0,MIN($F97,'Parâmetros'!$D$19)-'Parâmetros'!$C$19)*'Parâmetros'!$E$19,0)+IF('Parâmetros'!$B$20="Sim",MAX(0,MIN($F97,'Parâmetros'!$D$20)-'Parâmetros'!$C$20)*'Parâmetros'!$E$20,0)+IF('Parâmetros'!$B$21="Sim",MAX(0,MIN($F97,'Parâmetros'!$D$21)-'Parâmetros'!$C$21)*'Parâmetros'!$E$21,0),0)))</f>
        <v/>
      </c>
      <c r="H97" s="19" t="n"/>
      <c r="I97" s="20">
        <f>IF($A97="","",IF($G97="","",IFERROR(MAX(0,$G97-$H97),0)))</f>
        <v/>
      </c>
      <c r="J97" s="19" t="n"/>
      <c r="K97" s="19" t="n"/>
      <c r="L97" s="20">
        <f>IF($A97="","",IF($I97="","",IFERROR($I97-$J97-$K97,0)))</f>
        <v/>
      </c>
      <c r="M97" s="21">
        <f>IF($A97="","",IF($L97="","",IFERROR(IF($L97&gt;0,"Possível montante a pagar",IF($L97&lt;0,"Possível reembolso","Sem diferença estimada")),"Verificar dados")))</f>
        <v/>
      </c>
      <c r="N97" s="20">
        <f>IF($A97="","",IF($L97="","",IFERROR(IF($L97&gt;=0,$L97,0-$L97),0)))</f>
        <v/>
      </c>
      <c r="O97" s="16" t="n"/>
      <c r="P97" s="18" t="n"/>
      <c r="Q97" s="21">
        <f>IF($A97="","",IFERROR(IF('Parâmetros'!$B$3&lt;&gt;"Pronto para calcular",'Parâmetros'!$B$3,IF($F97&gt;'Parâmetros'!$B$4,"Base fora do intervalo","OK")),"Verificar parâmetros"))</f>
        <v/>
      </c>
    </row>
    <row r="98">
      <c r="A98" s="16" t="n"/>
      <c r="B98" s="17" t="n"/>
      <c r="C98" s="18" t="n"/>
      <c r="D98" s="19" t="n"/>
      <c r="E98" s="19" t="n"/>
      <c r="F98" s="20">
        <f>IF($A98="","",IFERROR(MAX(0,$D98-$E98),0))</f>
        <v/>
      </c>
      <c r="G98" s="20">
        <f>IF($A98="","",IF('Parâmetros'!$B$3&lt;&gt;"Pronto para calcular","",IFERROR(IF('Parâmetros'!$B$12="Sim",MAX(0,MIN($F98,'Parâmetros'!$D$12)-'Parâmetros'!$C$12)*'Parâmetros'!$E$12,0)+IF('Parâmetros'!$B$13="Sim",MAX(0,MIN($F98,'Parâmetros'!$D$13)-'Parâmetros'!$C$13)*'Parâmetros'!$E$13,0)+IF('Parâmetros'!$B$14="Sim",MAX(0,MIN($F98,'Parâmetros'!$D$14)-'Parâmetros'!$C$14)*'Parâmetros'!$E$14,0)+IF('Parâmetros'!$B$15="Sim",MAX(0,MIN($F98,'Parâmetros'!$D$15)-'Parâmetros'!$C$15)*'Parâmetros'!$E$15,0)+IF('Parâmetros'!$B$16="Sim",MAX(0,MIN($F98,'Parâmetros'!$D$16)-'Parâmetros'!$C$16)*'Parâmetros'!$E$16,0)+IF('Parâmetros'!$B$17="Sim",MAX(0,MIN($F98,'Parâmetros'!$D$17)-'Parâmetros'!$C$17)*'Parâmetros'!$E$17,0)+IF('Parâmetros'!$B$18="Sim",MAX(0,MIN($F98,'Parâmetros'!$D$18)-'Parâmetros'!$C$18)*'Parâmetros'!$E$18,0)+IF('Parâmetros'!$B$19="Sim",MAX(0,MIN($F98,'Parâmetros'!$D$19)-'Parâmetros'!$C$19)*'Parâmetros'!$E$19,0)+IF('Parâmetros'!$B$20="Sim",MAX(0,MIN($F98,'Parâmetros'!$D$20)-'Parâmetros'!$C$20)*'Parâmetros'!$E$20,0)+IF('Parâmetros'!$B$21="Sim",MAX(0,MIN($F98,'Parâmetros'!$D$21)-'Parâmetros'!$C$21)*'Parâmetros'!$E$21,0),0)))</f>
        <v/>
      </c>
      <c r="H98" s="19" t="n"/>
      <c r="I98" s="20">
        <f>IF($A98="","",IF($G98="","",IFERROR(MAX(0,$G98-$H98),0)))</f>
        <v/>
      </c>
      <c r="J98" s="19" t="n"/>
      <c r="K98" s="19" t="n"/>
      <c r="L98" s="20">
        <f>IF($A98="","",IF($I98="","",IFERROR($I98-$J98-$K98,0)))</f>
        <v/>
      </c>
      <c r="M98" s="21">
        <f>IF($A98="","",IF($L98="","",IFERROR(IF($L98&gt;0,"Possível montante a pagar",IF($L98&lt;0,"Possível reembolso","Sem diferença estimada")),"Verificar dados")))</f>
        <v/>
      </c>
      <c r="N98" s="20">
        <f>IF($A98="","",IF($L98="","",IFERROR(IF($L98&gt;=0,$L98,0-$L98),0)))</f>
        <v/>
      </c>
      <c r="O98" s="16" t="n"/>
      <c r="P98" s="18" t="n"/>
      <c r="Q98" s="21">
        <f>IF($A98="","",IFERROR(IF('Parâmetros'!$B$3&lt;&gt;"Pronto para calcular",'Parâmetros'!$B$3,IF($F98&gt;'Parâmetros'!$B$4,"Base fora do intervalo","OK")),"Verificar parâmetros"))</f>
        <v/>
      </c>
    </row>
    <row r="99">
      <c r="A99" s="16" t="n"/>
      <c r="B99" s="17" t="n"/>
      <c r="C99" s="18" t="n"/>
      <c r="D99" s="19" t="n"/>
      <c r="E99" s="19" t="n"/>
      <c r="F99" s="20">
        <f>IF($A99="","",IFERROR(MAX(0,$D99-$E99),0))</f>
        <v/>
      </c>
      <c r="G99" s="20">
        <f>IF($A99="","",IF('Parâmetros'!$B$3&lt;&gt;"Pronto para calcular","",IFERROR(IF('Parâmetros'!$B$12="Sim",MAX(0,MIN($F99,'Parâmetros'!$D$12)-'Parâmetros'!$C$12)*'Parâmetros'!$E$12,0)+IF('Parâmetros'!$B$13="Sim",MAX(0,MIN($F99,'Parâmetros'!$D$13)-'Parâmetros'!$C$13)*'Parâmetros'!$E$13,0)+IF('Parâmetros'!$B$14="Sim",MAX(0,MIN($F99,'Parâmetros'!$D$14)-'Parâmetros'!$C$14)*'Parâmetros'!$E$14,0)+IF('Parâmetros'!$B$15="Sim",MAX(0,MIN($F99,'Parâmetros'!$D$15)-'Parâmetros'!$C$15)*'Parâmetros'!$E$15,0)+IF('Parâmetros'!$B$16="Sim",MAX(0,MIN($F99,'Parâmetros'!$D$16)-'Parâmetros'!$C$16)*'Parâmetros'!$E$16,0)+IF('Parâmetros'!$B$17="Sim",MAX(0,MIN($F99,'Parâmetros'!$D$17)-'Parâmetros'!$C$17)*'Parâmetros'!$E$17,0)+IF('Parâmetros'!$B$18="Sim",MAX(0,MIN($F99,'Parâmetros'!$D$18)-'Parâmetros'!$C$18)*'Parâmetros'!$E$18,0)+IF('Parâmetros'!$B$19="Sim",MAX(0,MIN($F99,'Parâmetros'!$D$19)-'Parâmetros'!$C$19)*'Parâmetros'!$E$19,0)+IF('Parâmetros'!$B$20="Sim",MAX(0,MIN($F99,'Parâmetros'!$D$20)-'Parâmetros'!$C$20)*'Parâmetros'!$E$20,0)+IF('Parâmetros'!$B$21="Sim",MAX(0,MIN($F99,'Parâmetros'!$D$21)-'Parâmetros'!$C$21)*'Parâmetros'!$E$21,0),0)))</f>
        <v/>
      </c>
      <c r="H99" s="19" t="n"/>
      <c r="I99" s="20">
        <f>IF($A99="","",IF($G99="","",IFERROR(MAX(0,$G99-$H99),0)))</f>
        <v/>
      </c>
      <c r="J99" s="19" t="n"/>
      <c r="K99" s="19" t="n"/>
      <c r="L99" s="20">
        <f>IF($A99="","",IF($I99="","",IFERROR($I99-$J99-$K99,0)))</f>
        <v/>
      </c>
      <c r="M99" s="21">
        <f>IF($A99="","",IF($L99="","",IFERROR(IF($L99&gt;0,"Possível montante a pagar",IF($L99&lt;0,"Possível reembolso","Sem diferença estimada")),"Verificar dados")))</f>
        <v/>
      </c>
      <c r="N99" s="20">
        <f>IF($A99="","",IF($L99="","",IFERROR(IF($L99&gt;=0,$L99,0-$L99),0)))</f>
        <v/>
      </c>
      <c r="O99" s="16" t="n"/>
      <c r="P99" s="18" t="n"/>
      <c r="Q99" s="21">
        <f>IF($A99="","",IFERROR(IF('Parâmetros'!$B$3&lt;&gt;"Pronto para calcular",'Parâmetros'!$B$3,IF($F99&gt;'Parâmetros'!$B$4,"Base fora do intervalo","OK")),"Verificar parâmetros"))</f>
        <v/>
      </c>
    </row>
    <row r="100">
      <c r="A100" s="16" t="n"/>
      <c r="B100" s="17" t="n"/>
      <c r="C100" s="18" t="n"/>
      <c r="D100" s="19" t="n"/>
      <c r="E100" s="19" t="n"/>
      <c r="F100" s="20">
        <f>IF($A100="","",IFERROR(MAX(0,$D100-$E100),0))</f>
        <v/>
      </c>
      <c r="G100" s="20">
        <f>IF($A100="","",IF('Parâmetros'!$B$3&lt;&gt;"Pronto para calcular","",IFERROR(IF('Parâmetros'!$B$12="Sim",MAX(0,MIN($F100,'Parâmetros'!$D$12)-'Parâmetros'!$C$12)*'Parâmetros'!$E$12,0)+IF('Parâmetros'!$B$13="Sim",MAX(0,MIN($F100,'Parâmetros'!$D$13)-'Parâmetros'!$C$13)*'Parâmetros'!$E$13,0)+IF('Parâmetros'!$B$14="Sim",MAX(0,MIN($F100,'Parâmetros'!$D$14)-'Parâmetros'!$C$14)*'Parâmetros'!$E$14,0)+IF('Parâmetros'!$B$15="Sim",MAX(0,MIN($F100,'Parâmetros'!$D$15)-'Parâmetros'!$C$15)*'Parâmetros'!$E$15,0)+IF('Parâmetros'!$B$16="Sim",MAX(0,MIN($F100,'Parâmetros'!$D$16)-'Parâmetros'!$C$16)*'Parâmetros'!$E$16,0)+IF('Parâmetros'!$B$17="Sim",MAX(0,MIN($F100,'Parâmetros'!$D$17)-'Parâmetros'!$C$17)*'Parâmetros'!$E$17,0)+IF('Parâmetros'!$B$18="Sim",MAX(0,MIN($F100,'Parâmetros'!$D$18)-'Parâmetros'!$C$18)*'Parâmetros'!$E$18,0)+IF('Parâmetros'!$B$19="Sim",MAX(0,MIN($F100,'Parâmetros'!$D$19)-'Parâmetros'!$C$19)*'Parâmetros'!$E$19,0)+IF('Parâmetros'!$B$20="Sim",MAX(0,MIN($F100,'Parâmetros'!$D$20)-'Parâmetros'!$C$20)*'Parâmetros'!$E$20,0)+IF('Parâmetros'!$B$21="Sim",MAX(0,MIN($F100,'Parâmetros'!$D$21)-'Parâmetros'!$C$21)*'Parâmetros'!$E$21,0),0)))</f>
        <v/>
      </c>
      <c r="H100" s="19" t="n"/>
      <c r="I100" s="20">
        <f>IF($A100="","",IF($G100="","",IFERROR(MAX(0,$G100-$H100),0)))</f>
        <v/>
      </c>
      <c r="J100" s="19" t="n"/>
      <c r="K100" s="19" t="n"/>
      <c r="L100" s="20">
        <f>IF($A100="","",IF($I100="","",IFERROR($I100-$J100-$K100,0)))</f>
        <v/>
      </c>
      <c r="M100" s="21">
        <f>IF($A100="","",IF($L100="","",IFERROR(IF($L100&gt;0,"Possível montante a pagar",IF($L100&lt;0,"Possível reembolso","Sem diferença estimada")),"Verificar dados")))</f>
        <v/>
      </c>
      <c r="N100" s="20">
        <f>IF($A100="","",IF($L100="","",IFERROR(IF($L100&gt;=0,$L100,0-$L100),0)))</f>
        <v/>
      </c>
      <c r="O100" s="16" t="n"/>
      <c r="P100" s="18" t="n"/>
      <c r="Q100" s="21">
        <f>IF($A100="","",IFERROR(IF('Parâmetros'!$B$3&lt;&gt;"Pronto para calcular",'Parâmetros'!$B$3,IF($F100&gt;'Parâmetros'!$B$4,"Base fora do intervalo","OK")),"Verificar parâmetros"))</f>
        <v/>
      </c>
    </row>
    <row r="101">
      <c r="A101" s="16" t="n"/>
      <c r="B101" s="17" t="n"/>
      <c r="C101" s="18" t="n"/>
      <c r="D101" s="19" t="n"/>
      <c r="E101" s="19" t="n"/>
      <c r="F101" s="20">
        <f>IF($A101="","",IFERROR(MAX(0,$D101-$E101),0))</f>
        <v/>
      </c>
      <c r="G101" s="20">
        <f>IF($A101="","",IF('Parâmetros'!$B$3&lt;&gt;"Pronto para calcular","",IFERROR(IF('Parâmetros'!$B$12="Sim",MAX(0,MIN($F101,'Parâmetros'!$D$12)-'Parâmetros'!$C$12)*'Parâmetros'!$E$12,0)+IF('Parâmetros'!$B$13="Sim",MAX(0,MIN($F101,'Parâmetros'!$D$13)-'Parâmetros'!$C$13)*'Parâmetros'!$E$13,0)+IF('Parâmetros'!$B$14="Sim",MAX(0,MIN($F101,'Parâmetros'!$D$14)-'Parâmetros'!$C$14)*'Parâmetros'!$E$14,0)+IF('Parâmetros'!$B$15="Sim",MAX(0,MIN($F101,'Parâmetros'!$D$15)-'Parâmetros'!$C$15)*'Parâmetros'!$E$15,0)+IF('Parâmetros'!$B$16="Sim",MAX(0,MIN($F101,'Parâmetros'!$D$16)-'Parâmetros'!$C$16)*'Parâmetros'!$E$16,0)+IF('Parâmetros'!$B$17="Sim",MAX(0,MIN($F101,'Parâmetros'!$D$17)-'Parâmetros'!$C$17)*'Parâmetros'!$E$17,0)+IF('Parâmetros'!$B$18="Sim",MAX(0,MIN($F101,'Parâmetros'!$D$18)-'Parâmetros'!$C$18)*'Parâmetros'!$E$18,0)+IF('Parâmetros'!$B$19="Sim",MAX(0,MIN($F101,'Parâmetros'!$D$19)-'Parâmetros'!$C$19)*'Parâmetros'!$E$19,0)+IF('Parâmetros'!$B$20="Sim",MAX(0,MIN($F101,'Parâmetros'!$D$20)-'Parâmetros'!$C$20)*'Parâmetros'!$E$20,0)+IF('Parâmetros'!$B$21="Sim",MAX(0,MIN($F101,'Parâmetros'!$D$21)-'Parâmetros'!$C$21)*'Parâmetros'!$E$21,0),0)))</f>
        <v/>
      </c>
      <c r="H101" s="19" t="n"/>
      <c r="I101" s="20">
        <f>IF($A101="","",IF($G101="","",IFERROR(MAX(0,$G101-$H101),0)))</f>
        <v/>
      </c>
      <c r="J101" s="19" t="n"/>
      <c r="K101" s="19" t="n"/>
      <c r="L101" s="20">
        <f>IF($A101="","",IF($I101="","",IFERROR($I101-$J101-$K101,0)))</f>
        <v/>
      </c>
      <c r="M101" s="21">
        <f>IF($A101="","",IF($L101="","",IFERROR(IF($L101&gt;0,"Possível montante a pagar",IF($L101&lt;0,"Possível reembolso","Sem diferença estimada")),"Verificar dados")))</f>
        <v/>
      </c>
      <c r="N101" s="20">
        <f>IF($A101="","",IF($L101="","",IFERROR(IF($L101&gt;=0,$L101,0-$L101),0)))</f>
        <v/>
      </c>
      <c r="O101" s="16" t="n"/>
      <c r="P101" s="18" t="n"/>
      <c r="Q101" s="21">
        <f>IF($A101="","",IFERROR(IF('Parâmetros'!$B$3&lt;&gt;"Pronto para calcular",'Parâmetros'!$B$3,IF($F101&gt;'Parâmetros'!$B$4,"Base fora do intervalo","OK")),"Verificar parâmetros"))</f>
        <v/>
      </c>
    </row>
    <row r="102">
      <c r="A102" s="16" t="n"/>
      <c r="B102" s="17" t="n"/>
      <c r="C102" s="18" t="n"/>
      <c r="D102" s="19" t="n"/>
      <c r="E102" s="19" t="n"/>
      <c r="F102" s="20">
        <f>IF($A102="","",IFERROR(MAX(0,$D102-$E102),0))</f>
        <v/>
      </c>
      <c r="G102" s="20">
        <f>IF($A102="","",IF('Parâmetros'!$B$3&lt;&gt;"Pronto para calcular","",IFERROR(IF('Parâmetros'!$B$12="Sim",MAX(0,MIN($F102,'Parâmetros'!$D$12)-'Parâmetros'!$C$12)*'Parâmetros'!$E$12,0)+IF('Parâmetros'!$B$13="Sim",MAX(0,MIN($F102,'Parâmetros'!$D$13)-'Parâmetros'!$C$13)*'Parâmetros'!$E$13,0)+IF('Parâmetros'!$B$14="Sim",MAX(0,MIN($F102,'Parâmetros'!$D$14)-'Parâmetros'!$C$14)*'Parâmetros'!$E$14,0)+IF('Parâmetros'!$B$15="Sim",MAX(0,MIN($F102,'Parâmetros'!$D$15)-'Parâmetros'!$C$15)*'Parâmetros'!$E$15,0)+IF('Parâmetros'!$B$16="Sim",MAX(0,MIN($F102,'Parâmetros'!$D$16)-'Parâmetros'!$C$16)*'Parâmetros'!$E$16,0)+IF('Parâmetros'!$B$17="Sim",MAX(0,MIN($F102,'Parâmetros'!$D$17)-'Parâmetros'!$C$17)*'Parâmetros'!$E$17,0)+IF('Parâmetros'!$B$18="Sim",MAX(0,MIN($F102,'Parâmetros'!$D$18)-'Parâmetros'!$C$18)*'Parâmetros'!$E$18,0)+IF('Parâmetros'!$B$19="Sim",MAX(0,MIN($F102,'Parâmetros'!$D$19)-'Parâmetros'!$C$19)*'Parâmetros'!$E$19,0)+IF('Parâmetros'!$B$20="Sim",MAX(0,MIN($F102,'Parâmetros'!$D$20)-'Parâmetros'!$C$20)*'Parâmetros'!$E$20,0)+IF('Parâmetros'!$B$21="Sim",MAX(0,MIN($F102,'Parâmetros'!$D$21)-'Parâmetros'!$C$21)*'Parâmetros'!$E$21,0),0)))</f>
        <v/>
      </c>
      <c r="H102" s="19" t="n"/>
      <c r="I102" s="20">
        <f>IF($A102="","",IF($G102="","",IFERROR(MAX(0,$G102-$H102),0)))</f>
        <v/>
      </c>
      <c r="J102" s="19" t="n"/>
      <c r="K102" s="19" t="n"/>
      <c r="L102" s="20">
        <f>IF($A102="","",IF($I102="","",IFERROR($I102-$J102-$K102,0)))</f>
        <v/>
      </c>
      <c r="M102" s="21">
        <f>IF($A102="","",IF($L102="","",IFERROR(IF($L102&gt;0,"Possível montante a pagar",IF($L102&lt;0,"Possível reembolso","Sem diferença estimada")),"Verificar dados")))</f>
        <v/>
      </c>
      <c r="N102" s="20">
        <f>IF($A102="","",IF($L102="","",IFERROR(IF($L102&gt;=0,$L102,0-$L102),0)))</f>
        <v/>
      </c>
      <c r="O102" s="16" t="n"/>
      <c r="P102" s="18" t="n"/>
      <c r="Q102" s="21">
        <f>IF($A102="","",IFERROR(IF('Parâmetros'!$B$3&lt;&gt;"Pronto para calcular",'Parâmetros'!$B$3,IF($F102&gt;'Parâmetros'!$B$4,"Base fora do intervalo","OK")),"Verificar parâmetros"))</f>
        <v/>
      </c>
    </row>
    <row r="103">
      <c r="A103" s="16" t="n"/>
      <c r="B103" s="17" t="n"/>
      <c r="C103" s="18" t="n"/>
      <c r="D103" s="19" t="n"/>
      <c r="E103" s="19" t="n"/>
      <c r="F103" s="20">
        <f>IF($A103="","",IFERROR(MAX(0,$D103-$E103),0))</f>
        <v/>
      </c>
      <c r="G103" s="20">
        <f>IF($A103="","",IF('Parâmetros'!$B$3&lt;&gt;"Pronto para calcular","",IFERROR(IF('Parâmetros'!$B$12="Sim",MAX(0,MIN($F103,'Parâmetros'!$D$12)-'Parâmetros'!$C$12)*'Parâmetros'!$E$12,0)+IF('Parâmetros'!$B$13="Sim",MAX(0,MIN($F103,'Parâmetros'!$D$13)-'Parâmetros'!$C$13)*'Parâmetros'!$E$13,0)+IF('Parâmetros'!$B$14="Sim",MAX(0,MIN($F103,'Parâmetros'!$D$14)-'Parâmetros'!$C$14)*'Parâmetros'!$E$14,0)+IF('Parâmetros'!$B$15="Sim",MAX(0,MIN($F103,'Parâmetros'!$D$15)-'Parâmetros'!$C$15)*'Parâmetros'!$E$15,0)+IF('Parâmetros'!$B$16="Sim",MAX(0,MIN($F103,'Parâmetros'!$D$16)-'Parâmetros'!$C$16)*'Parâmetros'!$E$16,0)+IF('Parâmetros'!$B$17="Sim",MAX(0,MIN($F103,'Parâmetros'!$D$17)-'Parâmetros'!$C$17)*'Parâmetros'!$E$17,0)+IF('Parâmetros'!$B$18="Sim",MAX(0,MIN($F103,'Parâmetros'!$D$18)-'Parâmetros'!$C$18)*'Parâmetros'!$E$18,0)+IF('Parâmetros'!$B$19="Sim",MAX(0,MIN($F103,'Parâmetros'!$D$19)-'Parâmetros'!$C$19)*'Parâmetros'!$E$19,0)+IF('Parâmetros'!$B$20="Sim",MAX(0,MIN($F103,'Parâmetros'!$D$20)-'Parâmetros'!$C$20)*'Parâmetros'!$E$20,0)+IF('Parâmetros'!$B$21="Sim",MAX(0,MIN($F103,'Parâmetros'!$D$21)-'Parâmetros'!$C$21)*'Parâmetros'!$E$21,0),0)))</f>
        <v/>
      </c>
      <c r="H103" s="19" t="n"/>
      <c r="I103" s="20">
        <f>IF($A103="","",IF($G103="","",IFERROR(MAX(0,$G103-$H103),0)))</f>
        <v/>
      </c>
      <c r="J103" s="19" t="n"/>
      <c r="K103" s="19" t="n"/>
      <c r="L103" s="20">
        <f>IF($A103="","",IF($I103="","",IFERROR($I103-$J103-$K103,0)))</f>
        <v/>
      </c>
      <c r="M103" s="21">
        <f>IF($A103="","",IF($L103="","",IFERROR(IF($L103&gt;0,"Possível montante a pagar",IF($L103&lt;0,"Possível reembolso","Sem diferença estimada")),"Verificar dados")))</f>
        <v/>
      </c>
      <c r="N103" s="20">
        <f>IF($A103="","",IF($L103="","",IFERROR(IF($L103&gt;=0,$L103,0-$L103),0)))</f>
        <v/>
      </c>
      <c r="O103" s="16" t="n"/>
      <c r="P103" s="18" t="n"/>
      <c r="Q103" s="21">
        <f>IF($A103="","",IFERROR(IF('Parâmetros'!$B$3&lt;&gt;"Pronto para calcular",'Parâmetros'!$B$3,IF($F103&gt;'Parâmetros'!$B$4,"Base fora do intervalo","OK")),"Verificar parâmetros"))</f>
        <v/>
      </c>
    </row>
    <row r="104">
      <c r="A104" s="16" t="n"/>
      <c r="B104" s="17" t="n"/>
      <c r="C104" s="18" t="n"/>
      <c r="D104" s="19" t="n"/>
      <c r="E104" s="19" t="n"/>
      <c r="F104" s="20">
        <f>IF($A104="","",IFERROR(MAX(0,$D104-$E104),0))</f>
        <v/>
      </c>
      <c r="G104" s="20">
        <f>IF($A104="","",IF('Parâmetros'!$B$3&lt;&gt;"Pronto para calcular","",IFERROR(IF('Parâmetros'!$B$12="Sim",MAX(0,MIN($F104,'Parâmetros'!$D$12)-'Parâmetros'!$C$12)*'Parâmetros'!$E$12,0)+IF('Parâmetros'!$B$13="Sim",MAX(0,MIN($F104,'Parâmetros'!$D$13)-'Parâmetros'!$C$13)*'Parâmetros'!$E$13,0)+IF('Parâmetros'!$B$14="Sim",MAX(0,MIN($F104,'Parâmetros'!$D$14)-'Parâmetros'!$C$14)*'Parâmetros'!$E$14,0)+IF('Parâmetros'!$B$15="Sim",MAX(0,MIN($F104,'Parâmetros'!$D$15)-'Parâmetros'!$C$15)*'Parâmetros'!$E$15,0)+IF('Parâmetros'!$B$16="Sim",MAX(0,MIN($F104,'Parâmetros'!$D$16)-'Parâmetros'!$C$16)*'Parâmetros'!$E$16,0)+IF('Parâmetros'!$B$17="Sim",MAX(0,MIN($F104,'Parâmetros'!$D$17)-'Parâmetros'!$C$17)*'Parâmetros'!$E$17,0)+IF('Parâmetros'!$B$18="Sim",MAX(0,MIN($F104,'Parâmetros'!$D$18)-'Parâmetros'!$C$18)*'Parâmetros'!$E$18,0)+IF('Parâmetros'!$B$19="Sim",MAX(0,MIN($F104,'Parâmetros'!$D$19)-'Parâmetros'!$C$19)*'Parâmetros'!$E$19,0)+IF('Parâmetros'!$B$20="Sim",MAX(0,MIN($F104,'Parâmetros'!$D$20)-'Parâmetros'!$C$20)*'Parâmetros'!$E$20,0)+IF('Parâmetros'!$B$21="Sim",MAX(0,MIN($F104,'Parâmetros'!$D$21)-'Parâmetros'!$C$21)*'Parâmetros'!$E$21,0),0)))</f>
        <v/>
      </c>
      <c r="H104" s="19" t="n"/>
      <c r="I104" s="20">
        <f>IF($A104="","",IF($G104="","",IFERROR(MAX(0,$G104-$H104),0)))</f>
        <v/>
      </c>
      <c r="J104" s="19" t="n"/>
      <c r="K104" s="19" t="n"/>
      <c r="L104" s="20">
        <f>IF($A104="","",IF($I104="","",IFERROR($I104-$J104-$K104,0)))</f>
        <v/>
      </c>
      <c r="M104" s="21">
        <f>IF($A104="","",IF($L104="","",IFERROR(IF($L104&gt;0,"Possível montante a pagar",IF($L104&lt;0,"Possível reembolso","Sem diferença estimada")),"Verificar dados")))</f>
        <v/>
      </c>
      <c r="N104" s="20">
        <f>IF($A104="","",IF($L104="","",IFERROR(IF($L104&gt;=0,$L104,0-$L104),0)))</f>
        <v/>
      </c>
      <c r="O104" s="16" t="n"/>
      <c r="P104" s="18" t="n"/>
      <c r="Q104" s="21">
        <f>IF($A104="","",IFERROR(IF('Parâmetros'!$B$3&lt;&gt;"Pronto para calcular",'Parâmetros'!$B$3,IF($F104&gt;'Parâmetros'!$B$4,"Base fora do intervalo","OK")),"Verificar parâmetros"))</f>
        <v/>
      </c>
    </row>
    <row r="105">
      <c r="A105" s="16" t="n"/>
      <c r="B105" s="17" t="n"/>
      <c r="C105" s="18" t="n"/>
      <c r="D105" s="19" t="n"/>
      <c r="E105" s="19" t="n"/>
      <c r="F105" s="20">
        <f>IF($A105="","",IFERROR(MAX(0,$D105-$E105),0))</f>
        <v/>
      </c>
      <c r="G105" s="20">
        <f>IF($A105="","",IF('Parâmetros'!$B$3&lt;&gt;"Pronto para calcular","",IFERROR(IF('Parâmetros'!$B$12="Sim",MAX(0,MIN($F105,'Parâmetros'!$D$12)-'Parâmetros'!$C$12)*'Parâmetros'!$E$12,0)+IF('Parâmetros'!$B$13="Sim",MAX(0,MIN($F105,'Parâmetros'!$D$13)-'Parâmetros'!$C$13)*'Parâmetros'!$E$13,0)+IF('Parâmetros'!$B$14="Sim",MAX(0,MIN($F105,'Parâmetros'!$D$14)-'Parâmetros'!$C$14)*'Parâmetros'!$E$14,0)+IF('Parâmetros'!$B$15="Sim",MAX(0,MIN($F105,'Parâmetros'!$D$15)-'Parâmetros'!$C$15)*'Parâmetros'!$E$15,0)+IF('Parâmetros'!$B$16="Sim",MAX(0,MIN($F105,'Parâmetros'!$D$16)-'Parâmetros'!$C$16)*'Parâmetros'!$E$16,0)+IF('Parâmetros'!$B$17="Sim",MAX(0,MIN($F105,'Parâmetros'!$D$17)-'Parâmetros'!$C$17)*'Parâmetros'!$E$17,0)+IF('Parâmetros'!$B$18="Sim",MAX(0,MIN($F105,'Parâmetros'!$D$18)-'Parâmetros'!$C$18)*'Parâmetros'!$E$18,0)+IF('Parâmetros'!$B$19="Sim",MAX(0,MIN($F105,'Parâmetros'!$D$19)-'Parâmetros'!$C$19)*'Parâmetros'!$E$19,0)+IF('Parâmetros'!$B$20="Sim",MAX(0,MIN($F105,'Parâmetros'!$D$20)-'Parâmetros'!$C$20)*'Parâmetros'!$E$20,0)+IF('Parâmetros'!$B$21="Sim",MAX(0,MIN($F105,'Parâmetros'!$D$21)-'Parâmetros'!$C$21)*'Parâmetros'!$E$21,0),0)))</f>
        <v/>
      </c>
      <c r="H105" s="19" t="n"/>
      <c r="I105" s="20">
        <f>IF($A105="","",IF($G105="","",IFERROR(MAX(0,$G105-$H105),0)))</f>
        <v/>
      </c>
      <c r="J105" s="19" t="n"/>
      <c r="K105" s="19" t="n"/>
      <c r="L105" s="20">
        <f>IF($A105="","",IF($I105="","",IFERROR($I105-$J105-$K105,0)))</f>
        <v/>
      </c>
      <c r="M105" s="21">
        <f>IF($A105="","",IF($L105="","",IFERROR(IF($L105&gt;0,"Possível montante a pagar",IF($L105&lt;0,"Possível reembolso","Sem diferença estimada")),"Verificar dados")))</f>
        <v/>
      </c>
      <c r="N105" s="20">
        <f>IF($A105="","",IF($L105="","",IFERROR(IF($L105&gt;=0,$L105,0-$L105),0)))</f>
        <v/>
      </c>
      <c r="O105" s="16" t="n"/>
      <c r="P105" s="18" t="n"/>
      <c r="Q105" s="21">
        <f>IF($A105="","",IFERROR(IF('Parâmetros'!$B$3&lt;&gt;"Pronto para calcular",'Parâmetros'!$B$3,IF($F105&gt;'Parâmetros'!$B$4,"Base fora do intervalo","OK")),"Verificar parâmetros"))</f>
        <v/>
      </c>
    </row>
    <row r="106">
      <c r="A106" s="16" t="n"/>
      <c r="B106" s="17" t="n"/>
      <c r="C106" s="18" t="n"/>
      <c r="D106" s="19" t="n"/>
      <c r="E106" s="19" t="n"/>
      <c r="F106" s="20">
        <f>IF($A106="","",IFERROR(MAX(0,$D106-$E106),0))</f>
        <v/>
      </c>
      <c r="G106" s="20">
        <f>IF($A106="","",IF('Parâmetros'!$B$3&lt;&gt;"Pronto para calcular","",IFERROR(IF('Parâmetros'!$B$12="Sim",MAX(0,MIN($F106,'Parâmetros'!$D$12)-'Parâmetros'!$C$12)*'Parâmetros'!$E$12,0)+IF('Parâmetros'!$B$13="Sim",MAX(0,MIN($F106,'Parâmetros'!$D$13)-'Parâmetros'!$C$13)*'Parâmetros'!$E$13,0)+IF('Parâmetros'!$B$14="Sim",MAX(0,MIN($F106,'Parâmetros'!$D$14)-'Parâmetros'!$C$14)*'Parâmetros'!$E$14,0)+IF('Parâmetros'!$B$15="Sim",MAX(0,MIN($F106,'Parâmetros'!$D$15)-'Parâmetros'!$C$15)*'Parâmetros'!$E$15,0)+IF('Parâmetros'!$B$16="Sim",MAX(0,MIN($F106,'Parâmetros'!$D$16)-'Parâmetros'!$C$16)*'Parâmetros'!$E$16,0)+IF('Parâmetros'!$B$17="Sim",MAX(0,MIN($F106,'Parâmetros'!$D$17)-'Parâmetros'!$C$17)*'Parâmetros'!$E$17,0)+IF('Parâmetros'!$B$18="Sim",MAX(0,MIN($F106,'Parâmetros'!$D$18)-'Parâmetros'!$C$18)*'Parâmetros'!$E$18,0)+IF('Parâmetros'!$B$19="Sim",MAX(0,MIN($F106,'Parâmetros'!$D$19)-'Parâmetros'!$C$19)*'Parâmetros'!$E$19,0)+IF('Parâmetros'!$B$20="Sim",MAX(0,MIN($F106,'Parâmetros'!$D$20)-'Parâmetros'!$C$20)*'Parâmetros'!$E$20,0)+IF('Parâmetros'!$B$21="Sim",MAX(0,MIN($F106,'Parâmetros'!$D$21)-'Parâmetros'!$C$21)*'Parâmetros'!$E$21,0),0)))</f>
        <v/>
      </c>
      <c r="H106" s="19" t="n"/>
      <c r="I106" s="20">
        <f>IF($A106="","",IF($G106="","",IFERROR(MAX(0,$G106-$H106),0)))</f>
        <v/>
      </c>
      <c r="J106" s="19" t="n"/>
      <c r="K106" s="19" t="n"/>
      <c r="L106" s="20">
        <f>IF($A106="","",IF($I106="","",IFERROR($I106-$J106-$K106,0)))</f>
        <v/>
      </c>
      <c r="M106" s="21">
        <f>IF($A106="","",IF($L106="","",IFERROR(IF($L106&gt;0,"Possível montante a pagar",IF($L106&lt;0,"Possível reembolso","Sem diferença estimada")),"Verificar dados")))</f>
        <v/>
      </c>
      <c r="N106" s="20">
        <f>IF($A106="","",IF($L106="","",IFERROR(IF($L106&gt;=0,$L106,0-$L106),0)))</f>
        <v/>
      </c>
      <c r="O106" s="16" t="n"/>
      <c r="P106" s="18" t="n"/>
      <c r="Q106" s="21">
        <f>IF($A106="","",IFERROR(IF('Parâmetros'!$B$3&lt;&gt;"Pronto para calcular",'Parâmetros'!$B$3,IF($F106&gt;'Parâmetros'!$B$4,"Base fora do intervalo","OK")),"Verificar parâmetros"))</f>
        <v/>
      </c>
    </row>
    <row r="107">
      <c r="A107" s="16" t="n"/>
      <c r="B107" s="17" t="n"/>
      <c r="C107" s="18" t="n"/>
      <c r="D107" s="19" t="n"/>
      <c r="E107" s="19" t="n"/>
      <c r="F107" s="20">
        <f>IF($A107="","",IFERROR(MAX(0,$D107-$E107),0))</f>
        <v/>
      </c>
      <c r="G107" s="20">
        <f>IF($A107="","",IF('Parâmetros'!$B$3&lt;&gt;"Pronto para calcular","",IFERROR(IF('Parâmetros'!$B$12="Sim",MAX(0,MIN($F107,'Parâmetros'!$D$12)-'Parâmetros'!$C$12)*'Parâmetros'!$E$12,0)+IF('Parâmetros'!$B$13="Sim",MAX(0,MIN($F107,'Parâmetros'!$D$13)-'Parâmetros'!$C$13)*'Parâmetros'!$E$13,0)+IF('Parâmetros'!$B$14="Sim",MAX(0,MIN($F107,'Parâmetros'!$D$14)-'Parâmetros'!$C$14)*'Parâmetros'!$E$14,0)+IF('Parâmetros'!$B$15="Sim",MAX(0,MIN($F107,'Parâmetros'!$D$15)-'Parâmetros'!$C$15)*'Parâmetros'!$E$15,0)+IF('Parâmetros'!$B$16="Sim",MAX(0,MIN($F107,'Parâmetros'!$D$16)-'Parâmetros'!$C$16)*'Parâmetros'!$E$16,0)+IF('Parâmetros'!$B$17="Sim",MAX(0,MIN($F107,'Parâmetros'!$D$17)-'Parâmetros'!$C$17)*'Parâmetros'!$E$17,0)+IF('Parâmetros'!$B$18="Sim",MAX(0,MIN($F107,'Parâmetros'!$D$18)-'Parâmetros'!$C$18)*'Parâmetros'!$E$18,0)+IF('Parâmetros'!$B$19="Sim",MAX(0,MIN($F107,'Parâmetros'!$D$19)-'Parâmetros'!$C$19)*'Parâmetros'!$E$19,0)+IF('Parâmetros'!$B$20="Sim",MAX(0,MIN($F107,'Parâmetros'!$D$20)-'Parâmetros'!$C$20)*'Parâmetros'!$E$20,0)+IF('Parâmetros'!$B$21="Sim",MAX(0,MIN($F107,'Parâmetros'!$D$21)-'Parâmetros'!$C$21)*'Parâmetros'!$E$21,0),0)))</f>
        <v/>
      </c>
      <c r="H107" s="19" t="n"/>
      <c r="I107" s="20">
        <f>IF($A107="","",IF($G107="","",IFERROR(MAX(0,$G107-$H107),0)))</f>
        <v/>
      </c>
      <c r="J107" s="19" t="n"/>
      <c r="K107" s="19" t="n"/>
      <c r="L107" s="20">
        <f>IF($A107="","",IF($I107="","",IFERROR($I107-$J107-$K107,0)))</f>
        <v/>
      </c>
      <c r="M107" s="21">
        <f>IF($A107="","",IF($L107="","",IFERROR(IF($L107&gt;0,"Possível montante a pagar",IF($L107&lt;0,"Possível reembolso","Sem diferença estimada")),"Verificar dados")))</f>
        <v/>
      </c>
      <c r="N107" s="20">
        <f>IF($A107="","",IF($L107="","",IFERROR(IF($L107&gt;=0,$L107,0-$L107),0)))</f>
        <v/>
      </c>
      <c r="O107" s="16" t="n"/>
      <c r="P107" s="18" t="n"/>
      <c r="Q107" s="21">
        <f>IF($A107="","",IFERROR(IF('Parâmetros'!$B$3&lt;&gt;"Pronto para calcular",'Parâmetros'!$B$3,IF($F107&gt;'Parâmetros'!$B$4,"Base fora do intervalo","OK")),"Verificar parâmetros"))</f>
        <v/>
      </c>
    </row>
    <row r="109">
      <c r="A109" s="22" t="n"/>
      <c r="B109" s="22" t="n"/>
      <c r="C109" s="22" t="n"/>
      <c r="D109" s="22" t="n"/>
      <c r="E109" s="22" t="n"/>
      <c r="F109" s="22" t="n"/>
      <c r="G109" s="22" t="n"/>
      <c r="H109" s="22" t="n"/>
      <c r="I109" s="22" t="n"/>
      <c r="J109" s="22" t="n"/>
      <c r="K109" s="22" t="n"/>
      <c r="L109" s="22" t="n"/>
      <c r="M109" s="22" t="n"/>
      <c r="N109" s="22" t="n"/>
      <c r="O109" s="22" t="n"/>
      <c r="P109" s="22" t="n"/>
      <c r="Q109" s="22" t="n"/>
    </row>
    <row r="110">
      <c r="A110" s="3" t="inlineStr">
        <is>
          <t>Controlo final dos totais</t>
        </is>
      </c>
      <c r="B110" s="23" t="n"/>
      <c r="C110" s="23" t="n"/>
      <c r="D110" s="23" t="n"/>
      <c r="E110" s="23" t="n"/>
      <c r="F110" s="23" t="n"/>
      <c r="G110" s="23" t="n"/>
      <c r="H110" s="23" t="n"/>
      <c r="I110" s="23" t="n"/>
      <c r="J110" s="23" t="n"/>
      <c r="K110" s="23" t="n"/>
      <c r="L110" s="23" t="n"/>
      <c r="M110" s="23" t="n"/>
      <c r="N110" s="23" t="n"/>
      <c r="O110" s="23" t="n"/>
      <c r="P110" s="23" t="n"/>
      <c r="Q110" s="23" t="n"/>
    </row>
    <row r="111">
      <c r="A111" s="3" t="inlineStr">
        <is>
          <t>Registos com identificador</t>
        </is>
      </c>
      <c r="B111" s="7">
        <f>IFERROR(COUNTA($A$8:$A$107),0)</f>
        <v/>
      </c>
      <c r="C111" s="23" t="n"/>
      <c r="D111" s="3" t="inlineStr">
        <is>
          <t>Total de IRS estimado</t>
        </is>
      </c>
      <c r="E111" s="24">
        <f>IFERROR(SUM($I$8:$I$107),0)</f>
        <v/>
      </c>
      <c r="F111" s="23" t="n"/>
      <c r="G111" s="3" t="inlineStr">
        <is>
          <t>Total de retenções na fonte</t>
        </is>
      </c>
      <c r="H111" s="24">
        <f>IFERROR(SUM($J$8:$J$107),0)</f>
        <v/>
      </c>
      <c r="I111" s="23" t="n"/>
      <c r="J111" s="3" t="inlineStr">
        <is>
          <t>Total de outros pagamentos</t>
        </is>
      </c>
      <c r="K111" s="24">
        <f>IFERROR(SUM($K$8:$K$107),0)</f>
        <v/>
      </c>
      <c r="L111" s="23" t="n"/>
      <c r="M111" s="3" t="inlineStr">
        <is>
          <t>Saldo agregado</t>
        </is>
      </c>
      <c r="N111" s="24">
        <f>IFERROR(SUM($L$8:$L$107),0)</f>
        <v/>
      </c>
      <c r="O111" s="23" t="n"/>
      <c r="P111" s="23" t="n"/>
      <c r="Q111" s="23" t="n"/>
    </row>
    <row r="112">
      <c r="A112" s="3" t="inlineStr">
        <is>
          <t>Diferença de controlo</t>
        </is>
      </c>
      <c r="B112" s="24">
        <f>IFERROR($N$111-($E$111-$H$111-$K$111),0)</f>
        <v/>
      </c>
      <c r="C112" s="23" t="n"/>
      <c r="D112" s="3" t="inlineStr">
        <is>
          <t>Estado</t>
        </is>
      </c>
      <c r="E112" s="7">
        <f>IFERROR(IF(IF($B$112&gt;=0,$B$112,0-$B$112)&lt;0.01,"OK","Verificar totais"),"Verificar totais")</f>
        <v/>
      </c>
      <c r="F112" s="23" t="n"/>
      <c r="G112" s="3" t="inlineStr">
        <is>
          <t>Cenários com alerta de parâmetros</t>
        </is>
      </c>
      <c r="H112" s="7">
        <f>IFERROR(COUNTIFS($A$8:$A$107,"&lt;&gt;",$Q$8:$Q$107,"&lt;&gt;OK"),0)</f>
        <v/>
      </c>
      <c r="I112" s="23" t="n"/>
      <c r="J112" s="23" t="n"/>
      <c r="K112" s="23" t="n"/>
      <c r="L112" s="23" t="n"/>
      <c r="M112" s="23" t="n"/>
      <c r="N112" s="23" t="n"/>
      <c r="O112" s="23" t="n"/>
      <c r="P112" s="23" t="n"/>
      <c r="Q112" s="23" t="n"/>
    </row>
  </sheetData>
  <mergeCells count="1">
    <mergeCell ref="A1:Q1"/>
  </mergeCells>
  <conditionalFormatting sqref="A8:A107">
    <cfRule type="expression" priority="1" dxfId="0">
      <formula>AND($A8&lt;&gt;"",COUNTIF($A$8:$A$107,$A8)&gt;1)</formula>
    </cfRule>
  </conditionalFormatting>
  <conditionalFormatting sqref="O8:O107">
    <cfRule type="expression" priority="2" dxfId="3">
      <formula>$O8="Não"</formula>
    </cfRule>
  </conditionalFormatting>
  <conditionalFormatting sqref="Q8:Q107">
    <cfRule type="expression" priority="3" dxfId="3">
      <formula>AND($A8&lt;&gt;"",$Q8&lt;&gt;"OK")</formula>
    </cfRule>
    <cfRule type="expression" priority="4" dxfId="0">
      <formula>$Q8="Base fora do intervalo"</formula>
    </cfRule>
  </conditionalFormatting>
  <conditionalFormatting sqref="L8:L107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E112">
    <cfRule type="expression" priority="7" dxfId="1">
      <formula>$E$112="OK"</formula>
    </cfRule>
    <cfRule type="expression" priority="8" dxfId="0">
      <formula>$E$112="Verificar totais"</formula>
    </cfRule>
  </conditionalFormatting>
  <dataValidations count="3">
    <dataValidation sqref="B8:B107" showErrorMessage="1" showInputMessage="1" allowBlank="1" errorTitle="Ano inválido" error="Introduza um ano com quatro algarismos." type="whole" operator="between">
      <formula1>2000</formula1>
      <formula2>2100</formula2>
    </dataValidation>
    <dataValidation sqref="D8:D107 E8:E107 H8:H107 J8:J107 K8:K107" showErrorMessage="1" showInputMessage="1" allowBlank="1" errorTitle="Montante inválido" error="Introduza um montante igual ou superior a zero." type="decimal" operator="greaterThanOrEqual">
      <formula1>0</formula1>
    </dataValidation>
    <dataValidation sqref="O8:O107" showErrorMessage="1" showInputMessage="1" allowBlank="1" promptTitle="Revisão dos dados" prompt="Seleccione “Sim” apenas depois de rever os valores introduzidos." type="list">
      <formula1>"Sim,Não"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0" customWidth="1" min="3" max="3"/>
    <col width="20" customWidth="1" min="4" max="4"/>
    <col width="20" customWidth="1" min="5" max="5"/>
    <col width="23" customWidth="1" min="6" max="6"/>
    <col width="38" customWidth="1" min="7" max="7"/>
    <col width="32" customWidth="1" min="8" max="8"/>
  </cols>
  <sheetData>
    <row r="1" ht="28" customHeight="1">
      <c r="A1" s="1" t="inlineStr">
        <is>
          <t>Parâmetros configuráveis da estimativa</t>
        </is>
      </c>
      <c r="B1" s="35" t="n"/>
      <c r="C1" s="35" t="n"/>
      <c r="D1" s="35" t="n"/>
      <c r="E1" s="35" t="n"/>
      <c r="F1" s="35" t="n"/>
      <c r="G1" s="35" t="n"/>
      <c r="H1" s="36" t="n"/>
    </row>
    <row r="2" ht="30" customHeight="1">
      <c r="A2" s="2" t="inlineStr">
        <is>
          <t>Não existem taxas ou limites legais pré-preenchidos. Introduza apenas dados confirmados na fonte oficial aplicável.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Estado da configuração</t>
        </is>
      </c>
      <c r="B3" s="21">
        <f>IFERROR(IF(COUNTIF($B$12:$B$21,"Sim")=0,"Configuração incompleta",IF(COUNTIFS($B$12:$B$21,"Sim",$C$12:$C$21,"")+COUNTIFS($B$12:$B$21,"Sim",$D$12:$D$21,"")+COUNTIFS($B$12:$B$21,"Sim",$E$12:$E$21,"")&gt;0,"Configuração incompleta",IF($B$9&lt;&gt;"Limites válidos","Configuração inválida",IF(COUNTIFS($B$12:$B$21,"Sim",$F$12:$F$21,"Confirmado")&lt;&gt;COUNTIF($B$12:$B$21,"Sim"),"Parâmetros por confirmar","Pronto para calcular")))),"Configuração incompleta")</f>
        <v/>
      </c>
      <c r="C3" s="21" t="n"/>
      <c r="D3" s="21" t="n"/>
      <c r="E3" s="21" t="n"/>
      <c r="F3" s="21" t="n"/>
      <c r="G3" s="21" t="n"/>
      <c r="H3" s="21" t="n"/>
    </row>
    <row r="4">
      <c r="A4" s="3" t="inlineStr">
        <is>
          <t>Limite máximo de base coberto</t>
        </is>
      </c>
      <c r="B4" s="25">
        <f>IFERROR(MAX(IF($B$12="Sim",$D$12,0),IF($B$13="Sim",$D$13,0),IF($B$14="Sim",$D$14,0),IF($B$15="Sim",$D$15,0),IF($B$16="Sim",$D$16,0),IF($B$17="Sim",$D$17,0),IF($B$18="Sim",$D$18,0),IF($B$19="Sim",$D$19,0),IF($B$20="Sim",$D$20,0),IF($B$21="Sim",$D$21,0)),0)</f>
        <v/>
      </c>
      <c r="C4" s="21" t="n"/>
      <c r="D4" s="21" t="n"/>
      <c r="E4" s="21" t="n"/>
      <c r="F4" s="21" t="n"/>
      <c r="G4" s="21" t="n"/>
      <c r="H4" s="21" t="n"/>
    </row>
    <row r="5">
      <c r="A5" s="3" t="inlineStr">
        <is>
          <t>Ano/versão da tabela</t>
        </is>
      </c>
      <c r="B5" s="18" t="n"/>
      <c r="C5" s="18" t="n"/>
      <c r="D5" s="18" t="n"/>
      <c r="E5" s="18" t="n"/>
      <c r="F5" s="18" t="n"/>
      <c r="G5" s="18" t="n"/>
      <c r="H5" s="18" t="n"/>
    </row>
    <row r="6">
      <c r="A6" s="3" t="inlineStr">
        <is>
          <t>Referência da fonte oficial</t>
        </is>
      </c>
      <c r="B6" s="18" t="n"/>
      <c r="C6" s="18" t="n"/>
      <c r="D6" s="18" t="n"/>
      <c r="E6" s="18" t="n"/>
      <c r="F6" s="18" t="n"/>
      <c r="G6" s="18" t="n"/>
      <c r="H6" s="18" t="n"/>
    </row>
    <row r="7">
      <c r="A7" s="3" t="inlineStr">
        <is>
          <t>Data da confirmação</t>
        </is>
      </c>
      <c r="B7" s="26" t="n"/>
      <c r="C7" s="18" t="n"/>
      <c r="D7" s="18" t="n"/>
      <c r="E7" s="18" t="n"/>
      <c r="F7" s="18" t="n"/>
      <c r="G7" s="18" t="n"/>
      <c r="H7" s="18" t="n"/>
    </row>
    <row r="8">
      <c r="A8" s="3" t="inlineStr">
        <is>
          <t>Observação</t>
        </is>
      </c>
      <c r="B8" s="18" t="n"/>
      <c r="C8" s="18" t="n"/>
      <c r="D8" s="18" t="n"/>
      <c r="E8" s="18" t="n"/>
      <c r="F8" s="18" t="n"/>
      <c r="G8" s="18" t="n"/>
      <c r="H8" s="18" t="n"/>
    </row>
    <row r="9">
      <c r="A9" s="3" t="inlineStr">
        <is>
          <t>Controlo de ordem dos limites</t>
        </is>
      </c>
      <c r="B9" s="21">
        <f>IFERROR(IF(OR(AND($B$12="Sim",$D$12&lt;=$C$12),AND($B$13="Sim",$D$13&lt;=$C$13),AND($B$14="Sim",$D$14&lt;=$C$14),AND($B$15="Sim",$D$15&lt;=$C$15),AND($B$16="Sim",$D$16&lt;=$C$16),AND($B$17="Sim",$D$17&lt;=$C$17),AND($B$18="Sim",$D$18&lt;=$C$18),AND($B$19="Sim",$D$19&lt;=$C$19),AND($B$20="Sim",$D$20&lt;=$C$20),AND($B$21="Sim",$D$21&lt;=$C$21)),"Limites inválidos",IF(OR(AND($B$12="Não",COUNTIF($B$13:$B$21,"Sim")&gt;0),AND($B$13="Não",COUNTIF($B$14:$B$21,"Sim")&gt;0),AND($B$14="Não",COUNTIF($B$15:$B$21,"Sim")&gt;0),AND($B$15="Não",COUNTIF($B$16:$B$21,"Sim")&gt;0),AND($B$16="Não",COUNTIF($B$17:$B$21,"Sim")&gt;0),AND($B$17="Não",COUNTIF($B$18:$B$21,"Sim")&gt;0),AND($B$18="Não",COUNTIF($B$19:$B$21,"Sim")&gt;0),AND($B$19="Não",COUNTIF($B$20:$B$21,"Sim")&gt;0),AND($B$20="Não",COUNTIF($B$21:$B$21,"Sim")&gt;0)),"Escalões activos não sequenciais",IF(OR(AND($B$12="Sim",$B$13="Sim",$D$12&lt;&gt;$C$13),AND($B$13="Sim",$B$14="Sim",$D$13&lt;&gt;$C$14),AND($B$14="Sim",$B$15="Sim",$D$14&lt;&gt;$C$15),AND($B$15="Sim",$B$16="Sim",$D$15&lt;&gt;$C$16),AND($B$16="Sim",$B$17="Sim",$D$16&lt;&gt;$C$17),AND($B$17="Sim",$B$18="Sim",$D$17&lt;&gt;$C$18),AND($B$18="Sim",$B$19="Sim",$D$18&lt;&gt;$C$19),AND($B$19="Sim",$B$20="Sim",$D$19&lt;&gt;$C$20),AND($B$20="Sim",$B$21="Sim",$D$20&lt;&gt;$C$21)),"Escalões não contínuos","Limites válidos"))),"Verificar limites")</f>
        <v/>
      </c>
      <c r="C9" s="21" t="n"/>
      <c r="D9" s="21" t="n"/>
      <c r="E9" s="21" t="n"/>
      <c r="F9" s="21" t="n"/>
      <c r="G9" s="21" t="n"/>
      <c r="H9" s="21" t="n"/>
    </row>
    <row r="11" ht="36" customHeight="1">
      <c r="A11" s="15" t="inlineStr">
        <is>
          <t>Ordem</t>
        </is>
      </c>
      <c r="B11" s="15" t="inlineStr">
        <is>
          <t>Activo?</t>
        </is>
      </c>
      <c r="C11" s="15" t="inlineStr">
        <is>
          <t>Limite inferior</t>
        </is>
      </c>
      <c r="D11" s="15" t="inlineStr">
        <is>
          <t>Limite superior</t>
        </is>
      </c>
      <c r="E11" s="15" t="inlineStr">
        <is>
          <t>Taxa marginal configurada</t>
        </is>
      </c>
      <c r="F11" s="15" t="inlineStr">
        <is>
          <t>Estado da confirmação</t>
        </is>
      </c>
      <c r="G11" s="15" t="inlineStr">
        <is>
          <t>Referência específica</t>
        </is>
      </c>
      <c r="H11" s="15" t="inlineStr">
        <is>
          <t>Observações</t>
        </is>
      </c>
    </row>
    <row r="12">
      <c r="A12" s="27" t="n">
        <v>1</v>
      </c>
      <c r="B12" s="16" t="inlineStr">
        <is>
          <t>Não</t>
        </is>
      </c>
      <c r="C12" s="19" t="n"/>
      <c r="D12" s="19" t="n"/>
      <c r="E12" s="28" t="n"/>
      <c r="F12" s="16" t="inlineStr">
        <is>
          <t>Por confirmar</t>
        </is>
      </c>
      <c r="G12" s="18" t="n"/>
      <c r="H12" s="18" t="n"/>
    </row>
    <row r="13">
      <c r="A13" s="27" t="n">
        <v>2</v>
      </c>
      <c r="B13" s="16" t="inlineStr">
        <is>
          <t>Não</t>
        </is>
      </c>
      <c r="C13" s="19" t="n"/>
      <c r="D13" s="19" t="n"/>
      <c r="E13" s="28" t="n"/>
      <c r="F13" s="16" t="inlineStr">
        <is>
          <t>Por confirmar</t>
        </is>
      </c>
      <c r="G13" s="18" t="n"/>
      <c r="H13" s="18" t="n"/>
    </row>
    <row r="14">
      <c r="A14" s="27" t="n">
        <v>3</v>
      </c>
      <c r="B14" s="16" t="inlineStr">
        <is>
          <t>Não</t>
        </is>
      </c>
      <c r="C14" s="19" t="n"/>
      <c r="D14" s="19" t="n"/>
      <c r="E14" s="28" t="n"/>
      <c r="F14" s="16" t="inlineStr">
        <is>
          <t>Por confirmar</t>
        </is>
      </c>
      <c r="G14" s="18" t="n"/>
      <c r="H14" s="18" t="n"/>
    </row>
    <row r="15">
      <c r="A15" s="27" t="n">
        <v>4</v>
      </c>
      <c r="B15" s="16" t="inlineStr">
        <is>
          <t>Não</t>
        </is>
      </c>
      <c r="C15" s="19" t="n"/>
      <c r="D15" s="19" t="n"/>
      <c r="E15" s="28" t="n"/>
      <c r="F15" s="16" t="inlineStr">
        <is>
          <t>Por confirmar</t>
        </is>
      </c>
      <c r="G15" s="18" t="n"/>
      <c r="H15" s="18" t="n"/>
    </row>
    <row r="16">
      <c r="A16" s="27" t="n">
        <v>5</v>
      </c>
      <c r="B16" s="16" t="inlineStr">
        <is>
          <t>Não</t>
        </is>
      </c>
      <c r="C16" s="19" t="n"/>
      <c r="D16" s="19" t="n"/>
      <c r="E16" s="28" t="n"/>
      <c r="F16" s="16" t="inlineStr">
        <is>
          <t>Por confirmar</t>
        </is>
      </c>
      <c r="G16" s="18" t="n"/>
      <c r="H16" s="18" t="n"/>
    </row>
    <row r="17">
      <c r="A17" s="27" t="n">
        <v>6</v>
      </c>
      <c r="B17" s="16" t="inlineStr">
        <is>
          <t>Não</t>
        </is>
      </c>
      <c r="C17" s="19" t="n"/>
      <c r="D17" s="19" t="n"/>
      <c r="E17" s="28" t="n"/>
      <c r="F17" s="16" t="inlineStr">
        <is>
          <t>Por confirmar</t>
        </is>
      </c>
      <c r="G17" s="18" t="n"/>
      <c r="H17" s="18" t="n"/>
    </row>
    <row r="18">
      <c r="A18" s="27" t="n">
        <v>7</v>
      </c>
      <c r="B18" s="16" t="inlineStr">
        <is>
          <t>Não</t>
        </is>
      </c>
      <c r="C18" s="19" t="n"/>
      <c r="D18" s="19" t="n"/>
      <c r="E18" s="28" t="n"/>
      <c r="F18" s="16" t="inlineStr">
        <is>
          <t>Por confirmar</t>
        </is>
      </c>
      <c r="G18" s="18" t="n"/>
      <c r="H18" s="18" t="n"/>
    </row>
    <row r="19">
      <c r="A19" s="27" t="n">
        <v>8</v>
      </c>
      <c r="B19" s="16" t="inlineStr">
        <is>
          <t>Não</t>
        </is>
      </c>
      <c r="C19" s="19" t="n"/>
      <c r="D19" s="19" t="n"/>
      <c r="E19" s="28" t="n"/>
      <c r="F19" s="16" t="inlineStr">
        <is>
          <t>Por confirmar</t>
        </is>
      </c>
      <c r="G19" s="18" t="n"/>
      <c r="H19" s="18" t="n"/>
    </row>
    <row r="20">
      <c r="A20" s="27" t="n">
        <v>9</v>
      </c>
      <c r="B20" s="16" t="inlineStr">
        <is>
          <t>Não</t>
        </is>
      </c>
      <c r="C20" s="19" t="n"/>
      <c r="D20" s="19" t="n"/>
      <c r="E20" s="28" t="n"/>
      <c r="F20" s="16" t="inlineStr">
        <is>
          <t>Por confirmar</t>
        </is>
      </c>
      <c r="G20" s="18" t="n"/>
      <c r="H20" s="18" t="n"/>
    </row>
    <row r="21">
      <c r="A21" s="27" t="n">
        <v>10</v>
      </c>
      <c r="B21" s="16" t="inlineStr">
        <is>
          <t>Não</t>
        </is>
      </c>
      <c r="C21" s="19" t="n"/>
      <c r="D21" s="19" t="n"/>
      <c r="E21" s="28" t="n"/>
      <c r="F21" s="16" t="inlineStr">
        <is>
          <t>Por confirmar</t>
        </is>
      </c>
      <c r="G21" s="18" t="n"/>
      <c r="H21" s="18" t="n"/>
    </row>
  </sheetData>
  <mergeCells count="1">
    <mergeCell ref="A1:H1"/>
  </mergeCells>
  <conditionalFormatting sqref="C12:E21">
    <cfRule type="expression" priority="1" dxfId="0">
      <formula>AND($B12="Sim",OR($C12="",$D12="",$E12=""))</formula>
    </cfRule>
  </conditionalFormatting>
  <conditionalFormatting sqref="B3">
    <cfRule type="expression" priority="2" dxfId="1">
      <formula>$B$3="Pronto para calcular"</formula>
    </cfRule>
    <cfRule type="expression" priority="3" dxfId="3">
      <formula>$B$3="Parâmetros por confirmar"</formula>
    </cfRule>
    <cfRule type="expression" priority="4" dxfId="0">
      <formula>OR($B$3="Configuração incompleta",$B$3="Configuração inválida")</formula>
    </cfRule>
  </conditionalFormatting>
  <conditionalFormatting sqref="B9">
    <cfRule type="expression" priority="5" dxfId="3">
      <formula>$B$9&lt;&gt;"Limites válidos"</formula>
    </cfRule>
  </conditionalFormatting>
  <dataValidations count="6">
    <dataValidation sqref="B12:B21" showErrorMessage="1" showInputMessage="1" allowBlank="0" type="list">
      <formula1>"Sim,Não"</formula1>
    </dataValidation>
    <dataValidation sqref="C12:C21" showErrorMessage="1" showInputMessage="1" allowBlank="1" errorTitle="Limite inválido" error="Introduza um limite igual ou superior a zero." type="decimal" operator="greaterThanOrEqual">
      <formula1>0</formula1>
    </dataValidation>
    <dataValidation sqref="D12:D21" showErrorMessage="1" showInputMessage="1" allowBlank="1" errorTitle="Limite superior inválido" error="Quando o escalão estiver activo, o limite superior deve ser superior ao limite inferior." type="custom">
      <formula1>=OR($B12&lt;&gt;"Sim",AND($C12&lt;&gt;"",$D12&lt;&gt;"",$D12&gt;$C12))</formula1>
    </dataValidation>
    <dataValidation sqref="E12:E21" showErrorMessage="1" showInputMessage="1" allowBlank="1" errorTitle="Taxa inválida" error="Introduza a taxa em formato percentual, por exemplo 10,00%." type="decimal" operator="between">
      <formula1>0</formula1>
      <formula2>1</formula2>
    </dataValidation>
    <dataValidation sqref="F12:F21" showErrorMessage="1" showInputMessage="1" allowBlank="0" type="list">
      <formula1>"Confirmado,Por confirmar"</formula1>
    </dataValidation>
    <dataValidation sqref="B7" showErrorMessage="1" showInputMessage="1" allowBlank="1" type="date"/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9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1" t="inlineStr">
        <is>
          <t>Instruções de utilização e limites do modelo</t>
        </is>
      </c>
      <c r="B1" s="35" t="n"/>
      <c r="C1" s="35" t="n"/>
      <c r="D1" s="35" t="n"/>
      <c r="E1" s="35" t="n"/>
      <c r="F1" s="35" t="n"/>
      <c r="G1" s="35" t="n"/>
      <c r="H1" s="36" t="n"/>
    </row>
    <row r="3">
      <c r="A3" s="29" t="inlineStr">
        <is>
          <t>1. Objectivo</t>
        </is>
      </c>
      <c r="B3" s="29" t="n"/>
      <c r="C3" s="29" t="n"/>
      <c r="D3" s="29" t="n"/>
      <c r="E3" s="29" t="n"/>
      <c r="F3" s="29" t="n"/>
      <c r="G3" s="29" t="n"/>
      <c r="H3" s="29" t="n"/>
    </row>
    <row r="4" ht="34" customHeight="1">
      <c r="A4" s="2" t="inlineStr">
        <is>
          <t>Este ficheiro permite registar cenários anuais e obter uma estimativa indicativa de IRS associada a rendimentos de trabalho dependente. O cálculo é baseado exclusivamente nos valores introduzidos pelo utilizador e nos parâmetros configurados na folha «Parâmetros».</t>
        </is>
      </c>
      <c r="B4" s="2" t="n"/>
      <c r="C4" s="2" t="n"/>
      <c r="D4" s="2" t="n"/>
      <c r="E4" s="2" t="n"/>
      <c r="F4" s="2" t="n"/>
      <c r="G4" s="2" t="n"/>
      <c r="H4" s="2" t="n"/>
    </row>
    <row r="6">
      <c r="A6" s="29" t="inlineStr">
        <is>
          <t>2. Âmbito e exclusões</t>
        </is>
      </c>
      <c r="B6" s="29" t="n"/>
      <c r="C6" s="29" t="n"/>
      <c r="D6" s="29" t="n"/>
      <c r="E6" s="29" t="n"/>
      <c r="F6" s="29" t="n"/>
      <c r="G6" s="29" t="n"/>
      <c r="H6" s="29" t="n"/>
    </row>
    <row r="7" ht="34" customHeight="1">
      <c r="A7" s="2" t="inlineStr">
        <is>
          <t>O modelo destina-se a cenários de trabalhador dependente. Não foi concebido para apurar IRC, rendimentos de trabalho independente, recibos verdes, actividade empresarial, CAE ou procedimentos de Segurança Social.</t>
        </is>
      </c>
      <c r="B7" s="2" t="n"/>
      <c r="C7" s="2" t="n"/>
      <c r="D7" s="2" t="n"/>
      <c r="E7" s="2" t="n"/>
      <c r="F7" s="2" t="n"/>
      <c r="G7" s="2" t="n"/>
      <c r="H7" s="2" t="n"/>
    </row>
    <row r="8" ht="34" customHeight="1">
      <c r="A8" s="2" t="inlineStr">
        <is>
          <t>O ficheiro não substitui a consulta da fonte oficial aplicável, nem o aconselhamento profissional quando necessário.</t>
        </is>
      </c>
      <c r="B8" s="2" t="n"/>
      <c r="C8" s="2" t="n"/>
      <c r="D8" s="2" t="n"/>
      <c r="E8" s="2" t="n"/>
      <c r="F8" s="2" t="n"/>
      <c r="G8" s="2" t="n"/>
      <c r="H8" s="2" t="n"/>
    </row>
    <row r="10">
      <c r="A10" s="29" t="inlineStr">
        <is>
          <t>3. Ordem de utilização</t>
        </is>
      </c>
      <c r="B10" s="29" t="n"/>
      <c r="C10" s="29" t="n"/>
      <c r="D10" s="29" t="n"/>
      <c r="E10" s="29" t="n"/>
      <c r="F10" s="29" t="n"/>
      <c r="G10" s="29" t="n"/>
      <c r="H10" s="29" t="n"/>
    </row>
    <row r="11" ht="34" customHeight="1">
      <c r="A11" s="2" t="inlineStr">
        <is>
          <t>1. Na folha «Parâmetros», indicar o ano ou versão da tabela que pretende utilizar.</t>
        </is>
      </c>
      <c r="B11" s="2" t="n"/>
      <c r="C11" s="2" t="n"/>
      <c r="D11" s="2" t="n"/>
      <c r="E11" s="2" t="n"/>
      <c r="F11" s="2" t="n"/>
      <c r="G11" s="2" t="n"/>
      <c r="H11" s="2" t="n"/>
    </row>
    <row r="12" ht="34" customHeight="1">
      <c r="A12" s="2" t="inlineStr">
        <is>
          <t>2. Introduzir os limites e as taxas marginais que pretenda aplicar ao cenário.</t>
        </is>
      </c>
      <c r="B12" s="2" t="n"/>
      <c r="C12" s="2" t="n"/>
      <c r="D12" s="2" t="n"/>
      <c r="E12" s="2" t="n"/>
      <c r="F12" s="2" t="n"/>
      <c r="G12" s="2" t="n"/>
      <c r="H12" s="2" t="n"/>
    </row>
    <row r="13" ht="34" customHeight="1">
      <c r="A13" s="2" t="inlineStr">
        <is>
          <t>3. Identificar a referência usada para confirmar cada escalão.</t>
        </is>
      </c>
      <c r="B13" s="2" t="n"/>
      <c r="C13" s="2" t="n"/>
      <c r="D13" s="2" t="n"/>
      <c r="E13" s="2" t="n"/>
      <c r="F13" s="2" t="n"/>
      <c r="G13" s="2" t="n"/>
      <c r="H13" s="2" t="n"/>
    </row>
    <row r="14" ht="34" customHeight="1">
      <c r="A14" s="2" t="inlineStr">
        <is>
          <t>4. Marcar como «Confirmado» apenas os escalões efectivamente verificados.</t>
        </is>
      </c>
      <c r="B14" s="2" t="n"/>
      <c r="C14" s="2" t="n"/>
      <c r="D14" s="2" t="n"/>
      <c r="E14" s="2" t="n"/>
      <c r="F14" s="2" t="n"/>
      <c r="G14" s="2" t="n"/>
      <c r="H14" s="2" t="n"/>
    </row>
    <row r="15" ht="34" customHeight="1">
      <c r="A15" s="2" t="inlineStr">
        <is>
          <t>5. Confirmar que o estado em Parâmetros!B3 é «Pronto para calcular».</t>
        </is>
      </c>
      <c r="B15" s="2" t="n"/>
      <c r="C15" s="2" t="n"/>
      <c r="D15" s="2" t="n"/>
      <c r="E15" s="2" t="n"/>
      <c r="F15" s="2" t="n"/>
      <c r="G15" s="2" t="n"/>
      <c r="H15" s="2" t="n"/>
    </row>
    <row r="16" ht="34" customHeight="1">
      <c r="A16" s="2" t="inlineStr">
        <is>
          <t>6. Na folha «Estimativa IRS», substituir ou eliminar os exemplos fictícios.</t>
        </is>
      </c>
      <c r="B16" s="2" t="n"/>
      <c r="C16" s="2" t="n"/>
      <c r="D16" s="2" t="n"/>
      <c r="E16" s="2" t="n"/>
      <c r="F16" s="2" t="n"/>
      <c r="G16" s="2" t="n"/>
      <c r="H16" s="2" t="n"/>
    </row>
    <row r="17" ht="34" customHeight="1">
      <c r="A17" s="2" t="inlineStr">
        <is>
          <t>7. Introduzir um identificador único para cada cenário.</t>
        </is>
      </c>
      <c r="B17" s="2" t="n"/>
      <c r="C17" s="2" t="n"/>
      <c r="D17" s="2" t="n"/>
      <c r="E17" s="2" t="n"/>
      <c r="F17" s="2" t="n"/>
      <c r="G17" s="2" t="n"/>
      <c r="H17" s="2" t="n"/>
    </row>
    <row r="18" ht="34" customHeight="1">
      <c r="A18" s="2" t="inlineStr">
        <is>
          <t>8. Preencher rendimentos, ajustamentos, deduções/créditos, retenções e outros pagamentos que pretenda considerar.</t>
        </is>
      </c>
      <c r="B18" s="2" t="n"/>
      <c r="C18" s="2" t="n"/>
      <c r="D18" s="2" t="n"/>
      <c r="E18" s="2" t="n"/>
      <c r="F18" s="2" t="n"/>
      <c r="G18" s="2" t="n"/>
      <c r="H18" s="2" t="n"/>
    </row>
    <row r="19" ht="34" customHeight="1">
      <c r="A19" s="2" t="inlineStr">
        <is>
          <t>9. Rever os dados de entrada e seleccionar «Sim» na coluna «Dados de entrada revistos?».</t>
        </is>
      </c>
      <c r="B19" s="2" t="n"/>
      <c r="C19" s="2" t="n"/>
      <c r="D19" s="2" t="n"/>
      <c r="E19" s="2" t="n"/>
      <c r="F19" s="2" t="n"/>
      <c r="G19" s="2" t="n"/>
      <c r="H19" s="2" t="n"/>
    </row>
    <row r="20" ht="34" customHeight="1">
      <c r="A20" s="2" t="inlineStr">
        <is>
          <t>10. Consultar o «Painel» e confirmar o controlo final dos totais.</t>
        </is>
      </c>
      <c r="B20" s="2" t="n"/>
      <c r="C20" s="2" t="n"/>
      <c r="D20" s="2" t="n"/>
      <c r="E20" s="2" t="n"/>
      <c r="F20" s="2" t="n"/>
      <c r="G20" s="2" t="n"/>
      <c r="H20" s="2" t="n"/>
    </row>
    <row r="22">
      <c r="A22" s="29" t="inlineStr">
        <is>
          <t>4. Significado das colunas principais</t>
        </is>
      </c>
      <c r="B22" s="29" t="n"/>
      <c r="C22" s="29" t="n"/>
      <c r="D22" s="29" t="n"/>
      <c r="E22" s="29" t="n"/>
      <c r="F22" s="29" t="n"/>
      <c r="G22" s="29" t="n"/>
      <c r="H22" s="29" t="n"/>
    </row>
    <row r="23">
      <c r="A23" s="15" t="inlineStr">
        <is>
          <t>Campo</t>
        </is>
      </c>
      <c r="B23" s="15" t="inlineStr">
        <is>
          <t>Explicação</t>
        </is>
      </c>
      <c r="C23" s="15" t="n"/>
      <c r="D23" s="15" t="n"/>
      <c r="E23" s="15" t="n"/>
      <c r="F23" s="15" t="n"/>
      <c r="G23" s="15" t="n"/>
      <c r="H23" s="15" t="n"/>
    </row>
    <row r="24" ht="34" customHeight="1">
      <c r="A24" s="30" t="inlineStr">
        <is>
          <t>Rendimentos anuais sujeitos estimados</t>
        </is>
      </c>
      <c r="B24" s="2" t="inlineStr">
        <is>
          <t>Montante anual que o utilizador pretende considerar no cenário.</t>
        </is>
      </c>
      <c r="C24" s="2" t="n"/>
      <c r="D24" s="2" t="n"/>
      <c r="E24" s="2" t="n"/>
      <c r="F24" s="2" t="n"/>
      <c r="G24" s="2" t="n"/>
      <c r="H24" s="2" t="n"/>
    </row>
    <row r="25" ht="34" customHeight="1">
      <c r="A25" s="30" t="inlineStr">
        <is>
          <t>Ajustamentos à base configurada</t>
        </is>
      </c>
      <c r="B25" s="2" t="inlineStr">
        <is>
          <t>Valor introduzido pelo utilizador para reduzir a base de cálculo do cenário. O ficheiro não avalia se é aplicável.</t>
        </is>
      </c>
      <c r="C25" s="2" t="n"/>
      <c r="D25" s="2" t="n"/>
      <c r="E25" s="2" t="n"/>
      <c r="F25" s="2" t="n"/>
      <c r="G25" s="2" t="n"/>
      <c r="H25" s="2" t="n"/>
    </row>
    <row r="26" ht="34" customHeight="1">
      <c r="A26" s="30" t="inlineStr">
        <is>
          <t>Base de cálculo configurada</t>
        </is>
      </c>
      <c r="B26" s="2" t="inlineStr">
        <is>
          <t>Diferença entre rendimentos anuais sujeitos estimados e ajustamentos à base configurada, nunca inferior a zero.</t>
        </is>
      </c>
      <c r="C26" s="2" t="n"/>
      <c r="D26" s="2" t="n"/>
      <c r="E26" s="2" t="n"/>
      <c r="F26" s="2" t="n"/>
      <c r="G26" s="2" t="n"/>
      <c r="H26" s="2" t="n"/>
    </row>
    <row r="27" ht="34" customHeight="1">
      <c r="A27" s="30" t="inlineStr">
        <is>
          <t>IRS por escalões configurados</t>
        </is>
      </c>
      <c r="B27" s="2" t="inlineStr">
        <is>
          <t>Resultado matemático da aplicação da tabela de escalões activa na folha «Parâmetros».</t>
        </is>
      </c>
      <c r="C27" s="2" t="n"/>
      <c r="D27" s="2" t="n"/>
      <c r="E27" s="2" t="n"/>
      <c r="F27" s="2" t="n"/>
      <c r="G27" s="2" t="n"/>
      <c r="H27" s="2" t="n"/>
    </row>
    <row r="28" ht="34" customHeight="1">
      <c r="A28" s="30" t="inlineStr">
        <is>
          <t>Deduções/créditos ao IRS introduzidos</t>
        </is>
      </c>
      <c r="B28" s="2" t="inlineStr">
        <is>
          <t>Montante introduzido pelo utilizador. O ficheiro não verifica a sua elegibilidade.</t>
        </is>
      </c>
      <c r="C28" s="2" t="n"/>
      <c r="D28" s="2" t="n"/>
      <c r="E28" s="2" t="n"/>
      <c r="F28" s="2" t="n"/>
      <c r="G28" s="2" t="n"/>
      <c r="H28" s="2" t="n"/>
    </row>
    <row r="29" ht="34" customHeight="1">
      <c r="A29" s="30" t="inlineStr">
        <is>
          <t>Retenções na fonte de IRS</t>
        </is>
      </c>
      <c r="B29" s="2" t="inlineStr">
        <is>
          <t>Valor já retido ou previsível, conforme o cenário introduzido.</t>
        </is>
      </c>
      <c r="C29" s="2" t="n"/>
      <c r="D29" s="2" t="n"/>
      <c r="E29" s="2" t="n"/>
      <c r="F29" s="2" t="n"/>
      <c r="G29" s="2" t="n"/>
      <c r="H29" s="2" t="n"/>
    </row>
    <row r="30" ht="34" customHeight="1">
      <c r="A30" s="30" t="inlineStr">
        <is>
          <t>Outros pagamentos imputáveis</t>
        </is>
      </c>
      <c r="B30" s="2" t="inlineStr">
        <is>
          <t>Outros montantes que o utilizador pretenda considerar como já pagos.</t>
        </is>
      </c>
      <c r="C30" s="2" t="n"/>
      <c r="D30" s="2" t="n"/>
      <c r="E30" s="2" t="n"/>
      <c r="F30" s="2" t="n"/>
      <c r="G30" s="2" t="n"/>
      <c r="H30" s="2" t="n"/>
    </row>
    <row r="31" ht="34" customHeight="1">
      <c r="A31" s="30" t="inlineStr">
        <is>
          <t>Saldo estimado</t>
        </is>
      </c>
      <c r="B31" s="2" t="inlineStr">
        <is>
          <t>IRS estimado após deduções menos retenções e outros pagamentos.</t>
        </is>
      </c>
      <c r="C31" s="2" t="n"/>
      <c r="D31" s="2" t="n"/>
      <c r="E31" s="2" t="n"/>
      <c r="F31" s="2" t="n"/>
      <c r="G31" s="2" t="n"/>
      <c r="H31" s="2" t="n"/>
    </row>
    <row r="33">
      <c r="A33" s="29" t="inlineStr">
        <is>
          <t>5. Leitura do saldo</t>
        </is>
      </c>
      <c r="B33" s="29" t="n"/>
      <c r="C33" s="29" t="n"/>
      <c r="D33" s="29" t="n"/>
      <c r="E33" s="29" t="n"/>
      <c r="F33" s="29" t="n"/>
      <c r="G33" s="29" t="n"/>
      <c r="H33" s="29" t="n"/>
    </row>
    <row r="34" ht="34" customHeight="1">
      <c r="A34" s="2" t="inlineStr">
        <is>
          <t>Um saldo estimado positivo é apresentado como possível montante a pagar. Um saldo estimado negativo é apresentado como possível reembolso. Esta leitura é apenas matemática e indicativa; não representa uma liquidação oficial.</t>
        </is>
      </c>
      <c r="B34" s="2" t="n"/>
      <c r="C34" s="2" t="n"/>
      <c r="D34" s="2" t="n"/>
      <c r="E34" s="2" t="n"/>
      <c r="F34" s="2" t="n"/>
      <c r="G34" s="2" t="n"/>
      <c r="H34" s="2" t="n"/>
    </row>
    <row r="36">
      <c r="A36" s="29" t="inlineStr">
        <is>
          <t>6. Cores utilizadas</t>
        </is>
      </c>
      <c r="B36" s="29" t="n"/>
      <c r="C36" s="29" t="n"/>
      <c r="D36" s="29" t="n"/>
      <c r="E36" s="29" t="n"/>
      <c r="F36" s="29" t="n"/>
      <c r="G36" s="29" t="n"/>
      <c r="H36" s="29" t="n"/>
    </row>
    <row r="37">
      <c r="A37" s="15" t="inlineStr">
        <is>
          <t>Cor</t>
        </is>
      </c>
      <c r="B37" s="15" t="inlineStr">
        <is>
          <t>Significado</t>
        </is>
      </c>
      <c r="C37" s="15" t="n"/>
      <c r="D37" s="15" t="n"/>
      <c r="E37" s="15" t="n"/>
      <c r="F37" s="15" t="n"/>
      <c r="G37" s="15" t="n"/>
      <c r="H37" s="15" t="n"/>
    </row>
    <row r="38" ht="28" customHeight="1">
      <c r="A38" s="31" t="inlineStr">
        <is>
          <t>Amarelo-claro</t>
        </is>
      </c>
      <c r="B38" s="2" t="inlineStr">
        <is>
          <t>Célula editável pelo utilizador.</t>
        </is>
      </c>
      <c r="C38" s="2" t="n"/>
      <c r="D38" s="2" t="n"/>
      <c r="E38" s="2" t="n"/>
      <c r="F38" s="2" t="n"/>
      <c r="G38" s="2" t="n"/>
      <c r="H38" s="2" t="n"/>
    </row>
    <row r="39" ht="28" customHeight="1">
      <c r="A39" s="10" t="inlineStr">
        <is>
          <t>Cinzento-claro</t>
        </is>
      </c>
      <c r="B39" s="2" t="inlineStr">
        <is>
          <t>Célula calculada automaticamente.</t>
        </is>
      </c>
      <c r="C39" s="2" t="n"/>
      <c r="D39" s="2" t="n"/>
      <c r="E39" s="2" t="n"/>
      <c r="F39" s="2" t="n"/>
      <c r="G39" s="2" t="n"/>
      <c r="H39" s="2" t="n"/>
    </row>
    <row r="40" ht="28" customHeight="1">
      <c r="A40" s="32" t="inlineStr">
        <is>
          <t>Verde-claro</t>
        </is>
      </c>
      <c r="B40" s="2" t="inlineStr">
        <is>
          <t>Controlo concluído ou resultado sem alerta.</t>
        </is>
      </c>
      <c r="C40" s="2" t="n"/>
      <c r="D40" s="2" t="n"/>
      <c r="E40" s="2" t="n"/>
      <c r="F40" s="2" t="n"/>
      <c r="G40" s="2" t="n"/>
      <c r="H40" s="2" t="n"/>
    </row>
    <row r="41" ht="28" customHeight="1">
      <c r="A41" s="33" t="inlineStr">
        <is>
          <t>Âmbar</t>
        </is>
      </c>
      <c r="B41" s="2" t="inlineStr">
        <is>
          <t>Informação por rever, dados não confirmados ou parâmetros pendentes.</t>
        </is>
      </c>
      <c r="C41" s="2" t="n"/>
      <c r="D41" s="2" t="n"/>
      <c r="E41" s="2" t="n"/>
      <c r="F41" s="2" t="n"/>
      <c r="G41" s="2" t="n"/>
      <c r="H41" s="2" t="n"/>
    </row>
    <row r="42" ht="28" customHeight="1">
      <c r="A42" s="34" t="inlineStr">
        <is>
          <t>Vermelho-claro</t>
        </is>
      </c>
      <c r="B42" s="2" t="inlineStr">
        <is>
          <t>Erro, alerta relevante, identificador repetido ou controlo a verificar.</t>
        </is>
      </c>
      <c r="C42" s="2" t="n"/>
      <c r="D42" s="2" t="n"/>
      <c r="E42" s="2" t="n"/>
      <c r="F42" s="2" t="n"/>
      <c r="G42" s="2" t="n"/>
      <c r="H42" s="2" t="n"/>
    </row>
    <row r="44">
      <c r="A44" s="29" t="inlineStr">
        <is>
          <t>7. Alertas importantes</t>
        </is>
      </c>
      <c r="B44" s="29" t="n"/>
      <c r="C44" s="29" t="n"/>
      <c r="D44" s="29" t="n"/>
      <c r="E44" s="29" t="n"/>
      <c r="F44" s="29" t="n"/>
      <c r="G44" s="29" t="n"/>
      <c r="H44" s="29" t="n"/>
    </row>
    <row r="45" ht="34" customHeight="1">
      <c r="A45" s="2" t="inlineStr">
        <is>
          <t>Não existem taxas, limites, deduções, prazos ou regras legais pré-carregados neste ficheiro.</t>
        </is>
      </c>
      <c r="B45" s="2" t="n"/>
      <c r="C45" s="2" t="n"/>
      <c r="D45" s="2" t="n"/>
      <c r="E45" s="2" t="n"/>
      <c r="F45" s="2" t="n"/>
      <c r="G45" s="2" t="n"/>
      <c r="H45" s="2" t="n"/>
    </row>
    <row r="46" ht="34" customHeight="1">
      <c r="A46" s="2" t="inlineStr">
        <is>
          <t>Antes de utilizar uma estimativa, confirme a tabela de escalões, os valores introduzidos e a respectiva referência na fonte oficial aplicável.</t>
        </is>
      </c>
      <c r="B46" s="2" t="n"/>
      <c r="C46" s="2" t="n"/>
      <c r="D46" s="2" t="n"/>
      <c r="E46" s="2" t="n"/>
      <c r="F46" s="2" t="n"/>
      <c r="G46" s="2" t="n"/>
      <c r="H46" s="2" t="n"/>
    </row>
    <row r="47" ht="34" customHeight="1">
      <c r="A47" s="2" t="inlineStr">
        <is>
          <t>Se a coluna «Controlo dos parâmetros» apresentar «Base fora do intervalo», aumente o limite superior do último escalão activo ou reveja a configuração.</t>
        </is>
      </c>
      <c r="B47" s="2" t="n"/>
      <c r="C47" s="2" t="n"/>
      <c r="D47" s="2" t="n"/>
      <c r="E47" s="2" t="n"/>
      <c r="F47" s="2" t="n"/>
      <c r="G47" s="2" t="n"/>
      <c r="H47" s="2" t="n"/>
    </row>
    <row r="48" ht="34" customHeight="1">
      <c r="A48" s="2" t="inlineStr">
        <is>
          <t>Evite introduzir dados pessoais dispensáveis. Utilize identificadores de cenário, iniciais ou designações internas em vez de nomes completos.</t>
        </is>
      </c>
      <c r="B48" s="2" t="n"/>
      <c r="C48" s="2" t="n"/>
      <c r="D48" s="2" t="n"/>
      <c r="E48" s="2" t="n"/>
      <c r="F48" s="2" t="n"/>
      <c r="G48" s="2" t="n"/>
      <c r="H48" s="2" t="n"/>
    </row>
    <row r="50">
      <c r="A50" s="29" t="inlineStr">
        <is>
          <t>8. Controlo final</t>
        </is>
      </c>
      <c r="B50" s="29" t="n"/>
      <c r="C50" s="29" t="n"/>
      <c r="D50" s="29" t="n"/>
      <c r="E50" s="29" t="n"/>
      <c r="F50" s="29" t="n"/>
      <c r="G50" s="29" t="n"/>
      <c r="H50" s="29" t="n"/>
    </row>
    <row r="51" ht="34" customHeight="1">
      <c r="A51" s="2" t="inlineStr">
        <is>
          <t>O controlo final da folha «Estimativa IRS» verifica se o saldo agregado corresponde ao IRS estimado menos as retenções e outros pagamentos introduzidos. O resultado deve apresentar «OK» antes de utilizar o painel para análise.</t>
        </is>
      </c>
      <c r="B51" s="2" t="n"/>
      <c r="C51" s="2" t="n"/>
      <c r="D51" s="2" t="n"/>
      <c r="E51" s="2" t="n"/>
      <c r="F51" s="2" t="n"/>
      <c r="G51" s="2" t="n"/>
      <c r="H51" s="2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2026-09-02T09:26:17Z</dcterms:created>
  <dcterms:modified xmlns:dcterms="http://purl.org/dc/terms/" xmlns:xsi="http://www.w3.org/2001/XMLSchema-instance" xsi:type="dcterms:W3CDTF">2026-09-02T09:26:17Z</dcterms:modified>
</cp:coreProperties>
</file>