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gistos IVA" sheetId="2" state="visible" r:id="rId2"/>
    <sheet xmlns:r="http://schemas.openxmlformats.org/officeDocument/2006/relationships" name="Apuramento e Parâme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1" hidden="1">'Registos IVA'!$A$7:$V$116</definedName>
    <definedName name="_xlnm._FilterDatabase" localSheetId="2" hidden="1">'Apuramento e Parâmetros'!$A$7:$O$108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/m/yyyy"/>
    <numFmt numFmtId="165" formatCode="#,##0.00 [$€-pt-PT]"/>
    <numFmt numFmtId="166" formatCode="+0;-0;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36505C"/>
      <sz val="11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color rgb="000563C1"/>
      <sz val="10"/>
      <u val="single"/>
    </font>
  </fonts>
  <fills count="8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146B4A"/>
      </patternFill>
    </fill>
    <fill>
      <patternFill patternType="solid">
        <fgColor rgb="00FFF3D6"/>
      </patternFill>
    </fill>
    <fill>
      <patternFill patternType="solid">
        <fgColor rgb="00E7ECEF"/>
      </patternFill>
    </fill>
    <fill>
      <patternFill patternType="solid">
        <fgColor rgb="00F5F0E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horizontal="left" vertical="center"/>
      <protection locked="0" hidden="0"/>
    </xf>
    <xf numFmtId="164" fontId="4" fillId="4" borderId="1" applyAlignment="1" applyProtection="1" pivotButton="0" quotePrefix="0" xfId="0">
      <alignment horizontal="left" vertical="center"/>
      <protection locked="0" hidden="0"/>
    </xf>
    <xf numFmtId="49" fontId="4" fillId="4" borderId="1" applyAlignment="1" applyProtection="1" pivotButton="0" quotePrefix="0" xfId="0">
      <alignment horizontal="left" vertical="center"/>
      <protection locked="0" hidden="0"/>
    </xf>
    <xf numFmtId="10" fontId="4" fillId="4" borderId="1" applyAlignment="1" applyProtection="1" pivotButton="0" quotePrefix="0" xfId="0">
      <alignment horizontal="left" vertical="center"/>
      <protection locked="0" hidden="0"/>
    </xf>
    <xf numFmtId="165" fontId="4" fillId="4" borderId="1" applyAlignment="1" applyProtection="1" pivotButton="0" quotePrefix="0" xfId="0">
      <alignment horizontal="left" vertical="center"/>
      <protection locked="0" hidden="0"/>
    </xf>
    <xf numFmtId="166" fontId="4" fillId="4" borderId="1" applyAlignment="1" applyProtection="1" pivotButton="0" quotePrefix="0" xfId="0">
      <alignment horizontal="left" vertical="center"/>
      <protection locked="0" hidden="0"/>
    </xf>
    <xf numFmtId="165" fontId="4" fillId="4" borderId="1" applyAlignment="1" applyProtection="1" pivotButton="0" quotePrefix="0" xfId="0">
      <alignment horizontal="right" vertical="center"/>
      <protection locked="0" hidden="0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0" fontId="4" fillId="4" borderId="1" applyAlignment="1" applyProtection="1" pivotButton="0" quotePrefix="0" xfId="0">
      <alignment horizontal="left" vertical="center" wrapText="1"/>
      <protection locked="0" hidden="0"/>
    </xf>
    <xf numFmtId="0" fontId="0" fillId="3" borderId="1" pivotButton="0" quotePrefix="0" xfId="0"/>
    <xf numFmtId="0" fontId="4" fillId="7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applyProtection="1" pivotButton="0" quotePrefix="0" xfId="0">
      <alignment horizontal="center" vertical="center"/>
      <protection locked="0" hidden="0"/>
    </xf>
    <xf numFmtId="165" fontId="4" fillId="5" borderId="1" applyAlignment="1" pivotButton="0" quotePrefix="0" xfId="0">
      <alignment horizontal="right" vertical="center"/>
    </xf>
    <xf numFmtId="164" fontId="4" fillId="4" borderId="1" applyAlignment="1" applyProtection="1" pivotButton="0" quotePrefix="0" xfId="0">
      <alignment horizontal="left" vertical="center"/>
      <protection locked="0" hidden="0"/>
    </xf>
    <xf numFmtId="165" fontId="4" fillId="4" borderId="1" applyAlignment="1" applyProtection="1" pivotButton="0" quotePrefix="0" xfId="0">
      <alignment horizontal="left" vertical="center"/>
      <protection locked="0" hidden="0"/>
    </xf>
    <xf numFmtId="166" fontId="4" fillId="4" borderId="1" applyAlignment="1" applyProtection="1" pivotButton="0" quotePrefix="0" xfId="0">
      <alignment horizontal="left" vertical="center"/>
      <protection locked="0" hidden="0"/>
    </xf>
    <xf numFmtId="165" fontId="4" fillId="4" borderId="1" applyAlignment="1" applyProtection="1" pivotButton="0" quotePrefix="0" xfId="0">
      <alignment horizontal="right" vertical="center"/>
      <protection locked="0" hidden="0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146B4A"/>
        <sz val="10"/>
      </font>
      <fill>
        <patternFill patternType="solid">
          <fgColor rgb="00D9EAD3"/>
        </patternFill>
      </fill>
    </dxf>
    <dxf>
      <font>
        <name val="Calibri"/>
        <b val="1"/>
        <color rgb="008B2E1A"/>
        <sz val="10"/>
      </font>
      <fill>
        <patternFill patternType="solid">
          <fgColor rgb="00F4CCCC"/>
        </patternFill>
      </fill>
    </dxf>
    <dxf>
      <font>
        <name val="Calibri"/>
        <b val="1"/>
        <color rgb="007A4A16"/>
        <sz val="10"/>
      </font>
      <fill>
        <patternFill patternType="solid">
          <fgColor rgb="00FFF2CC"/>
        </patternFill>
      </fill>
    </dxf>
    <dxf>
      <font>
        <name val="Calibri"/>
        <color rgb="001F2933"/>
        <sz val="10"/>
      </font>
      <fill>
        <patternFill patternType="solid">
          <fgColor rgb="00E7EC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IVA liquidado e IVA dedutível por período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'Apuramento e Parâmetros'!G7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'Apuramento e Parâmetros'!$B$8</f>
            </numRef>
          </cat>
          <val>
            <numRef>
              <f>'Apuramento e Parâmetros'!$G$8</f>
            </numRef>
          </val>
        </ser>
        <ser>
          <idx val="1"/>
          <order val="1"/>
          <tx>
            <strRef>
              <f>'Apuramento e Parâmetros'!H7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'Apuramento e Parâmetros'!$B$8</f>
            </numRef>
          </cat>
          <val>
            <numRef>
              <f>'Apuramento e Parâmetros'!$H$8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Período</a:t>
                </a:r>
              </a:p>
            </rich>
          </tx>
        </title>
        <numFmt formatCode="d/m/yy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,##0.00 [$€-pt-PT]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VATRecords" displayName="tblVATRecords" ref="A7:V116" headerRowCount="1">
  <autoFilter ref="A7:V116"/>
  <tableColumns count="22">
    <tableColumn id="1" name="ID de registo"/>
    <tableColumn id="2" name="Período de apuramento"/>
    <tableColumn id="3" name="Tipo de IVA"/>
    <tableColumn id="4" name="Data do documento"/>
    <tableColumn id="5" name="Tipo de documento"/>
    <tableColumn id="6" name="Série / número do documento"/>
    <tableColumn id="7" name="NIF da contraparte"/>
    <tableColumn id="8" name="Nome da contraparte"/>
    <tableColumn id="9" name="Descrição da operação"/>
    <tableColumn id="10" name="Taxa de IVA"/>
    <tableColumn id="11" name="Base tributável"/>
    <tableColumn id="12" name="IVA documentado"/>
    <tableColumn id="13" name="Sinal de apuramento"/>
    <tableColumn id="14" name="Fatura legal em nome do sujeito passivo"/>
    <tableColumn id="15" name="Nexo com operação que confere direito à dedução"/>
    <tableColumn id="16" name="Indicador de elegibilidade"/>
    <tableColumn id="17" name="Percentagem de dedução"/>
    <tableColumn id="18" name="IVA liquidado apurado"/>
    <tableColumn id="19" name="IVA dedutível apurado"/>
    <tableColumn id="20" name="IVA não dedutível"/>
    <tableColumn id="21" name="IVA em validação"/>
    <tableColumn id="22" name="Estado de control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VATSettlement" displayName="tblVATSettlement" ref="A7:O108" headerRowCount="1">
  <autoFilter ref="A7:O108"/>
  <tableColumns count="15">
    <tableColumn id="1" name="ID de apuramento"/>
    <tableColumn id="2" name="Período de apuramento"/>
    <tableColumn id="3" name="Origem do crédito"/>
    <tableColumn id="4" name="Período da origem"/>
    <tableColumn id="5" name="Crédito disponível da origem"/>
    <tableColumn id="6" name="Crédito utilizado"/>
    <tableColumn id="7" name="IVA liquidado"/>
    <tableColumn id="8" name="IVA dedutível"/>
    <tableColumn id="9" name="IVA não dedutível"/>
    <tableColumn id="10" name="IVA em validação"/>
    <tableColumn id="11" name="Saldo antes de crédito"/>
    <tableColumn id="12" name="IVA a entregar indicativo"/>
    <tableColumn id="13" name="Crédito a transportar indicativo"/>
    <tableColumn id="14" name="Estado de controlo"/>
    <tableColumn id="15" name="Observações / decisão intern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info.portaldasfinancas.gov.pt/pt/informacao_fiscal/codigos_tributarios/civa_rep/Pages/iva19.aspx" TargetMode="External" Id="rId1"/><Relationship Type="http://schemas.openxmlformats.org/officeDocument/2006/relationships/hyperlink" Target="https://info.portaldasfinancas.gov.pt/pt/informacao_fiscal/codigos_tributarios/civa_rep/Pages/iva20.aspx" TargetMode="External" Id="rId2"/><Relationship Type="http://schemas.openxmlformats.org/officeDocument/2006/relationships/hyperlink" Target="https://info.portaldasfinancas.gov.pt/pt/informacao_fiscal/codigos_tributarios/civa/Pages/iva22.aspx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31" customWidth="1" min="4" max="4"/>
    <col width="18" customWidth="1" min="5" max="5"/>
    <col width="4" customWidth="1" min="6" max="6"/>
    <col width="4" customWidth="1" min="7" max="7"/>
    <col width="14" customWidth="1" min="8" max="8"/>
    <col width="14" customWidth="1" min="9" max="9"/>
    <col width="14" customWidth="1" min="10" max="10"/>
  </cols>
  <sheetData>
    <row r="1" ht="28" customHeight="1">
      <c r="A1" s="1" t="inlineStr">
        <is>
          <t>Mapa de IVA liquidado e dedutível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7" t="n"/>
    </row>
    <row r="2" ht="22" customHeight="1">
      <c r="A2" s="2" t="inlineStr">
        <is>
          <t>Mapa interno de controlo por documento e período de apuramento</t>
        </is>
      </c>
    </row>
    <row r="3"/>
    <row r="4">
      <c r="A4" s="3" t="inlineStr">
        <is>
          <t>Período de apuramento seleccionado</t>
        </is>
      </c>
      <c r="B4" s="28" t="n">
        <v>46023</v>
      </c>
      <c r="D4" s="3" t="inlineStr">
        <is>
          <t>Estado do apuramento</t>
        </is>
      </c>
      <c r="E4" s="5">
        <f>IF($B$4="","",IFERROR(XLOOKUP($B$4,'Apuramento e Parâmetros'!$B$8:$B$108,'Apuramento e Parâmetros'!$N$8:$N$108,""),""))</f>
        <v/>
      </c>
    </row>
    <row r="5"/>
    <row r="6">
      <c r="A6" s="3" t="inlineStr">
        <is>
          <t>IVA liquidado</t>
        </is>
      </c>
      <c r="B6" s="29">
        <f>IF($B$4="","",IFERROR(XLOOKUP($B$4,'Apuramento e Parâmetros'!$B$8:$B$108,'Apuramento e Parâmetros'!$G$8:$G$108,0),0))</f>
        <v/>
      </c>
      <c r="D6" s="3" t="inlineStr">
        <is>
          <t>Registos no período</t>
        </is>
      </c>
      <c r="E6" s="7">
        <f>IF($B$4="","",COUNTIFS('Registos IVA'!$B$8:$B$116,$B$4,'Registos IVA'!$A$8:$A$116,"&lt;&gt;"))</f>
        <v/>
      </c>
    </row>
    <row r="7">
      <c r="A7" s="3" t="inlineStr">
        <is>
          <t>IVA dedutível</t>
        </is>
      </c>
      <c r="B7" s="29">
        <f>IF($B$4="","",IFERROR(XLOOKUP($B$4,'Apuramento e Parâmetros'!$B$8:$B$108,'Apuramento e Parâmetros'!$H$8:$H$108,0),0))</f>
        <v/>
      </c>
      <c r="D7" s="3" t="inlineStr">
        <is>
          <t>Registos em validação</t>
        </is>
      </c>
      <c r="E7" s="7">
        <f>IF($B$4="","",COUNTIFS('Registos IVA'!$B$8:$B$116,$B$4,'Registos IVA'!$V$8:$V$116,"EM VALIDAÇÃO"))</f>
        <v/>
      </c>
    </row>
    <row r="8">
      <c r="A8" s="3" t="inlineStr">
        <is>
          <t>IVA não dedutível</t>
        </is>
      </c>
      <c r="B8" s="29">
        <f>IF($B$4="","",IFERROR(XLOOKUP($B$4,'Apuramento e Parâmetros'!$B$8:$B$108,'Apuramento e Parâmetros'!$I$8:$I$108,0),0))</f>
        <v/>
      </c>
      <c r="D8" s="3" t="inlineStr">
        <is>
          <t>Registos com erro</t>
        </is>
      </c>
      <c r="E8" s="7">
        <f>IF($B$4="","",COUNTIFS('Registos IVA'!$B$8:$B$116,$B$4,'Registos IVA'!$V$8:$V$116,"ERRO*"))</f>
        <v/>
      </c>
    </row>
    <row r="9">
      <c r="A9" s="3" t="inlineStr">
        <is>
          <t>IVA em validação</t>
        </is>
      </c>
      <c r="B9" s="29">
        <f>IF($B$4="","",IFERROR(XLOOKUP($B$4,'Apuramento e Parâmetros'!$B$8:$B$108,'Apuramento e Parâmetros'!$J$8:$J$108,0),0))</f>
        <v/>
      </c>
      <c r="D9" s="3" t="inlineStr">
        <is>
          <t>Registos a rever</t>
        </is>
      </c>
      <c r="E9" s="7">
        <f>IF($B$4="","",COUNTIFS('Registos IVA'!$B$8:$B$116,$B$4,'Registos IVA'!$V$8:$V$116,"REVER*"))</f>
        <v/>
      </c>
    </row>
    <row r="10">
      <c r="A10" s="3" t="inlineStr">
        <is>
          <t>Saldo antes de crédito</t>
        </is>
      </c>
      <c r="B10" s="29">
        <f>IF($B$4="","",IFERROR(XLOOKUP($B$4,'Apuramento e Parâmetros'!$B$8:$B$108,'Apuramento e Parâmetros'!$K$8:$K$108,0),0))</f>
        <v/>
      </c>
      <c r="D10" s="3" t="inlineStr">
        <is>
          <t>Crédito sem origem identificada</t>
        </is>
      </c>
      <c r="E10" s="7">
        <f>COUNTIFS('Apuramento e Parâmetros'!$N$8:$N$108,"ERRO: origem de crédito não encontrada")</f>
        <v/>
      </c>
    </row>
    <row r="11">
      <c r="A11" s="3" t="inlineStr">
        <is>
          <t>Crédito disponível da origem</t>
        </is>
      </c>
      <c r="B11" s="29">
        <f>IF($B$4="","",IFERROR(XLOOKUP($B$4,'Apuramento e Parâmetros'!$B$8:$B$108,'Apuramento e Parâmetros'!$E$8:$E$108,0),0))</f>
        <v/>
      </c>
      <c r="D11" s="3" t="inlineStr">
        <is>
          <t>Períodos duplicados</t>
        </is>
      </c>
      <c r="E11" s="7">
        <f>COUNTIFS('Apuramento e Parâmetros'!$N$8:$N$108,"ERRO: período duplicado")</f>
        <v/>
      </c>
    </row>
    <row r="12">
      <c r="A12" s="3" t="inlineStr">
        <is>
          <t>Crédito utilizado</t>
        </is>
      </c>
      <c r="B12" s="29">
        <f>IF($B$4="","",IFERROR(XLOOKUP($B$4,'Apuramento e Parâmetros'!$B$8:$B$108,'Apuramento e Parâmetros'!$F$8:$F$108,0),0))</f>
        <v/>
      </c>
      <c r="E12">
        <f>""</f>
        <v/>
      </c>
    </row>
    <row r="13">
      <c r="A13" s="3" t="inlineStr">
        <is>
          <t>IVA a entregar indicativo</t>
        </is>
      </c>
      <c r="B13" s="29">
        <f>IF($B$4="","",IFERROR(XLOOKUP($B$4,'Apuramento e Parâmetros'!$B$8:$B$108,'Apuramento e Parâmetros'!$L$8:$L$108,0),0))</f>
        <v/>
      </c>
      <c r="E13">
        <f>""</f>
        <v/>
      </c>
    </row>
    <row r="14">
      <c r="A14" s="3" t="inlineStr">
        <is>
          <t>Crédito a transportar indicativo</t>
        </is>
      </c>
      <c r="B14" s="29">
        <f>IF($B$4="","",IFERROR(XLOOKUP($B$4,'Apuramento e Parâmetros'!$B$8:$B$108,'Apuramento e Parâmetros'!$M$8:$M$108,0),0))</f>
        <v/>
      </c>
      <c r="E14">
        <f>""</f>
        <v/>
      </c>
    </row>
    <row r="15" ht="48" customHeight="1">
      <c r="A15" s="3" t="inlineStr">
        <is>
          <t>Controlo matemático do apuramento</t>
        </is>
      </c>
      <c r="B15" s="29">
        <f>IF($B$4="","",IFERROR($B$6-$B$7-$B$12-$B$13+$B$14,0))</f>
        <v/>
      </c>
      <c r="D15" s="8" t="inlineStr">
        <is>
          <t>O controlo matemático deve apresentar 0,00 €. Um valor diferente de zero indica necessidade de rever os registos ou o apuramento.</t>
        </is>
      </c>
      <c r="E15" s="9">
        <f>""</f>
        <v/>
      </c>
      <c r="F15" s="9" t="n"/>
      <c r="G15" s="9" t="n"/>
      <c r="H15" s="9" t="n"/>
      <c r="I15" s="9" t="n"/>
      <c r="J15" s="9" t="n"/>
    </row>
    <row r="16">
      <c r="B16">
        <f>""</f>
        <v/>
      </c>
      <c r="E16">
        <f>""</f>
        <v/>
      </c>
    </row>
    <row r="17">
      <c r="B17">
        <f>""</f>
        <v/>
      </c>
      <c r="E17">
        <f>""</f>
        <v/>
      </c>
    </row>
    <row r="18">
      <c r="B18">
        <f>""</f>
        <v/>
      </c>
      <c r="E18">
        <f>""</f>
        <v/>
      </c>
    </row>
    <row r="19">
      <c r="B19">
        <f>""</f>
        <v/>
      </c>
      <c r="E19">
        <f>""</f>
        <v/>
      </c>
    </row>
    <row r="20">
      <c r="B20">
        <f>""</f>
        <v/>
      </c>
      <c r="E20">
        <f>""</f>
        <v/>
      </c>
    </row>
    <row r="21">
      <c r="B21">
        <f>""</f>
        <v/>
      </c>
      <c r="E21">
        <f>""</f>
        <v/>
      </c>
    </row>
    <row r="22">
      <c r="B22">
        <f>""</f>
        <v/>
      </c>
      <c r="E22">
        <f>""</f>
        <v/>
      </c>
    </row>
    <row r="23">
      <c r="B23">
        <f>""</f>
        <v/>
      </c>
      <c r="E23">
        <f>""</f>
        <v/>
      </c>
    </row>
    <row r="24">
      <c r="B24">
        <f>""</f>
        <v/>
      </c>
      <c r="E24">
        <f>""</f>
        <v/>
      </c>
    </row>
    <row r="25">
      <c r="B25">
        <f>""</f>
        <v/>
      </c>
      <c r="E25">
        <f>""</f>
        <v/>
      </c>
    </row>
    <row r="26">
      <c r="B26">
        <f>""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>
      <c r="B30">
        <f>""</f>
        <v/>
      </c>
      <c r="E30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mergeCells count="1">
    <mergeCell ref="A1:J1"/>
  </mergeCells>
  <conditionalFormatting sqref="B15">
    <cfRule type="cellIs" priority="1" operator="equal" dxfId="0">
      <formula>0</formula>
    </cfRule>
    <cfRule type="cellIs" priority="2" operator="notEqual" dxfId="1">
      <formula>0</formula>
    </cfRule>
  </conditionalFormatting>
  <conditionalFormatting sqref="E7">
    <cfRule type="cellIs" priority="3" operator="greaterThan" dxfId="2">
      <formula>0</formula>
    </cfRule>
    <cfRule type="cellIs" priority="4" operator="equal" dxfId="0">
      <formula>0</formula>
    </cfRule>
  </conditionalFormatting>
  <conditionalFormatting sqref="E9">
    <cfRule type="cellIs" priority="5" operator="greaterThan" dxfId="2">
      <formula>0</formula>
    </cfRule>
    <cfRule type="cellIs" priority="6" operator="equal" dxfId="0">
      <formula>0</formula>
    </cfRule>
  </conditionalFormatting>
  <conditionalFormatting sqref="E8">
    <cfRule type="cellIs" priority="7" operator="greaterThan" dxfId="1">
      <formula>0</formula>
    </cfRule>
    <cfRule type="cellIs" priority="8" operator="equal" dxfId="0">
      <formula>0</formula>
    </cfRule>
  </conditionalFormatting>
  <conditionalFormatting sqref="E10">
    <cfRule type="cellIs" priority="9" operator="greaterThan" dxfId="1">
      <formula>0</formula>
    </cfRule>
    <cfRule type="cellIs" priority="10" operator="equal" dxfId="0">
      <formula>0</formula>
    </cfRule>
  </conditionalFormatting>
  <conditionalFormatting sqref="E11">
    <cfRule type="cellIs" priority="11" operator="greaterThan" dxfId="1">
      <formula>0</formula>
    </cfRule>
    <cfRule type="cellIs" priority="12" operator="equal" dxfId="0">
      <formula>0</formula>
    </cfRule>
  </conditionalFormatting>
  <dataValidations count="1">
    <dataValidation sqref="B4" showErrorMessage="1" showInputMessage="1" allowBlank="1" errorTitle="Período de apuramento" error="Seleccione um período existente na tabela de apuramento." type="list">
      <formula1>='Apuramento e Parâmetros'!$B$8:$B$108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5" customWidth="1" min="4" max="4"/>
    <col width="20" customWidth="1" min="5" max="5"/>
    <col width="22" customWidth="1" min="6" max="6"/>
    <col width="15" customWidth="1" min="7" max="7"/>
    <col width="29" customWidth="1" min="8" max="8"/>
    <col width="33" customWidth="1" min="9" max="9"/>
    <col width="12" customWidth="1" min="10" max="10"/>
    <col width="16" customWidth="1" min="11" max="11"/>
    <col width="16" customWidth="1" min="12" max="12"/>
    <col width="14" customWidth="1" min="13" max="13"/>
    <col width="22" customWidth="1" min="14" max="14"/>
    <col width="26" customWidth="1" min="15" max="15"/>
    <col width="20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25" customWidth="1" min="22" max="22"/>
  </cols>
  <sheetData>
    <row r="1" ht="28" customHeight="1">
      <c r="A1" s="1" t="inlineStr">
        <is>
          <t>Registos de IVA por documento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6" t="n"/>
      <c r="R1" s="26" t="n"/>
      <c r="S1" s="26" t="n"/>
      <c r="T1" s="26" t="n"/>
      <c r="U1" s="26" t="n"/>
      <c r="V1" s="27" t="n"/>
    </row>
    <row r="2" ht="32" customHeight="1">
      <c r="A2" s="10" t="inlineStr">
        <is>
          <t>Introduza valores positivos nos montantes e utilize o sinal de apuramento para notas de crédito, correcções ou regularizações internas.</t>
        </is>
      </c>
    </row>
    <row r="7" ht="42" customHeight="1">
      <c r="A7" s="11" t="inlineStr">
        <is>
          <t>ID de registo</t>
        </is>
      </c>
      <c r="B7" s="11" t="inlineStr">
        <is>
          <t>Período de apuramento</t>
        </is>
      </c>
      <c r="C7" s="11" t="inlineStr">
        <is>
          <t>Tipo de IVA</t>
        </is>
      </c>
      <c r="D7" s="11" t="inlineStr">
        <is>
          <t>Data do documento</t>
        </is>
      </c>
      <c r="E7" s="11" t="inlineStr">
        <is>
          <t>Tipo de documento</t>
        </is>
      </c>
      <c r="F7" s="11" t="inlineStr">
        <is>
          <t>Série / número do documento</t>
        </is>
      </c>
      <c r="G7" s="11" t="inlineStr">
        <is>
          <t>NIF da contraparte</t>
        </is>
      </c>
      <c r="H7" s="11" t="inlineStr">
        <is>
          <t>Nome da contraparte</t>
        </is>
      </c>
      <c r="I7" s="11" t="inlineStr">
        <is>
          <t>Descrição da operação</t>
        </is>
      </c>
      <c r="J7" s="11" t="inlineStr">
        <is>
          <t>Taxa de IVA</t>
        </is>
      </c>
      <c r="K7" s="11" t="inlineStr">
        <is>
          <t>Base tributável</t>
        </is>
      </c>
      <c r="L7" s="11" t="inlineStr">
        <is>
          <t>IVA documentado</t>
        </is>
      </c>
      <c r="M7" s="11" t="inlineStr">
        <is>
          <t>Sinal de apuramento</t>
        </is>
      </c>
      <c r="N7" s="11" t="inlineStr">
        <is>
          <t>Fatura legal em nome do sujeito passivo</t>
        </is>
      </c>
      <c r="O7" s="11" t="inlineStr">
        <is>
          <t>Nexo com operação que confere direito à dedução</t>
        </is>
      </c>
      <c r="P7" s="11" t="inlineStr">
        <is>
          <t>Indicador de elegibilidade</t>
        </is>
      </c>
      <c r="Q7" s="11" t="inlineStr">
        <is>
          <t>Percentagem de dedução</t>
        </is>
      </c>
      <c r="R7" s="11" t="inlineStr">
        <is>
          <t>IVA liquidado apurado</t>
        </is>
      </c>
      <c r="S7" s="11" t="inlineStr">
        <is>
          <t>IVA dedutível apurado</t>
        </is>
      </c>
      <c r="T7" s="11" t="inlineStr">
        <is>
          <t>IVA não dedutível</t>
        </is>
      </c>
      <c r="U7" s="11" t="inlineStr">
        <is>
          <t>IVA em validação</t>
        </is>
      </c>
      <c r="V7" s="11" t="inlineStr">
        <is>
          <t>Estado de controlo</t>
        </is>
      </c>
    </row>
    <row r="8" ht="24" customHeight="1">
      <c r="A8" s="12" t="inlineStr">
        <is>
          <t>R-0001</t>
        </is>
      </c>
      <c r="B8" s="30" t="n">
        <v>46023</v>
      </c>
      <c r="C8" s="12" t="inlineStr">
        <is>
          <t>Liquidado</t>
        </is>
      </c>
      <c r="D8" s="30" t="n">
        <v>46025</v>
      </c>
      <c r="E8" s="12" t="inlineStr">
        <is>
          <t>Fatura</t>
        </is>
      </c>
      <c r="F8" s="12" t="inlineStr">
        <is>
          <t>FT 2026/1</t>
        </is>
      </c>
      <c r="G8" s="14" t="inlineStr">
        <is>
          <t>509123456</t>
        </is>
      </c>
      <c r="H8" s="12" t="inlineStr">
        <is>
          <t>Cliente Alfa, Lda.</t>
        </is>
      </c>
      <c r="I8" s="12" t="inlineStr">
        <is>
          <t>Serviços de consultoria</t>
        </is>
      </c>
      <c r="J8" s="15" t="n">
        <v>0.23</v>
      </c>
      <c r="K8" s="31" t="n">
        <v>1000</v>
      </c>
      <c r="L8" s="31" t="n">
        <v>230</v>
      </c>
      <c r="M8" s="32" t="n">
        <v>1</v>
      </c>
      <c r="N8" s="12" t="inlineStr">
        <is>
          <t>Não aplicável</t>
        </is>
      </c>
      <c r="O8" s="12" t="inlineStr">
        <is>
          <t>Não aplicável</t>
        </is>
      </c>
      <c r="P8" s="12" t="inlineStr">
        <is>
          <t>Não aplicável</t>
        </is>
      </c>
      <c r="Q8" s="15" t="n"/>
      <c r="R8" s="29">
        <f>IF($A8="","",IF($C8="Liquidado",IFERROR($L8*$M8,0),0))</f>
        <v/>
      </c>
      <c r="S8" s="29">
        <f>IF($A8="","",IF($C8="Suportado",IF(AND($N8="Sim",$O8="Sim",$P8="Sim",ISNUMBER($Q8)),IFERROR($L8*$M8*$Q8,0),0),0))</f>
        <v/>
      </c>
      <c r="T8" s="29">
        <f>IF($A8="","",IF($C8&lt;&gt;"Suportado",0,IF(OR($N8="Não",$O8="Não",$P8="Não"),IFERROR($L8*$M8,0),IF(AND($N8="Sim",$O8="Sim",$P8="Sim",ISNUMBER($Q8)),IFERROR(($L8*$M8)-$S8,0),0))))</f>
        <v/>
      </c>
      <c r="U8" s="29">
        <f>IF($A8="","",IF($C8&lt;&gt;"Suportado",0,IF(OR($N8="Não",$O8="Não",$P8="Não"),0,IF(AND($N8="Sim",$O8="Sim",$P8="Sim",ISNUMBER($Q8)),0,IFERROR($L8*$M8,0)))))</f>
        <v/>
      </c>
      <c r="V8" s="5">
        <f>IFERROR(IF($A8="","",IF(OR($B8="",$C8="",$D8="",$E8="",$F8="",$G8="",$H8="",$I8="",$J8="",$K8="",$L8="",$M8=""),"ERRO: campos obrigatórios",IF(AND($C8="Suportado",OR($N8="",$O8="",$P8="")),"ERRO: validar dedução",IF(AND($J8&lt;&gt;"",ABS($L8-ROUND($K8*$J8,2))&gt;'Apuramento e Parâmetros'!$B$5),"REVER: IVA/taxa",IF($C8="Suportado",IF(OR($N8="A confirmar",$O8="A confirmar",$P8="A confirmar"),"EM VALIDAÇÃO",IF(OR($N8="Não",$O8="Não",$P8="Não"),"NÃO DEDUTÍVEL","OK")),"OK"))))),"ERRO: fórmula de controlo")</f>
        <v/>
      </c>
    </row>
    <row r="9" ht="24" customHeight="1">
      <c r="A9" s="12" t="inlineStr">
        <is>
          <t>R-0002</t>
        </is>
      </c>
      <c r="B9" s="30" t="n">
        <v>46023</v>
      </c>
      <c r="C9" s="12" t="inlineStr">
        <is>
          <t>Liquidado</t>
        </is>
      </c>
      <c r="D9" s="30" t="n">
        <v>46031</v>
      </c>
      <c r="E9" s="12" t="inlineStr">
        <is>
          <t>Fatura</t>
        </is>
      </c>
      <c r="F9" s="12" t="inlineStr">
        <is>
          <t>FT 2026/2</t>
        </is>
      </c>
      <c r="G9" s="14" t="inlineStr">
        <is>
          <t>510234567</t>
        </is>
      </c>
      <c r="H9" s="12" t="inlineStr">
        <is>
          <t>Associação Horizonte</t>
        </is>
      </c>
      <c r="I9" s="12" t="inlineStr">
        <is>
          <t>Prestação de serviços</t>
        </is>
      </c>
      <c r="J9" s="15" t="n">
        <v>0.23</v>
      </c>
      <c r="K9" s="31" t="n">
        <v>500</v>
      </c>
      <c r="L9" s="31" t="n">
        <v>115</v>
      </c>
      <c r="M9" s="32" t="n">
        <v>1</v>
      </c>
      <c r="N9" s="12" t="inlineStr">
        <is>
          <t>Não aplicável</t>
        </is>
      </c>
      <c r="O9" s="12" t="inlineStr">
        <is>
          <t>Não aplicável</t>
        </is>
      </c>
      <c r="P9" s="12" t="inlineStr">
        <is>
          <t>Não aplicável</t>
        </is>
      </c>
      <c r="Q9" s="15" t="n"/>
      <c r="R9" s="29">
        <f>IF($A9="","",IF($C9="Liquidado",IFERROR($L9*$M9,0),0))</f>
        <v/>
      </c>
      <c r="S9" s="29">
        <f>IF($A9="","",IF($C9="Suportado",IF(AND($N9="Sim",$O9="Sim",$P9="Sim",ISNUMBER($Q9)),IFERROR($L9*$M9*$Q9,0),0),0))</f>
        <v/>
      </c>
      <c r="T9" s="29">
        <f>IF($A9="","",IF($C9&lt;&gt;"Suportado",0,IF(OR($N9="Não",$O9="Não",$P9="Não"),IFERROR($L9*$M9,0),IF(AND($N9="Sim",$O9="Sim",$P9="Sim",ISNUMBER($Q9)),IFERROR(($L9*$M9)-$S9,0),0))))</f>
        <v/>
      </c>
      <c r="U9" s="29">
        <f>IF($A9="","",IF($C9&lt;&gt;"Suportado",0,IF(OR($N9="Não",$O9="Não",$P9="Não"),0,IF(AND($N9="Sim",$O9="Sim",$P9="Sim",ISNUMBER($Q9)),0,IFERROR($L9*$M9,0)))))</f>
        <v/>
      </c>
      <c r="V9" s="5">
        <f>IFERROR(IF($A9="","",IF(OR($B9="",$C9="",$D9="",$E9="",$F9="",$G9="",$H9="",$I9="",$J9="",$K9="",$L9="",$M9=""),"ERRO: campos obrigatórios",IF(AND($C9="Suportado",OR($N9="",$O9="",$P9="")),"ERRO: validar dedução",IF(AND($J9&lt;&gt;"",ABS($L9-ROUND($K9*$J9,2))&gt;'Apuramento e Parâmetros'!$B$5),"REVER: IVA/taxa",IF($C9="Suportado",IF(OR($N9="A confirmar",$O9="A confirmar",$P9="A confirmar"),"EM VALIDAÇÃO",IF(OR($N9="Não",$O9="Não",$P9="Não"),"NÃO DEDUTÍVEL","OK")),"OK"))))),"ERRO: fórmula de controlo")</f>
        <v/>
      </c>
    </row>
    <row r="10" ht="24" customHeight="1">
      <c r="A10" s="12" t="inlineStr">
        <is>
          <t>R-0003</t>
        </is>
      </c>
      <c r="B10" s="30" t="n">
        <v>46023</v>
      </c>
      <c r="C10" s="12" t="inlineStr">
        <is>
          <t>Suportado</t>
        </is>
      </c>
      <c r="D10" s="30" t="n">
        <v>46036</v>
      </c>
      <c r="E10" s="12" t="inlineStr">
        <is>
          <t>Fatura</t>
        </is>
      </c>
      <c r="F10" s="12" t="inlineStr">
        <is>
          <t>PC 2026/12</t>
        </is>
      </c>
      <c r="G10" s="14" t="inlineStr">
        <is>
          <t>511345678</t>
        </is>
      </c>
      <c r="H10" s="12" t="inlineStr">
        <is>
          <t>Papelaria do Centro, Lda.</t>
        </is>
      </c>
      <c r="I10" s="12" t="inlineStr">
        <is>
          <t>Material de escritório</t>
        </is>
      </c>
      <c r="J10" s="15" t="n">
        <v>0.23</v>
      </c>
      <c r="K10" s="31" t="n">
        <v>50</v>
      </c>
      <c r="L10" s="31" t="n">
        <v>11.5</v>
      </c>
      <c r="M10" s="32" t="n">
        <v>1</v>
      </c>
      <c r="N10" s="12" t="inlineStr">
        <is>
          <t>Sim</t>
        </is>
      </c>
      <c r="O10" s="12" t="inlineStr">
        <is>
          <t>Sim</t>
        </is>
      </c>
      <c r="P10" s="12" t="inlineStr">
        <is>
          <t>Sim</t>
        </is>
      </c>
      <c r="Q10" s="15" t="n">
        <v>1</v>
      </c>
      <c r="R10" s="29">
        <f>IF($A10="","",IF($C10="Liquidado",IFERROR($L10*$M10,0),0))</f>
        <v/>
      </c>
      <c r="S10" s="29">
        <f>IF($A10="","",IF($C10="Suportado",IF(AND($N10="Sim",$O10="Sim",$P10="Sim",ISNUMBER($Q10)),IFERROR($L10*$M10*$Q10,0),0),0))</f>
        <v/>
      </c>
      <c r="T10" s="29">
        <f>IF($A10="","",IF($C10&lt;&gt;"Suportado",0,IF(OR($N10="Não",$O10="Não",$P10="Não"),IFERROR($L10*$M10,0),IF(AND($N10="Sim",$O10="Sim",$P10="Sim",ISNUMBER($Q10)),IFERROR(($L10*$M10)-$S10,0),0))))</f>
        <v/>
      </c>
      <c r="U10" s="29">
        <f>IF($A10="","",IF($C10&lt;&gt;"Suportado",0,IF(OR($N10="Não",$O10="Não",$P10="Não"),0,IF(AND($N10="Sim",$O10="Sim",$P10="Sim",ISNUMBER($Q10)),0,IFERROR($L10*$M10,0)))))</f>
        <v/>
      </c>
      <c r="V10" s="5">
        <f>IFERROR(IF($A10="","",IF(OR($B10="",$C10="",$D10="",$E10="",$F10="",$G10="",$H10="",$I10="",$J10="",$K10="",$L10="",$M10=""),"ERRO: campos obrigatórios",IF(AND($C10="Suportado",OR($N10="",$O10="",$P10="")),"ERRO: validar dedução",IF(AND($J10&lt;&gt;"",ABS($L10-ROUND($K10*$J10,2))&gt;'Apuramento e Parâmetros'!$B$5),"REVER: IVA/taxa",IF($C10="Suportado",IF(OR($N10="A confirmar",$O10="A confirmar",$P10="A confirmar"),"EM VALIDAÇÃO",IF(OR($N10="Não",$O10="Não",$P10="Não"),"NÃO DEDUTÍVEL","OK")),"OK"))))),"ERRO: fórmula de controlo")</f>
        <v/>
      </c>
    </row>
    <row r="11" ht="24" customHeight="1">
      <c r="A11" s="12" t="inlineStr">
        <is>
          <t>R-0004</t>
        </is>
      </c>
      <c r="B11" s="30" t="n">
        <v>46023</v>
      </c>
      <c r="C11" s="12" t="inlineStr">
        <is>
          <t>Suportado</t>
        </is>
      </c>
      <c r="D11" s="30" t="n">
        <v>46038</v>
      </c>
      <c r="E11" s="12" t="inlineStr">
        <is>
          <t>Fatura</t>
        </is>
      </c>
      <c r="F11" s="12" t="inlineStr">
        <is>
          <t>SN 2026/38</t>
        </is>
      </c>
      <c r="G11" s="14" t="inlineStr">
        <is>
          <t>512456789</t>
        </is>
      </c>
      <c r="H11" s="12" t="inlineStr">
        <is>
          <t>Software Nuvem, Lda.</t>
        </is>
      </c>
      <c r="I11" s="12" t="inlineStr">
        <is>
          <t>Subscrição de software</t>
        </is>
      </c>
      <c r="J11" s="15" t="n">
        <v>0.23</v>
      </c>
      <c r="K11" s="31" t="n">
        <v>150</v>
      </c>
      <c r="L11" s="31" t="n">
        <v>34.5</v>
      </c>
      <c r="M11" s="32" t="n">
        <v>1</v>
      </c>
      <c r="N11" s="12" t="inlineStr">
        <is>
          <t>Sim</t>
        </is>
      </c>
      <c r="O11" s="12" t="inlineStr">
        <is>
          <t>Sim</t>
        </is>
      </c>
      <c r="P11" s="12" t="inlineStr">
        <is>
          <t>Sim</t>
        </is>
      </c>
      <c r="Q11" s="15" t="n">
        <v>1</v>
      </c>
      <c r="R11" s="29">
        <f>IF($A11="","",IF($C11="Liquidado",IFERROR($L11*$M11,0),0))</f>
        <v/>
      </c>
      <c r="S11" s="29">
        <f>IF($A11="","",IF($C11="Suportado",IF(AND($N11="Sim",$O11="Sim",$P11="Sim",ISNUMBER($Q11)),IFERROR($L11*$M11*$Q11,0),0),0))</f>
        <v/>
      </c>
      <c r="T11" s="29">
        <f>IF($A11="","",IF($C11&lt;&gt;"Suportado",0,IF(OR($N11="Não",$O11="Não",$P11="Não"),IFERROR($L11*$M11,0),IF(AND($N11="Sim",$O11="Sim",$P11="Sim",ISNUMBER($Q11)),IFERROR(($L11*$M11)-$S11,0),0))))</f>
        <v/>
      </c>
      <c r="U11" s="29">
        <f>IF($A11="","",IF($C11&lt;&gt;"Suportado",0,IF(OR($N11="Não",$O11="Não",$P11="Não"),0,IF(AND($N11="Sim",$O11="Sim",$P11="Sim",ISNUMBER($Q11)),0,IFERROR($L11*$M11,0)))))</f>
        <v/>
      </c>
      <c r="V11" s="5">
        <f>IFERROR(IF($A11="","",IF(OR($B11="",$C11="",$D11="",$E11="",$F11="",$G11="",$H11="",$I11="",$J11="",$K11="",$L11="",$M11=""),"ERRO: campos obrigatórios",IF(AND($C11="Suportado",OR($N11="",$O11="",$P11="")),"ERRO: validar dedução",IF(AND($J11&lt;&gt;"",ABS($L11-ROUND($K11*$J11,2))&gt;'Apuramento e Parâmetros'!$B$5),"REVER: IVA/taxa",IF($C11="Suportado",IF(OR($N11="A confirmar",$O11="A confirmar",$P11="A confirmar"),"EM VALIDAÇÃO",IF(OR($N11="Não",$O11="Não",$P11="Não"),"NÃO DEDUTÍVEL","OK")),"OK"))))),"ERRO: fórmula de controlo")</f>
        <v/>
      </c>
    </row>
    <row r="12" ht="24" customHeight="1">
      <c r="A12" s="12" t="inlineStr">
        <is>
          <t>R-0005</t>
        </is>
      </c>
      <c r="B12" s="30" t="n">
        <v>46023</v>
      </c>
      <c r="C12" s="12" t="inlineStr">
        <is>
          <t>Suportado</t>
        </is>
      </c>
      <c r="D12" s="30" t="n">
        <v>46040</v>
      </c>
      <c r="E12" s="12" t="inlineStr">
        <is>
          <t>Fatura</t>
        </is>
      </c>
      <c r="F12" s="12" t="inlineStr">
        <is>
          <t>CB 2026/443</t>
        </is>
      </c>
      <c r="G12" s="14" t="inlineStr">
        <is>
          <t>513567890</t>
        </is>
      </c>
      <c r="H12" s="12" t="inlineStr">
        <is>
          <t>Combustíveis do Norte, Lda.</t>
        </is>
      </c>
      <c r="I12" s="12" t="inlineStr">
        <is>
          <t>Combustível</t>
        </is>
      </c>
      <c r="J12" s="15" t="n">
        <v>0.23</v>
      </c>
      <c r="K12" s="31" t="n">
        <v>200</v>
      </c>
      <c r="L12" s="31" t="n">
        <v>46</v>
      </c>
      <c r="M12" s="32" t="n">
        <v>1</v>
      </c>
      <c r="N12" s="12" t="inlineStr">
        <is>
          <t>A confirmar</t>
        </is>
      </c>
      <c r="O12" s="12" t="inlineStr">
        <is>
          <t>A confirmar</t>
        </is>
      </c>
      <c r="P12" s="12" t="inlineStr">
        <is>
          <t>A confirmar</t>
        </is>
      </c>
      <c r="Q12" s="15" t="n"/>
      <c r="R12" s="29">
        <f>IF($A12="","",IF($C12="Liquidado",IFERROR($L12*$M12,0),0))</f>
        <v/>
      </c>
      <c r="S12" s="29">
        <f>IF($A12="","",IF($C12="Suportado",IF(AND($N12="Sim",$O12="Sim",$P12="Sim",ISNUMBER($Q12)),IFERROR($L12*$M12*$Q12,0),0),0))</f>
        <v/>
      </c>
      <c r="T12" s="29">
        <f>IF($A12="","",IF($C12&lt;&gt;"Suportado",0,IF(OR($N12="Não",$O12="Não",$P12="Não"),IFERROR($L12*$M12,0),IF(AND($N12="Sim",$O12="Sim",$P12="Sim",ISNUMBER($Q12)),IFERROR(($L12*$M12)-$S12,0),0))))</f>
        <v/>
      </c>
      <c r="U12" s="29">
        <f>IF($A12="","",IF($C12&lt;&gt;"Suportado",0,IF(OR($N12="Não",$O12="Não",$P12="Não"),0,IF(AND($N12="Sim",$O12="Sim",$P12="Sim",ISNUMBER($Q12)),0,IFERROR($L12*$M12,0)))))</f>
        <v/>
      </c>
      <c r="V12" s="5">
        <f>IFERROR(IF($A12="","",IF(OR($B12="",$C12="",$D12="",$E12="",$F12="",$G12="",$H12="",$I12="",$J12="",$K12="",$L12="",$M12=""),"ERRO: campos obrigatórios",IF(AND($C12="Suportado",OR($N12="",$O12="",$P12="")),"ERRO: validar dedução",IF(AND($J12&lt;&gt;"",ABS($L12-ROUND($K12*$J12,2))&gt;'Apuramento e Parâmetros'!$B$5),"REVER: IVA/taxa",IF($C12="Suportado",IF(OR($N12="A confirmar",$O12="A confirmar",$P12="A confirmar"),"EM VALIDAÇÃO",IF(OR($N12="Não",$O12="Não",$P12="Não"),"NÃO DEDUTÍVEL","OK")),"OK"))))),"ERRO: fórmula de controlo")</f>
        <v/>
      </c>
    </row>
    <row r="13" ht="24" customHeight="1">
      <c r="A13" s="12" t="inlineStr">
        <is>
          <t>R-0006</t>
        </is>
      </c>
      <c r="B13" s="30" t="n">
        <v>46023</v>
      </c>
      <c r="C13" s="12" t="inlineStr">
        <is>
          <t>Suportado</t>
        </is>
      </c>
      <c r="D13" s="30" t="n">
        <v>46042</v>
      </c>
      <c r="E13" s="12" t="inlineStr">
        <is>
          <t>Fatura</t>
        </is>
      </c>
      <c r="F13" s="12" t="inlineStr">
        <is>
          <t>TL 2026/91</t>
        </is>
      </c>
      <c r="G13" s="14" t="inlineStr">
        <is>
          <t>514678901</t>
        </is>
      </c>
      <c r="H13" s="12" t="inlineStr">
        <is>
          <t>Telecomunicações Exemplo, S.A.</t>
        </is>
      </c>
      <c r="I13" s="12" t="inlineStr">
        <is>
          <t>Comunicações</t>
        </is>
      </c>
      <c r="J13" s="15" t="n">
        <v>0.23</v>
      </c>
      <c r="K13" s="31" t="n">
        <v>80</v>
      </c>
      <c r="L13" s="31" t="n">
        <v>18.4</v>
      </c>
      <c r="M13" s="32" t="n">
        <v>1</v>
      </c>
      <c r="N13" s="12" t="inlineStr">
        <is>
          <t>Não</t>
        </is>
      </c>
      <c r="O13" s="12" t="inlineStr">
        <is>
          <t>Sim</t>
        </is>
      </c>
      <c r="P13" s="12" t="inlineStr">
        <is>
          <t>Não</t>
        </is>
      </c>
      <c r="Q13" s="15" t="n"/>
      <c r="R13" s="29">
        <f>IF($A13="","",IF($C13="Liquidado",IFERROR($L13*$M13,0),0))</f>
        <v/>
      </c>
      <c r="S13" s="29">
        <f>IF($A13="","",IF($C13="Suportado",IF(AND($N13="Sim",$O13="Sim",$P13="Sim",ISNUMBER($Q13)),IFERROR($L13*$M13*$Q13,0),0),0))</f>
        <v/>
      </c>
      <c r="T13" s="29">
        <f>IF($A13="","",IF($C13&lt;&gt;"Suportado",0,IF(OR($N13="Não",$O13="Não",$P13="Não"),IFERROR($L13*$M13,0),IF(AND($N13="Sim",$O13="Sim",$P13="Sim",ISNUMBER($Q13)),IFERROR(($L13*$M13)-$S13,0),0))))</f>
        <v/>
      </c>
      <c r="U13" s="29">
        <f>IF($A13="","",IF($C13&lt;&gt;"Suportado",0,IF(OR($N13="Não",$O13="Não",$P13="Não"),0,IF(AND($N13="Sim",$O13="Sim",$P13="Sim",ISNUMBER($Q13)),0,IFERROR($L13*$M13,0)))))</f>
        <v/>
      </c>
      <c r="V13" s="5">
        <f>IFERROR(IF($A13="","",IF(OR($B13="",$C13="",$D13="",$E13="",$F13="",$G13="",$H13="",$I13="",$J13="",$K13="",$L13="",$M13=""),"ERRO: campos obrigatórios",IF(AND($C13="Suportado",OR($N13="",$O13="",$P13="")),"ERRO: validar dedução",IF(AND($J13&lt;&gt;"",ABS($L13-ROUND($K13*$J13,2))&gt;'Apuramento e Parâmetros'!$B$5),"REVER: IVA/taxa",IF($C13="Suportado",IF(OR($N13="A confirmar",$O13="A confirmar",$P13="A confirmar"),"EM VALIDAÇÃO",IF(OR($N13="Não",$O13="Não",$P13="Não"),"NÃO DEDUTÍVEL","OK")),"OK"))))),"ERRO: fórmula de controlo")</f>
        <v/>
      </c>
    </row>
    <row r="14" ht="24" customHeight="1">
      <c r="A14" s="12" t="inlineStr">
        <is>
          <t>R-0007</t>
        </is>
      </c>
      <c r="B14" s="30" t="n">
        <v>46023</v>
      </c>
      <c r="C14" s="12" t="inlineStr">
        <is>
          <t>Suportado</t>
        </is>
      </c>
      <c r="D14" s="30" t="n">
        <v>46045</v>
      </c>
      <c r="E14" s="12" t="inlineStr">
        <is>
          <t>Fatura</t>
        </is>
      </c>
      <c r="F14" s="12" t="inlineStr">
        <is>
          <t>EP 2026/18</t>
        </is>
      </c>
      <c r="G14" s="14" t="inlineStr">
        <is>
          <t>515789012</t>
        </is>
      </c>
      <c r="H14" s="12" t="inlineStr">
        <is>
          <t>Espaço Partilhado, Lda.</t>
        </is>
      </c>
      <c r="I14" s="12" t="inlineStr">
        <is>
          <t>Despesa com espaço de trabalho</t>
        </is>
      </c>
      <c r="J14" s="15" t="n">
        <v>0.23</v>
      </c>
      <c r="K14" s="31" t="n">
        <v>100</v>
      </c>
      <c r="L14" s="31" t="n">
        <v>23</v>
      </c>
      <c r="M14" s="32" t="n">
        <v>1</v>
      </c>
      <c r="N14" s="12" t="inlineStr">
        <is>
          <t>Sim</t>
        </is>
      </c>
      <c r="O14" s="12" t="inlineStr">
        <is>
          <t>Sim</t>
        </is>
      </c>
      <c r="P14" s="12" t="inlineStr">
        <is>
          <t>Sim</t>
        </is>
      </c>
      <c r="Q14" s="15" t="n">
        <v>0.5</v>
      </c>
      <c r="R14" s="29">
        <f>IF($A14="","",IF($C14="Liquidado",IFERROR($L14*$M14,0),0))</f>
        <v/>
      </c>
      <c r="S14" s="29">
        <f>IF($A14="","",IF($C14="Suportado",IF(AND($N14="Sim",$O14="Sim",$P14="Sim",ISNUMBER($Q14)),IFERROR($L14*$M14*$Q14,0),0),0))</f>
        <v/>
      </c>
      <c r="T14" s="29">
        <f>IF($A14="","",IF($C14&lt;&gt;"Suportado",0,IF(OR($N14="Não",$O14="Não",$P14="Não"),IFERROR($L14*$M14,0),IF(AND($N14="Sim",$O14="Sim",$P14="Sim",ISNUMBER($Q14)),IFERROR(($L14*$M14)-$S14,0),0))))</f>
        <v/>
      </c>
      <c r="U14" s="29">
        <f>IF($A14="","",IF($C14&lt;&gt;"Suportado",0,IF(OR($N14="Não",$O14="Não",$P14="Não"),0,IF(AND($N14="Sim",$O14="Sim",$P14="Sim",ISNUMBER($Q14)),0,IFERROR($L14*$M14,0)))))</f>
        <v/>
      </c>
      <c r="V14" s="5">
        <f>IFERROR(IF($A14="","",IF(OR($B14="",$C14="",$D14="",$E14="",$F14="",$G14="",$H14="",$I14="",$J14="",$K14="",$L14="",$M14=""),"ERRO: campos obrigatórios",IF(AND($C14="Suportado",OR($N14="",$O14="",$P14="")),"ERRO: validar dedução",IF(AND($J14&lt;&gt;"",ABS($L14-ROUND($K14*$J14,2))&gt;'Apuramento e Parâmetros'!$B$5),"REVER: IVA/taxa",IF($C14="Suportado",IF(OR($N14="A confirmar",$O14="A confirmar",$P14="A confirmar"),"EM VALIDAÇÃO",IF(OR($N14="Não",$O14="Não",$P14="Não"),"NÃO DEDUTÍVEL","OK")),"OK"))))),"ERRO: fórmula de controlo")</f>
        <v/>
      </c>
    </row>
    <row r="15" ht="24" customHeight="1">
      <c r="A15" s="12" t="inlineStr">
        <is>
          <t>R-0008</t>
        </is>
      </c>
      <c r="B15" s="30" t="n">
        <v>46023</v>
      </c>
      <c r="C15" s="12" t="inlineStr">
        <is>
          <t>Liquidado</t>
        </is>
      </c>
      <c r="D15" s="30" t="n">
        <v>46047</v>
      </c>
      <c r="E15" s="12" t="inlineStr">
        <is>
          <t>Nota de crédito</t>
        </is>
      </c>
      <c r="F15" s="12" t="inlineStr">
        <is>
          <t>NC 2026/1</t>
        </is>
      </c>
      <c r="G15" s="14" t="inlineStr">
        <is>
          <t>509123456</t>
        </is>
      </c>
      <c r="H15" s="12" t="inlineStr">
        <is>
          <t>Cliente Alfa, Lda.</t>
        </is>
      </c>
      <c r="I15" s="12" t="inlineStr">
        <is>
          <t>Correcção de fatura emitida</t>
        </is>
      </c>
      <c r="J15" s="15" t="n">
        <v>0.23</v>
      </c>
      <c r="K15" s="31" t="n">
        <v>100</v>
      </c>
      <c r="L15" s="31" t="n">
        <v>23</v>
      </c>
      <c r="M15" s="32" t="n">
        <v>-1</v>
      </c>
      <c r="N15" s="12" t="inlineStr">
        <is>
          <t>Não aplicável</t>
        </is>
      </c>
      <c r="O15" s="12" t="inlineStr">
        <is>
          <t>Não aplicável</t>
        </is>
      </c>
      <c r="P15" s="12" t="inlineStr">
        <is>
          <t>Não aplicável</t>
        </is>
      </c>
      <c r="Q15" s="15" t="n"/>
      <c r="R15" s="29">
        <f>IF($A15="","",IF($C15="Liquidado",IFERROR($L15*$M15,0),0))</f>
        <v/>
      </c>
      <c r="S15" s="29">
        <f>IF($A15="","",IF($C15="Suportado",IF(AND($N15="Sim",$O15="Sim",$P15="Sim",ISNUMBER($Q15)),IFERROR($L15*$M15*$Q15,0),0),0))</f>
        <v/>
      </c>
      <c r="T15" s="29">
        <f>IF($A15="","",IF($C15&lt;&gt;"Suportado",0,IF(OR($N15="Não",$O15="Não",$P15="Não"),IFERROR($L15*$M15,0),IF(AND($N15="Sim",$O15="Sim",$P15="Sim",ISNUMBER($Q15)),IFERROR(($L15*$M15)-$S15,0),0))))</f>
        <v/>
      </c>
      <c r="U15" s="29">
        <f>IF($A15="","",IF($C15&lt;&gt;"Suportado",0,IF(OR($N15="Não",$O15="Não",$P15="Não"),0,IF(AND($N15="Sim",$O15="Sim",$P15="Sim",ISNUMBER($Q15)),0,IFERROR($L15*$M15,0)))))</f>
        <v/>
      </c>
      <c r="V15" s="5">
        <f>IFERROR(IF($A15="","",IF(OR($B15="",$C15="",$D15="",$E15="",$F15="",$G15="",$H15="",$I15="",$J15="",$K15="",$L15="",$M15=""),"ERRO: campos obrigatórios",IF(AND($C15="Suportado",OR($N15="",$O15="",$P15="")),"ERRO: validar dedução",IF(AND($J15&lt;&gt;"",ABS($L15-ROUND($K15*$J15,2))&gt;'Apuramento e Parâmetros'!$B$5),"REVER: IVA/taxa",IF($C15="Suportado",IF(OR($N15="A confirmar",$O15="A confirmar",$P15="A confirmar"),"EM VALIDAÇÃO",IF(OR($N15="Não",$O15="Não",$P15="Não"),"NÃO DEDUTÍVEL","OK")),"OK"))))),"ERRO: fórmula de controlo")</f>
        <v/>
      </c>
    </row>
    <row r="16" ht="24" customHeight="1">
      <c r="A16" s="12" t="inlineStr">
        <is>
          <t>R-0009</t>
        </is>
      </c>
      <c r="B16" s="30" t="n">
        <v>46023</v>
      </c>
      <c r="C16" s="12" t="inlineStr">
        <is>
          <t>Suportado</t>
        </is>
      </c>
      <c r="D16" s="30" t="n">
        <v>46051</v>
      </c>
      <c r="E16" s="12" t="inlineStr">
        <is>
          <t>Nota de crédito</t>
        </is>
      </c>
      <c r="F16" s="12" t="inlineStr">
        <is>
          <t>NC PC 2026/2</t>
        </is>
      </c>
      <c r="G16" s="14" t="inlineStr">
        <is>
          <t>511345678</t>
        </is>
      </c>
      <c r="H16" s="12" t="inlineStr">
        <is>
          <t>Papelaria do Centro, Lda.</t>
        </is>
      </c>
      <c r="I16" s="12" t="inlineStr">
        <is>
          <t>Correcção de compra</t>
        </is>
      </c>
      <c r="J16" s="15" t="n">
        <v>0.23</v>
      </c>
      <c r="K16" s="31" t="n">
        <v>50</v>
      </c>
      <c r="L16" s="31" t="n">
        <v>11.5</v>
      </c>
      <c r="M16" s="32" t="n">
        <v>-1</v>
      </c>
      <c r="N16" s="12" t="inlineStr">
        <is>
          <t>Sim</t>
        </is>
      </c>
      <c r="O16" s="12" t="inlineStr">
        <is>
          <t>Sim</t>
        </is>
      </c>
      <c r="P16" s="12" t="inlineStr">
        <is>
          <t>Sim</t>
        </is>
      </c>
      <c r="Q16" s="15" t="n">
        <v>1</v>
      </c>
      <c r="R16" s="29">
        <f>IF($A16="","",IF($C16="Liquidado",IFERROR($L16*$M16,0),0))</f>
        <v/>
      </c>
      <c r="S16" s="29">
        <f>IF($A16="","",IF($C16="Suportado",IF(AND($N16="Sim",$O16="Sim",$P16="Sim",ISNUMBER($Q16)),IFERROR($L16*$M16*$Q16,0),0),0))</f>
        <v/>
      </c>
      <c r="T16" s="29">
        <f>IF($A16="","",IF($C16&lt;&gt;"Suportado",0,IF(OR($N16="Não",$O16="Não",$P16="Não"),IFERROR($L16*$M16,0),IF(AND($N16="Sim",$O16="Sim",$P16="Sim",ISNUMBER($Q16)),IFERROR(($L16*$M16)-$S16,0),0))))</f>
        <v/>
      </c>
      <c r="U16" s="29">
        <f>IF($A16="","",IF($C16&lt;&gt;"Suportado",0,IF(OR($N16="Não",$O16="Não",$P16="Não"),0,IF(AND($N16="Sim",$O16="Sim",$P16="Sim",ISNUMBER($Q16)),0,IFERROR($L16*$M16,0)))))</f>
        <v/>
      </c>
      <c r="V16" s="5">
        <f>IFERROR(IF($A16="","",IF(OR($B16="",$C16="",$D16="",$E16="",$F16="",$G16="",$H16="",$I16="",$J16="",$K16="",$L16="",$M16=""),"ERRO: campos obrigatórios",IF(AND($C16="Suportado",OR($N16="",$O16="",$P16="")),"ERRO: validar dedução",IF(AND($J16&lt;&gt;"",ABS($L16-ROUND($K16*$J16,2))&gt;'Apuramento e Parâmetros'!$B$5),"REVER: IVA/taxa",IF($C16="Suportado",IF(OR($N16="A confirmar",$O16="A confirmar",$P16="A confirmar"),"EM VALIDAÇÃO",IF(OR($N16="Não",$O16="Não",$P16="Não"),"NÃO DEDUTÍVEL","OK")),"OK"))))),"ERRO: fórmula de controlo")</f>
        <v/>
      </c>
    </row>
    <row r="17" ht="24" customHeight="1">
      <c r="A17" s="12" t="n"/>
      <c r="B17" s="30" t="n"/>
      <c r="C17" s="12" t="n"/>
      <c r="D17" s="30" t="n"/>
      <c r="E17" s="12" t="n"/>
      <c r="F17" s="12" t="n"/>
      <c r="G17" s="14" t="n"/>
      <c r="H17" s="12" t="n"/>
      <c r="I17" s="12" t="n"/>
      <c r="J17" s="15" t="n"/>
      <c r="K17" s="31" t="n"/>
      <c r="L17" s="31" t="n"/>
      <c r="M17" s="32" t="n"/>
      <c r="N17" s="12" t="n"/>
      <c r="O17" s="12" t="n"/>
      <c r="P17" s="12" t="n"/>
      <c r="Q17" s="15" t="n"/>
      <c r="R17" s="29">
        <f>IF($A17="","",IF($C17="Liquidado",IFERROR($L17*$M17,0),0))</f>
        <v/>
      </c>
      <c r="S17" s="29">
        <f>IF($A17="","",IF($C17="Suportado",IF(AND($N17="Sim",$O17="Sim",$P17="Sim",ISNUMBER($Q17)),IFERROR($L17*$M17*$Q17,0),0),0))</f>
        <v/>
      </c>
      <c r="T17" s="29">
        <f>IF($A17="","",IF($C17&lt;&gt;"Suportado",0,IF(OR($N17="Não",$O17="Não",$P17="Não"),IFERROR($L17*$M17,0),IF(AND($N17="Sim",$O17="Sim",$P17="Sim",ISNUMBER($Q17)),IFERROR(($L17*$M17)-$S17,0),0))))</f>
        <v/>
      </c>
      <c r="U17" s="29">
        <f>IF($A17="","",IF($C17&lt;&gt;"Suportado",0,IF(OR($N17="Não",$O17="Não",$P17="Não"),0,IF(AND($N17="Sim",$O17="Sim",$P17="Sim",ISNUMBER($Q17)),0,IFERROR($L17*$M17,0)))))</f>
        <v/>
      </c>
      <c r="V17" s="5">
        <f>IFERROR(IF($A17="","",IF(OR($B17="",$C17="",$D17="",$E17="",$F17="",$G17="",$H17="",$I17="",$J17="",$K17="",$L17="",$M17=""),"ERRO: campos obrigatórios",IF(AND($C17="Suportado",OR($N17="",$O17="",$P17="")),"ERRO: validar dedução",IF(AND($J17&lt;&gt;"",ABS($L17-ROUND($K17*$J17,2))&gt;'Apuramento e Parâmetros'!$B$5),"REVER: IVA/taxa",IF($C17="Suportado",IF(OR($N17="A confirmar",$O17="A confirmar",$P17="A confirmar"),"EM VALIDAÇÃO",IF(OR($N17="Não",$O17="Não",$P17="Não"),"NÃO DEDUTÍVEL","OK")),"OK"))))),"ERRO: fórmula de controlo")</f>
        <v/>
      </c>
    </row>
    <row r="18" ht="24" customHeight="1">
      <c r="A18" s="12" t="n"/>
      <c r="B18" s="30" t="n"/>
      <c r="C18" s="12" t="n"/>
      <c r="D18" s="30" t="n"/>
      <c r="E18" s="12" t="n"/>
      <c r="F18" s="12" t="n"/>
      <c r="G18" s="14" t="n"/>
      <c r="H18" s="12" t="n"/>
      <c r="I18" s="12" t="n"/>
      <c r="J18" s="15" t="n"/>
      <c r="K18" s="31" t="n"/>
      <c r="L18" s="31" t="n"/>
      <c r="M18" s="32" t="n"/>
      <c r="N18" s="12" t="n"/>
      <c r="O18" s="12" t="n"/>
      <c r="P18" s="12" t="n"/>
      <c r="Q18" s="15" t="n"/>
      <c r="R18" s="29">
        <f>IF($A18="","",IF($C18="Liquidado",IFERROR($L18*$M18,0),0))</f>
        <v/>
      </c>
      <c r="S18" s="29">
        <f>IF($A18="","",IF($C18="Suportado",IF(AND($N18="Sim",$O18="Sim",$P18="Sim",ISNUMBER($Q18)),IFERROR($L18*$M18*$Q18,0),0),0))</f>
        <v/>
      </c>
      <c r="T18" s="29">
        <f>IF($A18="","",IF($C18&lt;&gt;"Suportado",0,IF(OR($N18="Não",$O18="Não",$P18="Não"),IFERROR($L18*$M18,0),IF(AND($N18="Sim",$O18="Sim",$P18="Sim",ISNUMBER($Q18)),IFERROR(($L18*$M18)-$S18,0),0))))</f>
        <v/>
      </c>
      <c r="U18" s="29">
        <f>IF($A18="","",IF($C18&lt;&gt;"Suportado",0,IF(OR($N18="Não",$O18="Não",$P18="Não"),0,IF(AND($N18="Sim",$O18="Sim",$P18="Sim",ISNUMBER($Q18)),0,IFERROR($L18*$M18,0)))))</f>
        <v/>
      </c>
      <c r="V18" s="5">
        <f>IFERROR(IF($A18="","",IF(OR($B18="",$C18="",$D18="",$E18="",$F18="",$G18="",$H18="",$I18="",$J18="",$K18="",$L18="",$M18=""),"ERRO: campos obrigatórios",IF(AND($C18="Suportado",OR($N18="",$O18="",$P18="")),"ERRO: validar dedução",IF(AND($J18&lt;&gt;"",ABS($L18-ROUND($K18*$J18,2))&gt;'Apuramento e Parâmetros'!$B$5),"REVER: IVA/taxa",IF($C18="Suportado",IF(OR($N18="A confirmar",$O18="A confirmar",$P18="A confirmar"),"EM VALIDAÇÃO",IF(OR($N18="Não",$O18="Não",$P18="Não"),"NÃO DEDUTÍVEL","OK")),"OK"))))),"ERRO: fórmula de controlo")</f>
        <v/>
      </c>
    </row>
    <row r="19" ht="24" customHeight="1">
      <c r="A19" s="12" t="n"/>
      <c r="B19" s="30" t="n"/>
      <c r="C19" s="12" t="n"/>
      <c r="D19" s="30" t="n"/>
      <c r="E19" s="12" t="n"/>
      <c r="F19" s="12" t="n"/>
      <c r="G19" s="14" t="n"/>
      <c r="H19" s="12" t="n"/>
      <c r="I19" s="12" t="n"/>
      <c r="J19" s="15" t="n"/>
      <c r="K19" s="31" t="n"/>
      <c r="L19" s="31" t="n"/>
      <c r="M19" s="32" t="n"/>
      <c r="N19" s="12" t="n"/>
      <c r="O19" s="12" t="n"/>
      <c r="P19" s="12" t="n"/>
      <c r="Q19" s="15" t="n"/>
      <c r="R19" s="29">
        <f>IF($A19="","",IF($C19="Liquidado",IFERROR($L19*$M19,0),0))</f>
        <v/>
      </c>
      <c r="S19" s="29">
        <f>IF($A19="","",IF($C19="Suportado",IF(AND($N19="Sim",$O19="Sim",$P19="Sim",ISNUMBER($Q19)),IFERROR($L19*$M19*$Q19,0),0),0))</f>
        <v/>
      </c>
      <c r="T19" s="29">
        <f>IF($A19="","",IF($C19&lt;&gt;"Suportado",0,IF(OR($N19="Não",$O19="Não",$P19="Não"),IFERROR($L19*$M19,0),IF(AND($N19="Sim",$O19="Sim",$P19="Sim",ISNUMBER($Q19)),IFERROR(($L19*$M19)-$S19,0),0))))</f>
        <v/>
      </c>
      <c r="U19" s="29">
        <f>IF($A19="","",IF($C19&lt;&gt;"Suportado",0,IF(OR($N19="Não",$O19="Não",$P19="Não"),0,IF(AND($N19="Sim",$O19="Sim",$P19="Sim",ISNUMBER($Q19)),0,IFERROR($L19*$M19,0)))))</f>
        <v/>
      </c>
      <c r="V19" s="5">
        <f>IFERROR(IF($A19="","",IF(OR($B19="",$C19="",$D19="",$E19="",$F19="",$G19="",$H19="",$I19="",$J19="",$K19="",$L19="",$M19=""),"ERRO: campos obrigatórios",IF(AND($C19="Suportado",OR($N19="",$O19="",$P19="")),"ERRO: validar dedução",IF(AND($J19&lt;&gt;"",ABS($L19-ROUND($K19*$J19,2))&gt;'Apuramento e Parâmetros'!$B$5),"REVER: IVA/taxa",IF($C19="Suportado",IF(OR($N19="A confirmar",$O19="A confirmar",$P19="A confirmar"),"EM VALIDAÇÃO",IF(OR($N19="Não",$O19="Não",$P19="Não"),"NÃO DEDUTÍVEL","OK")),"OK"))))),"ERRO: fórmula de controlo")</f>
        <v/>
      </c>
    </row>
    <row r="20" ht="24" customHeight="1">
      <c r="A20" s="12" t="n"/>
      <c r="B20" s="30" t="n"/>
      <c r="C20" s="12" t="n"/>
      <c r="D20" s="30" t="n"/>
      <c r="E20" s="12" t="n"/>
      <c r="F20" s="12" t="n"/>
      <c r="G20" s="14" t="n"/>
      <c r="H20" s="12" t="n"/>
      <c r="I20" s="12" t="n"/>
      <c r="J20" s="15" t="n"/>
      <c r="K20" s="31" t="n"/>
      <c r="L20" s="31" t="n"/>
      <c r="M20" s="32" t="n"/>
      <c r="N20" s="12" t="n"/>
      <c r="O20" s="12" t="n"/>
      <c r="P20" s="12" t="n"/>
      <c r="Q20" s="15" t="n"/>
      <c r="R20" s="29">
        <f>IF($A20="","",IF($C20="Liquidado",IFERROR($L20*$M20,0),0))</f>
        <v/>
      </c>
      <c r="S20" s="29">
        <f>IF($A20="","",IF($C20="Suportado",IF(AND($N20="Sim",$O20="Sim",$P20="Sim",ISNUMBER($Q20)),IFERROR($L20*$M20*$Q20,0),0),0))</f>
        <v/>
      </c>
      <c r="T20" s="29">
        <f>IF($A20="","",IF($C20&lt;&gt;"Suportado",0,IF(OR($N20="Não",$O20="Não",$P20="Não"),IFERROR($L20*$M20,0),IF(AND($N20="Sim",$O20="Sim",$P20="Sim",ISNUMBER($Q20)),IFERROR(($L20*$M20)-$S20,0),0))))</f>
        <v/>
      </c>
      <c r="U20" s="29">
        <f>IF($A20="","",IF($C20&lt;&gt;"Suportado",0,IF(OR($N20="Não",$O20="Não",$P20="Não"),0,IF(AND($N20="Sim",$O20="Sim",$P20="Sim",ISNUMBER($Q20)),0,IFERROR($L20*$M20,0)))))</f>
        <v/>
      </c>
      <c r="V20" s="5">
        <f>IFERROR(IF($A20="","",IF(OR($B20="",$C20="",$D20="",$E20="",$F20="",$G20="",$H20="",$I20="",$J20="",$K20="",$L20="",$M20=""),"ERRO: campos obrigatórios",IF(AND($C20="Suportado",OR($N20="",$O20="",$P20="")),"ERRO: validar dedução",IF(AND($J20&lt;&gt;"",ABS($L20-ROUND($K20*$J20,2))&gt;'Apuramento e Parâmetros'!$B$5),"REVER: IVA/taxa",IF($C20="Suportado",IF(OR($N20="A confirmar",$O20="A confirmar",$P20="A confirmar"),"EM VALIDAÇÃO",IF(OR($N20="Não",$O20="Não",$P20="Não"),"NÃO DEDUTÍVEL","OK")),"OK"))))),"ERRO: fórmula de controlo")</f>
        <v/>
      </c>
    </row>
    <row r="21" ht="24" customHeight="1">
      <c r="A21" s="12" t="n"/>
      <c r="B21" s="30" t="n"/>
      <c r="C21" s="12" t="n"/>
      <c r="D21" s="30" t="n"/>
      <c r="E21" s="12" t="n"/>
      <c r="F21" s="12" t="n"/>
      <c r="G21" s="14" t="n"/>
      <c r="H21" s="12" t="n"/>
      <c r="I21" s="12" t="n"/>
      <c r="J21" s="15" t="n"/>
      <c r="K21" s="31" t="n"/>
      <c r="L21" s="31" t="n"/>
      <c r="M21" s="32" t="n"/>
      <c r="N21" s="12" t="n"/>
      <c r="O21" s="12" t="n"/>
      <c r="P21" s="12" t="n"/>
      <c r="Q21" s="15" t="n"/>
      <c r="R21" s="29">
        <f>IF($A21="","",IF($C21="Liquidado",IFERROR($L21*$M21,0),0))</f>
        <v/>
      </c>
      <c r="S21" s="29">
        <f>IF($A21="","",IF($C21="Suportado",IF(AND($N21="Sim",$O21="Sim",$P21="Sim",ISNUMBER($Q21)),IFERROR($L21*$M21*$Q21,0),0),0))</f>
        <v/>
      </c>
      <c r="T21" s="29">
        <f>IF($A21="","",IF($C21&lt;&gt;"Suportado",0,IF(OR($N21="Não",$O21="Não",$P21="Não"),IFERROR($L21*$M21,0),IF(AND($N21="Sim",$O21="Sim",$P21="Sim",ISNUMBER($Q21)),IFERROR(($L21*$M21)-$S21,0),0))))</f>
        <v/>
      </c>
      <c r="U21" s="29">
        <f>IF($A21="","",IF($C21&lt;&gt;"Suportado",0,IF(OR($N21="Não",$O21="Não",$P21="Não"),0,IF(AND($N21="Sim",$O21="Sim",$P21="Sim",ISNUMBER($Q21)),0,IFERROR($L21*$M21,0)))))</f>
        <v/>
      </c>
      <c r="V21" s="5">
        <f>IFERROR(IF($A21="","",IF(OR($B21="",$C21="",$D21="",$E21="",$F21="",$G21="",$H21="",$I21="",$J21="",$K21="",$L21="",$M21=""),"ERRO: campos obrigatórios",IF(AND($C21="Suportado",OR($N21="",$O21="",$P21="")),"ERRO: validar dedução",IF(AND($J21&lt;&gt;"",ABS($L21-ROUND($K21*$J21,2))&gt;'Apuramento e Parâmetros'!$B$5),"REVER: IVA/taxa",IF($C21="Suportado",IF(OR($N21="A confirmar",$O21="A confirmar",$P21="A confirmar"),"EM VALIDAÇÃO",IF(OR($N21="Não",$O21="Não",$P21="Não"),"NÃO DEDUTÍVEL","OK")),"OK"))))),"ERRO: fórmula de controlo")</f>
        <v/>
      </c>
    </row>
    <row r="22" ht="24" customHeight="1">
      <c r="A22" s="12" t="n"/>
      <c r="B22" s="30" t="n"/>
      <c r="C22" s="12" t="n"/>
      <c r="D22" s="30" t="n"/>
      <c r="E22" s="12" t="n"/>
      <c r="F22" s="12" t="n"/>
      <c r="G22" s="14" t="n"/>
      <c r="H22" s="12" t="n"/>
      <c r="I22" s="12" t="n"/>
      <c r="J22" s="15" t="n"/>
      <c r="K22" s="31" t="n"/>
      <c r="L22" s="31" t="n"/>
      <c r="M22" s="32" t="n"/>
      <c r="N22" s="12" t="n"/>
      <c r="O22" s="12" t="n"/>
      <c r="P22" s="12" t="n"/>
      <c r="Q22" s="15" t="n"/>
      <c r="R22" s="29">
        <f>IF($A22="","",IF($C22="Liquidado",IFERROR($L22*$M22,0),0))</f>
        <v/>
      </c>
      <c r="S22" s="29">
        <f>IF($A22="","",IF($C22="Suportado",IF(AND($N22="Sim",$O22="Sim",$P22="Sim",ISNUMBER($Q22)),IFERROR($L22*$M22*$Q22,0),0),0))</f>
        <v/>
      </c>
      <c r="T22" s="29">
        <f>IF($A22="","",IF($C22&lt;&gt;"Suportado",0,IF(OR($N22="Não",$O22="Não",$P22="Não"),IFERROR($L22*$M22,0),IF(AND($N22="Sim",$O22="Sim",$P22="Sim",ISNUMBER($Q22)),IFERROR(($L22*$M22)-$S22,0),0))))</f>
        <v/>
      </c>
      <c r="U22" s="29">
        <f>IF($A22="","",IF($C22&lt;&gt;"Suportado",0,IF(OR($N22="Não",$O22="Não",$P22="Não"),0,IF(AND($N22="Sim",$O22="Sim",$P22="Sim",ISNUMBER($Q22)),0,IFERROR($L22*$M22,0)))))</f>
        <v/>
      </c>
      <c r="V22" s="5">
        <f>IFERROR(IF($A22="","",IF(OR($B22="",$C22="",$D22="",$E22="",$F22="",$G22="",$H22="",$I22="",$J22="",$K22="",$L22="",$M22=""),"ERRO: campos obrigatórios",IF(AND($C22="Suportado",OR($N22="",$O22="",$P22="")),"ERRO: validar dedução",IF(AND($J22&lt;&gt;"",ABS($L22-ROUND($K22*$J22,2))&gt;'Apuramento e Parâmetros'!$B$5),"REVER: IVA/taxa",IF($C22="Suportado",IF(OR($N22="A confirmar",$O22="A confirmar",$P22="A confirmar"),"EM VALIDAÇÃO",IF(OR($N22="Não",$O22="Não",$P22="Não"),"NÃO DEDUTÍVEL","OK")),"OK"))))),"ERRO: fórmula de controlo")</f>
        <v/>
      </c>
    </row>
    <row r="23" ht="24" customHeight="1">
      <c r="A23" s="12" t="n"/>
      <c r="B23" s="30" t="n"/>
      <c r="C23" s="12" t="n"/>
      <c r="D23" s="30" t="n"/>
      <c r="E23" s="12" t="n"/>
      <c r="F23" s="12" t="n"/>
      <c r="G23" s="14" t="n"/>
      <c r="H23" s="12" t="n"/>
      <c r="I23" s="12" t="n"/>
      <c r="J23" s="15" t="n"/>
      <c r="K23" s="31" t="n"/>
      <c r="L23" s="31" t="n"/>
      <c r="M23" s="32" t="n"/>
      <c r="N23" s="12" t="n"/>
      <c r="O23" s="12" t="n"/>
      <c r="P23" s="12" t="n"/>
      <c r="Q23" s="15" t="n"/>
      <c r="R23" s="29">
        <f>IF($A23="","",IF($C23="Liquidado",IFERROR($L23*$M23,0),0))</f>
        <v/>
      </c>
      <c r="S23" s="29">
        <f>IF($A23="","",IF($C23="Suportado",IF(AND($N23="Sim",$O23="Sim",$P23="Sim",ISNUMBER($Q23)),IFERROR($L23*$M23*$Q23,0),0),0))</f>
        <v/>
      </c>
      <c r="T23" s="29">
        <f>IF($A23="","",IF($C23&lt;&gt;"Suportado",0,IF(OR($N23="Não",$O23="Não",$P23="Não"),IFERROR($L23*$M23,0),IF(AND($N23="Sim",$O23="Sim",$P23="Sim",ISNUMBER($Q23)),IFERROR(($L23*$M23)-$S23,0),0))))</f>
        <v/>
      </c>
      <c r="U23" s="29">
        <f>IF($A23="","",IF($C23&lt;&gt;"Suportado",0,IF(OR($N23="Não",$O23="Não",$P23="Não"),0,IF(AND($N23="Sim",$O23="Sim",$P23="Sim",ISNUMBER($Q23)),0,IFERROR($L23*$M23,0)))))</f>
        <v/>
      </c>
      <c r="V23" s="5">
        <f>IFERROR(IF($A23="","",IF(OR($B23="",$C23="",$D23="",$E23="",$F23="",$G23="",$H23="",$I23="",$J23="",$K23="",$L23="",$M23=""),"ERRO: campos obrigatórios",IF(AND($C23="Suportado",OR($N23="",$O23="",$P23="")),"ERRO: validar dedução",IF(AND($J23&lt;&gt;"",ABS($L23-ROUND($K23*$J23,2))&gt;'Apuramento e Parâmetros'!$B$5),"REVER: IVA/taxa",IF($C23="Suportado",IF(OR($N23="A confirmar",$O23="A confirmar",$P23="A confirmar"),"EM VALIDAÇÃO",IF(OR($N23="Não",$O23="Não",$P23="Não"),"NÃO DEDUTÍVEL","OK")),"OK"))))),"ERRO: fórmula de controlo")</f>
        <v/>
      </c>
    </row>
    <row r="24" ht="24" customHeight="1">
      <c r="A24" s="12" t="n"/>
      <c r="B24" s="30" t="n"/>
      <c r="C24" s="12" t="n"/>
      <c r="D24" s="30" t="n"/>
      <c r="E24" s="12" t="n"/>
      <c r="F24" s="12" t="n"/>
      <c r="G24" s="14" t="n"/>
      <c r="H24" s="12" t="n"/>
      <c r="I24" s="12" t="n"/>
      <c r="J24" s="15" t="n"/>
      <c r="K24" s="31" t="n"/>
      <c r="L24" s="31" t="n"/>
      <c r="M24" s="32" t="n"/>
      <c r="N24" s="12" t="n"/>
      <c r="O24" s="12" t="n"/>
      <c r="P24" s="12" t="n"/>
      <c r="Q24" s="15" t="n"/>
      <c r="R24" s="29">
        <f>IF($A24="","",IF($C24="Liquidado",IFERROR($L24*$M24,0),0))</f>
        <v/>
      </c>
      <c r="S24" s="29">
        <f>IF($A24="","",IF($C24="Suportado",IF(AND($N24="Sim",$O24="Sim",$P24="Sim",ISNUMBER($Q24)),IFERROR($L24*$M24*$Q24,0),0),0))</f>
        <v/>
      </c>
      <c r="T24" s="29">
        <f>IF($A24="","",IF($C24&lt;&gt;"Suportado",0,IF(OR($N24="Não",$O24="Não",$P24="Não"),IFERROR($L24*$M24,0),IF(AND($N24="Sim",$O24="Sim",$P24="Sim",ISNUMBER($Q24)),IFERROR(($L24*$M24)-$S24,0),0))))</f>
        <v/>
      </c>
      <c r="U24" s="29">
        <f>IF($A24="","",IF($C24&lt;&gt;"Suportado",0,IF(OR($N24="Não",$O24="Não",$P24="Não"),0,IF(AND($N24="Sim",$O24="Sim",$P24="Sim",ISNUMBER($Q24)),0,IFERROR($L24*$M24,0)))))</f>
        <v/>
      </c>
      <c r="V24" s="5">
        <f>IFERROR(IF($A24="","",IF(OR($B24="",$C24="",$D24="",$E24="",$F24="",$G24="",$H24="",$I24="",$J24="",$K24="",$L24="",$M24=""),"ERRO: campos obrigatórios",IF(AND($C24="Suportado",OR($N24="",$O24="",$P24="")),"ERRO: validar dedução",IF(AND($J24&lt;&gt;"",ABS($L24-ROUND($K24*$J24,2))&gt;'Apuramento e Parâmetros'!$B$5),"REVER: IVA/taxa",IF($C24="Suportado",IF(OR($N24="A confirmar",$O24="A confirmar",$P24="A confirmar"),"EM VALIDAÇÃO",IF(OR($N24="Não",$O24="Não",$P24="Não"),"NÃO DEDUTÍVEL","OK")),"OK"))))),"ERRO: fórmula de controlo")</f>
        <v/>
      </c>
    </row>
    <row r="25" ht="24" customHeight="1">
      <c r="A25" s="12" t="n"/>
      <c r="B25" s="30" t="n"/>
      <c r="C25" s="12" t="n"/>
      <c r="D25" s="30" t="n"/>
      <c r="E25" s="12" t="n"/>
      <c r="F25" s="12" t="n"/>
      <c r="G25" s="14" t="n"/>
      <c r="H25" s="12" t="n"/>
      <c r="I25" s="12" t="n"/>
      <c r="J25" s="15" t="n"/>
      <c r="K25" s="31" t="n"/>
      <c r="L25" s="31" t="n"/>
      <c r="M25" s="32" t="n"/>
      <c r="N25" s="12" t="n"/>
      <c r="O25" s="12" t="n"/>
      <c r="P25" s="12" t="n"/>
      <c r="Q25" s="15" t="n"/>
      <c r="R25" s="29">
        <f>IF($A25="","",IF($C25="Liquidado",IFERROR($L25*$M25,0),0))</f>
        <v/>
      </c>
      <c r="S25" s="29">
        <f>IF($A25="","",IF($C25="Suportado",IF(AND($N25="Sim",$O25="Sim",$P25="Sim",ISNUMBER($Q25)),IFERROR($L25*$M25*$Q25,0),0),0))</f>
        <v/>
      </c>
      <c r="T25" s="29">
        <f>IF($A25="","",IF($C25&lt;&gt;"Suportado",0,IF(OR($N25="Não",$O25="Não",$P25="Não"),IFERROR($L25*$M25,0),IF(AND($N25="Sim",$O25="Sim",$P25="Sim",ISNUMBER($Q25)),IFERROR(($L25*$M25)-$S25,0),0))))</f>
        <v/>
      </c>
      <c r="U25" s="29">
        <f>IF($A25="","",IF($C25&lt;&gt;"Suportado",0,IF(OR($N25="Não",$O25="Não",$P25="Não"),0,IF(AND($N25="Sim",$O25="Sim",$P25="Sim",ISNUMBER($Q25)),0,IFERROR($L25*$M25,0)))))</f>
        <v/>
      </c>
      <c r="V25" s="5">
        <f>IFERROR(IF($A25="","",IF(OR($B25="",$C25="",$D25="",$E25="",$F25="",$G25="",$H25="",$I25="",$J25="",$K25="",$L25="",$M25=""),"ERRO: campos obrigatórios",IF(AND($C25="Suportado",OR($N25="",$O25="",$P25="")),"ERRO: validar dedução",IF(AND($J25&lt;&gt;"",ABS($L25-ROUND($K25*$J25,2))&gt;'Apuramento e Parâmetros'!$B$5),"REVER: IVA/taxa",IF($C25="Suportado",IF(OR($N25="A confirmar",$O25="A confirmar",$P25="A confirmar"),"EM VALIDAÇÃO",IF(OR($N25="Não",$O25="Não",$P25="Não"),"NÃO DEDUTÍVEL","OK")),"OK"))))),"ERRO: fórmula de controlo")</f>
        <v/>
      </c>
    </row>
    <row r="26" ht="24" customHeight="1">
      <c r="A26" s="12" t="n"/>
      <c r="B26" s="30" t="n"/>
      <c r="C26" s="12" t="n"/>
      <c r="D26" s="30" t="n"/>
      <c r="E26" s="12" t="n"/>
      <c r="F26" s="12" t="n"/>
      <c r="G26" s="14" t="n"/>
      <c r="H26" s="12" t="n"/>
      <c r="I26" s="12" t="n"/>
      <c r="J26" s="15" t="n"/>
      <c r="K26" s="31" t="n"/>
      <c r="L26" s="31" t="n"/>
      <c r="M26" s="32" t="n"/>
      <c r="N26" s="12" t="n"/>
      <c r="O26" s="12" t="n"/>
      <c r="P26" s="12" t="n"/>
      <c r="Q26" s="15" t="n"/>
      <c r="R26" s="29">
        <f>IF($A26="","",IF($C26="Liquidado",IFERROR($L26*$M26,0),0))</f>
        <v/>
      </c>
      <c r="S26" s="29">
        <f>IF($A26="","",IF($C26="Suportado",IF(AND($N26="Sim",$O26="Sim",$P26="Sim",ISNUMBER($Q26)),IFERROR($L26*$M26*$Q26,0),0),0))</f>
        <v/>
      </c>
      <c r="T26" s="29">
        <f>IF($A26="","",IF($C26&lt;&gt;"Suportado",0,IF(OR($N26="Não",$O26="Não",$P26="Não"),IFERROR($L26*$M26,0),IF(AND($N26="Sim",$O26="Sim",$P26="Sim",ISNUMBER($Q26)),IFERROR(($L26*$M26)-$S26,0),0))))</f>
        <v/>
      </c>
      <c r="U26" s="29">
        <f>IF($A26="","",IF($C26&lt;&gt;"Suportado",0,IF(OR($N26="Não",$O26="Não",$P26="Não"),0,IF(AND($N26="Sim",$O26="Sim",$P26="Sim",ISNUMBER($Q26)),0,IFERROR($L26*$M26,0)))))</f>
        <v/>
      </c>
      <c r="V26" s="5">
        <f>IFERROR(IF($A26="","",IF(OR($B26="",$C26="",$D26="",$E26="",$F26="",$G26="",$H26="",$I26="",$J26="",$K26="",$L26="",$M26=""),"ERRO: campos obrigatórios",IF(AND($C26="Suportado",OR($N26="",$O26="",$P26="")),"ERRO: validar dedução",IF(AND($J26&lt;&gt;"",ABS($L26-ROUND($K26*$J26,2))&gt;'Apuramento e Parâmetros'!$B$5),"REVER: IVA/taxa",IF($C26="Suportado",IF(OR($N26="A confirmar",$O26="A confirmar",$P26="A confirmar"),"EM VALIDAÇÃO",IF(OR($N26="Não",$O26="Não",$P26="Não"),"NÃO DEDUTÍVEL","OK")),"OK"))))),"ERRO: fórmula de controlo")</f>
        <v/>
      </c>
    </row>
    <row r="27" ht="24" customHeight="1">
      <c r="A27" s="12" t="n"/>
      <c r="B27" s="30" t="n"/>
      <c r="C27" s="12" t="n"/>
      <c r="D27" s="30" t="n"/>
      <c r="E27" s="12" t="n"/>
      <c r="F27" s="12" t="n"/>
      <c r="G27" s="14" t="n"/>
      <c r="H27" s="12" t="n"/>
      <c r="I27" s="12" t="n"/>
      <c r="J27" s="15" t="n"/>
      <c r="K27" s="31" t="n"/>
      <c r="L27" s="31" t="n"/>
      <c r="M27" s="32" t="n"/>
      <c r="N27" s="12" t="n"/>
      <c r="O27" s="12" t="n"/>
      <c r="P27" s="12" t="n"/>
      <c r="Q27" s="15" t="n"/>
      <c r="R27" s="29">
        <f>IF($A27="","",IF($C27="Liquidado",IFERROR($L27*$M27,0),0))</f>
        <v/>
      </c>
      <c r="S27" s="29">
        <f>IF($A27="","",IF($C27="Suportado",IF(AND($N27="Sim",$O27="Sim",$P27="Sim",ISNUMBER($Q27)),IFERROR($L27*$M27*$Q27,0),0),0))</f>
        <v/>
      </c>
      <c r="T27" s="29">
        <f>IF($A27="","",IF($C27&lt;&gt;"Suportado",0,IF(OR($N27="Não",$O27="Não",$P27="Não"),IFERROR($L27*$M27,0),IF(AND($N27="Sim",$O27="Sim",$P27="Sim",ISNUMBER($Q27)),IFERROR(($L27*$M27)-$S27,0),0))))</f>
        <v/>
      </c>
      <c r="U27" s="29">
        <f>IF($A27="","",IF($C27&lt;&gt;"Suportado",0,IF(OR($N27="Não",$O27="Não",$P27="Não"),0,IF(AND($N27="Sim",$O27="Sim",$P27="Sim",ISNUMBER($Q27)),0,IFERROR($L27*$M27,0)))))</f>
        <v/>
      </c>
      <c r="V27" s="5">
        <f>IFERROR(IF($A27="","",IF(OR($B27="",$C27="",$D27="",$E27="",$F27="",$G27="",$H27="",$I27="",$J27="",$K27="",$L27="",$M27=""),"ERRO: campos obrigatórios",IF(AND($C27="Suportado",OR($N27="",$O27="",$P27="")),"ERRO: validar dedução",IF(AND($J27&lt;&gt;"",ABS($L27-ROUND($K27*$J27,2))&gt;'Apuramento e Parâmetros'!$B$5),"REVER: IVA/taxa",IF($C27="Suportado",IF(OR($N27="A confirmar",$O27="A confirmar",$P27="A confirmar"),"EM VALIDAÇÃO",IF(OR($N27="Não",$O27="Não",$P27="Não"),"NÃO DEDUTÍVEL","OK")),"OK"))))),"ERRO: fórmula de controlo")</f>
        <v/>
      </c>
    </row>
    <row r="28" ht="24" customHeight="1">
      <c r="A28" s="12" t="n"/>
      <c r="B28" s="30" t="n"/>
      <c r="C28" s="12" t="n"/>
      <c r="D28" s="30" t="n"/>
      <c r="E28" s="12" t="n"/>
      <c r="F28" s="12" t="n"/>
      <c r="G28" s="14" t="n"/>
      <c r="H28" s="12" t="n"/>
      <c r="I28" s="12" t="n"/>
      <c r="J28" s="15" t="n"/>
      <c r="K28" s="31" t="n"/>
      <c r="L28" s="31" t="n"/>
      <c r="M28" s="32" t="n"/>
      <c r="N28" s="12" t="n"/>
      <c r="O28" s="12" t="n"/>
      <c r="P28" s="12" t="n"/>
      <c r="Q28" s="15" t="n"/>
      <c r="R28" s="29">
        <f>IF($A28="","",IF($C28="Liquidado",IFERROR($L28*$M28,0),0))</f>
        <v/>
      </c>
      <c r="S28" s="29">
        <f>IF($A28="","",IF($C28="Suportado",IF(AND($N28="Sim",$O28="Sim",$P28="Sim",ISNUMBER($Q28)),IFERROR($L28*$M28*$Q28,0),0),0))</f>
        <v/>
      </c>
      <c r="T28" s="29">
        <f>IF($A28="","",IF($C28&lt;&gt;"Suportado",0,IF(OR($N28="Não",$O28="Não",$P28="Não"),IFERROR($L28*$M28,0),IF(AND($N28="Sim",$O28="Sim",$P28="Sim",ISNUMBER($Q28)),IFERROR(($L28*$M28)-$S28,0),0))))</f>
        <v/>
      </c>
      <c r="U28" s="29">
        <f>IF($A28="","",IF($C28&lt;&gt;"Suportado",0,IF(OR($N28="Não",$O28="Não",$P28="Não"),0,IF(AND($N28="Sim",$O28="Sim",$P28="Sim",ISNUMBER($Q28)),0,IFERROR($L28*$M28,0)))))</f>
        <v/>
      </c>
      <c r="V28" s="5">
        <f>IFERROR(IF($A28="","",IF(OR($B28="",$C28="",$D28="",$E28="",$F28="",$G28="",$H28="",$I28="",$J28="",$K28="",$L28="",$M28=""),"ERRO: campos obrigatórios",IF(AND($C28="Suportado",OR($N28="",$O28="",$P28="")),"ERRO: validar dedução",IF(AND($J28&lt;&gt;"",ABS($L28-ROUND($K28*$J28,2))&gt;'Apuramento e Parâmetros'!$B$5),"REVER: IVA/taxa",IF($C28="Suportado",IF(OR($N28="A confirmar",$O28="A confirmar",$P28="A confirmar"),"EM VALIDAÇÃO",IF(OR($N28="Não",$O28="Não",$P28="Não"),"NÃO DEDUTÍVEL","OK")),"OK"))))),"ERRO: fórmula de controlo")</f>
        <v/>
      </c>
    </row>
    <row r="29" ht="24" customHeight="1">
      <c r="A29" s="12" t="n"/>
      <c r="B29" s="30" t="n"/>
      <c r="C29" s="12" t="n"/>
      <c r="D29" s="30" t="n"/>
      <c r="E29" s="12" t="n"/>
      <c r="F29" s="12" t="n"/>
      <c r="G29" s="14" t="n"/>
      <c r="H29" s="12" t="n"/>
      <c r="I29" s="12" t="n"/>
      <c r="J29" s="15" t="n"/>
      <c r="K29" s="31" t="n"/>
      <c r="L29" s="31" t="n"/>
      <c r="M29" s="32" t="n"/>
      <c r="N29" s="12" t="n"/>
      <c r="O29" s="12" t="n"/>
      <c r="P29" s="12" t="n"/>
      <c r="Q29" s="15" t="n"/>
      <c r="R29" s="29">
        <f>IF($A29="","",IF($C29="Liquidado",IFERROR($L29*$M29,0),0))</f>
        <v/>
      </c>
      <c r="S29" s="29">
        <f>IF($A29="","",IF($C29="Suportado",IF(AND($N29="Sim",$O29="Sim",$P29="Sim",ISNUMBER($Q29)),IFERROR($L29*$M29*$Q29,0),0),0))</f>
        <v/>
      </c>
      <c r="T29" s="29">
        <f>IF($A29="","",IF($C29&lt;&gt;"Suportado",0,IF(OR($N29="Não",$O29="Não",$P29="Não"),IFERROR($L29*$M29,0),IF(AND($N29="Sim",$O29="Sim",$P29="Sim",ISNUMBER($Q29)),IFERROR(($L29*$M29)-$S29,0),0))))</f>
        <v/>
      </c>
      <c r="U29" s="29">
        <f>IF($A29="","",IF($C29&lt;&gt;"Suportado",0,IF(OR($N29="Não",$O29="Não",$P29="Não"),0,IF(AND($N29="Sim",$O29="Sim",$P29="Sim",ISNUMBER($Q29)),0,IFERROR($L29*$M29,0)))))</f>
        <v/>
      </c>
      <c r="V29" s="5">
        <f>IFERROR(IF($A29="","",IF(OR($B29="",$C29="",$D29="",$E29="",$F29="",$G29="",$H29="",$I29="",$J29="",$K29="",$L29="",$M29=""),"ERRO: campos obrigatórios",IF(AND($C29="Suportado",OR($N29="",$O29="",$P29="")),"ERRO: validar dedução",IF(AND($J29&lt;&gt;"",ABS($L29-ROUND($K29*$J29,2))&gt;'Apuramento e Parâmetros'!$B$5),"REVER: IVA/taxa",IF($C29="Suportado",IF(OR($N29="A confirmar",$O29="A confirmar",$P29="A confirmar"),"EM VALIDAÇÃO",IF(OR($N29="Não",$O29="Não",$P29="Não"),"NÃO DEDUTÍVEL","OK")),"OK"))))),"ERRO: fórmula de controlo")</f>
        <v/>
      </c>
    </row>
    <row r="30" ht="24" customHeight="1">
      <c r="A30" s="12" t="n"/>
      <c r="B30" s="30" t="n"/>
      <c r="C30" s="12" t="n"/>
      <c r="D30" s="30" t="n"/>
      <c r="E30" s="12" t="n"/>
      <c r="F30" s="12" t="n"/>
      <c r="G30" s="14" t="n"/>
      <c r="H30" s="12" t="n"/>
      <c r="I30" s="12" t="n"/>
      <c r="J30" s="15" t="n"/>
      <c r="K30" s="31" t="n"/>
      <c r="L30" s="31" t="n"/>
      <c r="M30" s="32" t="n"/>
      <c r="N30" s="12" t="n"/>
      <c r="O30" s="12" t="n"/>
      <c r="P30" s="12" t="n"/>
      <c r="Q30" s="15" t="n"/>
      <c r="R30" s="29">
        <f>IF($A30="","",IF($C30="Liquidado",IFERROR($L30*$M30,0),0))</f>
        <v/>
      </c>
      <c r="S30" s="29">
        <f>IF($A30="","",IF($C30="Suportado",IF(AND($N30="Sim",$O30="Sim",$P30="Sim",ISNUMBER($Q30)),IFERROR($L30*$M30*$Q30,0),0),0))</f>
        <v/>
      </c>
      <c r="T30" s="29">
        <f>IF($A30="","",IF($C30&lt;&gt;"Suportado",0,IF(OR($N30="Não",$O30="Não",$P30="Não"),IFERROR($L30*$M30,0),IF(AND($N30="Sim",$O30="Sim",$P30="Sim",ISNUMBER($Q30)),IFERROR(($L30*$M30)-$S30,0),0))))</f>
        <v/>
      </c>
      <c r="U30" s="29">
        <f>IF($A30="","",IF($C30&lt;&gt;"Suportado",0,IF(OR($N30="Não",$O30="Não",$P30="Não"),0,IF(AND($N30="Sim",$O30="Sim",$P30="Sim",ISNUMBER($Q30)),0,IFERROR($L30*$M30,0)))))</f>
        <v/>
      </c>
      <c r="V30" s="5">
        <f>IFERROR(IF($A30="","",IF(OR($B30="",$C30="",$D30="",$E30="",$F30="",$G30="",$H30="",$I30="",$J30="",$K30="",$L30="",$M30=""),"ERRO: campos obrigatórios",IF(AND($C30="Suportado",OR($N30="",$O30="",$P30="")),"ERRO: validar dedução",IF(AND($J30&lt;&gt;"",ABS($L30-ROUND($K30*$J30,2))&gt;'Apuramento e Parâmetros'!$B$5),"REVER: IVA/taxa",IF($C30="Suportado",IF(OR($N30="A confirmar",$O30="A confirmar",$P30="A confirmar"),"EM VALIDAÇÃO",IF(OR($N30="Não",$O30="Não",$P30="Não"),"NÃO DEDUTÍVEL","OK")),"OK"))))),"ERRO: fórmula de controlo")</f>
        <v/>
      </c>
    </row>
    <row r="31" ht="24" customHeight="1">
      <c r="A31" s="12" t="n"/>
      <c r="B31" s="30" t="n"/>
      <c r="C31" s="12" t="n"/>
      <c r="D31" s="30" t="n"/>
      <c r="E31" s="12" t="n"/>
      <c r="F31" s="12" t="n"/>
      <c r="G31" s="14" t="n"/>
      <c r="H31" s="12" t="n"/>
      <c r="I31" s="12" t="n"/>
      <c r="J31" s="15" t="n"/>
      <c r="K31" s="31" t="n"/>
      <c r="L31" s="31" t="n"/>
      <c r="M31" s="32" t="n"/>
      <c r="N31" s="12" t="n"/>
      <c r="O31" s="12" t="n"/>
      <c r="P31" s="12" t="n"/>
      <c r="Q31" s="15" t="n"/>
      <c r="R31" s="29">
        <f>IF($A31="","",IF($C31="Liquidado",IFERROR($L31*$M31,0),0))</f>
        <v/>
      </c>
      <c r="S31" s="29">
        <f>IF($A31="","",IF($C31="Suportado",IF(AND($N31="Sim",$O31="Sim",$P31="Sim",ISNUMBER($Q31)),IFERROR($L31*$M31*$Q31,0),0),0))</f>
        <v/>
      </c>
      <c r="T31" s="29">
        <f>IF($A31="","",IF($C31&lt;&gt;"Suportado",0,IF(OR($N31="Não",$O31="Não",$P31="Não"),IFERROR($L31*$M31,0),IF(AND($N31="Sim",$O31="Sim",$P31="Sim",ISNUMBER($Q31)),IFERROR(($L31*$M31)-$S31,0),0))))</f>
        <v/>
      </c>
      <c r="U31" s="29">
        <f>IF($A31="","",IF($C31&lt;&gt;"Suportado",0,IF(OR($N31="Não",$O31="Não",$P31="Não"),0,IF(AND($N31="Sim",$O31="Sim",$P31="Sim",ISNUMBER($Q31)),0,IFERROR($L31*$M31,0)))))</f>
        <v/>
      </c>
      <c r="V31" s="5">
        <f>IFERROR(IF($A31="","",IF(OR($B31="",$C31="",$D31="",$E31="",$F31="",$G31="",$H31="",$I31="",$J31="",$K31="",$L31="",$M31=""),"ERRO: campos obrigatórios",IF(AND($C31="Suportado",OR($N31="",$O31="",$P31="")),"ERRO: validar dedução",IF(AND($J31&lt;&gt;"",ABS($L31-ROUND($K31*$J31,2))&gt;'Apuramento e Parâmetros'!$B$5),"REVER: IVA/taxa",IF($C31="Suportado",IF(OR($N31="A confirmar",$O31="A confirmar",$P31="A confirmar"),"EM VALIDAÇÃO",IF(OR($N31="Não",$O31="Não",$P31="Não"),"NÃO DEDUTÍVEL","OK")),"OK"))))),"ERRO: fórmula de controlo")</f>
        <v/>
      </c>
    </row>
    <row r="32" ht="24" customHeight="1">
      <c r="A32" s="12" t="n"/>
      <c r="B32" s="30" t="n"/>
      <c r="C32" s="12" t="n"/>
      <c r="D32" s="30" t="n"/>
      <c r="E32" s="12" t="n"/>
      <c r="F32" s="12" t="n"/>
      <c r="G32" s="14" t="n"/>
      <c r="H32" s="12" t="n"/>
      <c r="I32" s="12" t="n"/>
      <c r="J32" s="15" t="n"/>
      <c r="K32" s="31" t="n"/>
      <c r="L32" s="31" t="n"/>
      <c r="M32" s="32" t="n"/>
      <c r="N32" s="12" t="n"/>
      <c r="O32" s="12" t="n"/>
      <c r="P32" s="12" t="n"/>
      <c r="Q32" s="15" t="n"/>
      <c r="R32" s="29">
        <f>IF($A32="","",IF($C32="Liquidado",IFERROR($L32*$M32,0),0))</f>
        <v/>
      </c>
      <c r="S32" s="29">
        <f>IF($A32="","",IF($C32="Suportado",IF(AND($N32="Sim",$O32="Sim",$P32="Sim",ISNUMBER($Q32)),IFERROR($L32*$M32*$Q32,0),0),0))</f>
        <v/>
      </c>
      <c r="T32" s="29">
        <f>IF($A32="","",IF($C32&lt;&gt;"Suportado",0,IF(OR($N32="Não",$O32="Não",$P32="Não"),IFERROR($L32*$M32,0),IF(AND($N32="Sim",$O32="Sim",$P32="Sim",ISNUMBER($Q32)),IFERROR(($L32*$M32)-$S32,0),0))))</f>
        <v/>
      </c>
      <c r="U32" s="29">
        <f>IF($A32="","",IF($C32&lt;&gt;"Suportado",0,IF(OR($N32="Não",$O32="Não",$P32="Não"),0,IF(AND($N32="Sim",$O32="Sim",$P32="Sim",ISNUMBER($Q32)),0,IFERROR($L32*$M32,0)))))</f>
        <v/>
      </c>
      <c r="V32" s="5">
        <f>IFERROR(IF($A32="","",IF(OR($B32="",$C32="",$D32="",$E32="",$F32="",$G32="",$H32="",$I32="",$J32="",$K32="",$L32="",$M32=""),"ERRO: campos obrigatórios",IF(AND($C32="Suportado",OR($N32="",$O32="",$P32="")),"ERRO: validar dedução",IF(AND($J32&lt;&gt;"",ABS($L32-ROUND($K32*$J32,2))&gt;'Apuramento e Parâmetros'!$B$5),"REVER: IVA/taxa",IF($C32="Suportado",IF(OR($N32="A confirmar",$O32="A confirmar",$P32="A confirmar"),"EM VALIDAÇÃO",IF(OR($N32="Não",$O32="Não",$P32="Não"),"NÃO DEDUTÍVEL","OK")),"OK"))))),"ERRO: fórmula de controlo")</f>
        <v/>
      </c>
    </row>
    <row r="33" ht="24" customHeight="1">
      <c r="A33" s="12" t="n"/>
      <c r="B33" s="30" t="n"/>
      <c r="C33" s="12" t="n"/>
      <c r="D33" s="30" t="n"/>
      <c r="E33" s="12" t="n"/>
      <c r="F33" s="12" t="n"/>
      <c r="G33" s="14" t="n"/>
      <c r="H33" s="12" t="n"/>
      <c r="I33" s="12" t="n"/>
      <c r="J33" s="15" t="n"/>
      <c r="K33" s="31" t="n"/>
      <c r="L33" s="31" t="n"/>
      <c r="M33" s="32" t="n"/>
      <c r="N33" s="12" t="n"/>
      <c r="O33" s="12" t="n"/>
      <c r="P33" s="12" t="n"/>
      <c r="Q33" s="15" t="n"/>
      <c r="R33" s="29">
        <f>IF($A33="","",IF($C33="Liquidado",IFERROR($L33*$M33,0),0))</f>
        <v/>
      </c>
      <c r="S33" s="29">
        <f>IF($A33="","",IF($C33="Suportado",IF(AND($N33="Sim",$O33="Sim",$P33="Sim",ISNUMBER($Q33)),IFERROR($L33*$M33*$Q33,0),0),0))</f>
        <v/>
      </c>
      <c r="T33" s="29">
        <f>IF($A33="","",IF($C33&lt;&gt;"Suportado",0,IF(OR($N33="Não",$O33="Não",$P33="Não"),IFERROR($L33*$M33,0),IF(AND($N33="Sim",$O33="Sim",$P33="Sim",ISNUMBER($Q33)),IFERROR(($L33*$M33)-$S33,0),0))))</f>
        <v/>
      </c>
      <c r="U33" s="29">
        <f>IF($A33="","",IF($C33&lt;&gt;"Suportado",0,IF(OR($N33="Não",$O33="Não",$P33="Não"),0,IF(AND($N33="Sim",$O33="Sim",$P33="Sim",ISNUMBER($Q33)),0,IFERROR($L33*$M33,0)))))</f>
        <v/>
      </c>
      <c r="V33" s="5">
        <f>IFERROR(IF($A33="","",IF(OR($B33="",$C33="",$D33="",$E33="",$F33="",$G33="",$H33="",$I33="",$J33="",$K33="",$L33="",$M33=""),"ERRO: campos obrigatórios",IF(AND($C33="Suportado",OR($N33="",$O33="",$P33="")),"ERRO: validar dedução",IF(AND($J33&lt;&gt;"",ABS($L33-ROUND($K33*$J33,2))&gt;'Apuramento e Parâmetros'!$B$5),"REVER: IVA/taxa",IF($C33="Suportado",IF(OR($N33="A confirmar",$O33="A confirmar",$P33="A confirmar"),"EM VALIDAÇÃO",IF(OR($N33="Não",$O33="Não",$P33="Não"),"NÃO DEDUTÍVEL","OK")),"OK"))))),"ERRO: fórmula de controlo")</f>
        <v/>
      </c>
    </row>
    <row r="34" ht="24" customHeight="1">
      <c r="A34" s="12" t="n"/>
      <c r="B34" s="30" t="n"/>
      <c r="C34" s="12" t="n"/>
      <c r="D34" s="30" t="n"/>
      <c r="E34" s="12" t="n"/>
      <c r="F34" s="12" t="n"/>
      <c r="G34" s="14" t="n"/>
      <c r="H34" s="12" t="n"/>
      <c r="I34" s="12" t="n"/>
      <c r="J34" s="15" t="n"/>
      <c r="K34" s="31" t="n"/>
      <c r="L34" s="31" t="n"/>
      <c r="M34" s="32" t="n"/>
      <c r="N34" s="12" t="n"/>
      <c r="O34" s="12" t="n"/>
      <c r="P34" s="12" t="n"/>
      <c r="Q34" s="15" t="n"/>
      <c r="R34" s="29">
        <f>IF($A34="","",IF($C34="Liquidado",IFERROR($L34*$M34,0),0))</f>
        <v/>
      </c>
      <c r="S34" s="29">
        <f>IF($A34="","",IF($C34="Suportado",IF(AND($N34="Sim",$O34="Sim",$P34="Sim",ISNUMBER($Q34)),IFERROR($L34*$M34*$Q34,0),0),0))</f>
        <v/>
      </c>
      <c r="T34" s="29">
        <f>IF($A34="","",IF($C34&lt;&gt;"Suportado",0,IF(OR($N34="Não",$O34="Não",$P34="Não"),IFERROR($L34*$M34,0),IF(AND($N34="Sim",$O34="Sim",$P34="Sim",ISNUMBER($Q34)),IFERROR(($L34*$M34)-$S34,0),0))))</f>
        <v/>
      </c>
      <c r="U34" s="29">
        <f>IF($A34="","",IF($C34&lt;&gt;"Suportado",0,IF(OR($N34="Não",$O34="Não",$P34="Não"),0,IF(AND($N34="Sim",$O34="Sim",$P34="Sim",ISNUMBER($Q34)),0,IFERROR($L34*$M34,0)))))</f>
        <v/>
      </c>
      <c r="V34" s="5">
        <f>IFERROR(IF($A34="","",IF(OR($B34="",$C34="",$D34="",$E34="",$F34="",$G34="",$H34="",$I34="",$J34="",$K34="",$L34="",$M34=""),"ERRO: campos obrigatórios",IF(AND($C34="Suportado",OR($N34="",$O34="",$P34="")),"ERRO: validar dedução",IF(AND($J34&lt;&gt;"",ABS($L34-ROUND($K34*$J34,2))&gt;'Apuramento e Parâmetros'!$B$5),"REVER: IVA/taxa",IF($C34="Suportado",IF(OR($N34="A confirmar",$O34="A confirmar",$P34="A confirmar"),"EM VALIDAÇÃO",IF(OR($N34="Não",$O34="Não",$P34="Não"),"NÃO DEDUTÍVEL","OK")),"OK"))))),"ERRO: fórmula de controlo")</f>
        <v/>
      </c>
    </row>
    <row r="35" ht="24" customHeight="1">
      <c r="A35" s="12" t="n"/>
      <c r="B35" s="30" t="n"/>
      <c r="C35" s="12" t="n"/>
      <c r="D35" s="30" t="n"/>
      <c r="E35" s="12" t="n"/>
      <c r="F35" s="12" t="n"/>
      <c r="G35" s="14" t="n"/>
      <c r="H35" s="12" t="n"/>
      <c r="I35" s="12" t="n"/>
      <c r="J35" s="15" t="n"/>
      <c r="K35" s="31" t="n"/>
      <c r="L35" s="31" t="n"/>
      <c r="M35" s="32" t="n"/>
      <c r="N35" s="12" t="n"/>
      <c r="O35" s="12" t="n"/>
      <c r="P35" s="12" t="n"/>
      <c r="Q35" s="15" t="n"/>
      <c r="R35" s="29">
        <f>IF($A35="","",IF($C35="Liquidado",IFERROR($L35*$M35,0),0))</f>
        <v/>
      </c>
      <c r="S35" s="29">
        <f>IF($A35="","",IF($C35="Suportado",IF(AND($N35="Sim",$O35="Sim",$P35="Sim",ISNUMBER($Q35)),IFERROR($L35*$M35*$Q35,0),0),0))</f>
        <v/>
      </c>
      <c r="T35" s="29">
        <f>IF($A35="","",IF($C35&lt;&gt;"Suportado",0,IF(OR($N35="Não",$O35="Não",$P35="Não"),IFERROR($L35*$M35,0),IF(AND($N35="Sim",$O35="Sim",$P35="Sim",ISNUMBER($Q35)),IFERROR(($L35*$M35)-$S35,0),0))))</f>
        <v/>
      </c>
      <c r="U35" s="29">
        <f>IF($A35="","",IF($C35&lt;&gt;"Suportado",0,IF(OR($N35="Não",$O35="Não",$P35="Não"),0,IF(AND($N35="Sim",$O35="Sim",$P35="Sim",ISNUMBER($Q35)),0,IFERROR($L35*$M35,0)))))</f>
        <v/>
      </c>
      <c r="V35" s="5">
        <f>IFERROR(IF($A35="","",IF(OR($B35="",$C35="",$D35="",$E35="",$F35="",$G35="",$H35="",$I35="",$J35="",$K35="",$L35="",$M35=""),"ERRO: campos obrigatórios",IF(AND($C35="Suportado",OR($N35="",$O35="",$P35="")),"ERRO: validar dedução",IF(AND($J35&lt;&gt;"",ABS($L35-ROUND($K35*$J35,2))&gt;'Apuramento e Parâmetros'!$B$5),"REVER: IVA/taxa",IF($C35="Suportado",IF(OR($N35="A confirmar",$O35="A confirmar",$P35="A confirmar"),"EM VALIDAÇÃO",IF(OR($N35="Não",$O35="Não",$P35="Não"),"NÃO DEDUTÍVEL","OK")),"OK"))))),"ERRO: fórmula de controlo")</f>
        <v/>
      </c>
    </row>
    <row r="36" ht="24" customHeight="1">
      <c r="A36" s="12" t="n"/>
      <c r="B36" s="30" t="n"/>
      <c r="C36" s="12" t="n"/>
      <c r="D36" s="30" t="n"/>
      <c r="E36" s="12" t="n"/>
      <c r="F36" s="12" t="n"/>
      <c r="G36" s="14" t="n"/>
      <c r="H36" s="12" t="n"/>
      <c r="I36" s="12" t="n"/>
      <c r="J36" s="15" t="n"/>
      <c r="K36" s="31" t="n"/>
      <c r="L36" s="31" t="n"/>
      <c r="M36" s="32" t="n"/>
      <c r="N36" s="12" t="n"/>
      <c r="O36" s="12" t="n"/>
      <c r="P36" s="12" t="n"/>
      <c r="Q36" s="15" t="n"/>
      <c r="R36" s="29">
        <f>IF($A36="","",IF($C36="Liquidado",IFERROR($L36*$M36,0),0))</f>
        <v/>
      </c>
      <c r="S36" s="29">
        <f>IF($A36="","",IF($C36="Suportado",IF(AND($N36="Sim",$O36="Sim",$P36="Sim",ISNUMBER($Q36)),IFERROR($L36*$M36*$Q36,0),0),0))</f>
        <v/>
      </c>
      <c r="T36" s="29">
        <f>IF($A36="","",IF($C36&lt;&gt;"Suportado",0,IF(OR($N36="Não",$O36="Não",$P36="Não"),IFERROR($L36*$M36,0),IF(AND($N36="Sim",$O36="Sim",$P36="Sim",ISNUMBER($Q36)),IFERROR(($L36*$M36)-$S36,0),0))))</f>
        <v/>
      </c>
      <c r="U36" s="29">
        <f>IF($A36="","",IF($C36&lt;&gt;"Suportado",0,IF(OR($N36="Não",$O36="Não",$P36="Não"),0,IF(AND($N36="Sim",$O36="Sim",$P36="Sim",ISNUMBER($Q36)),0,IFERROR($L36*$M36,0)))))</f>
        <v/>
      </c>
      <c r="V36" s="5">
        <f>IFERROR(IF($A36="","",IF(OR($B36="",$C36="",$D36="",$E36="",$F36="",$G36="",$H36="",$I36="",$J36="",$K36="",$L36="",$M36=""),"ERRO: campos obrigatórios",IF(AND($C36="Suportado",OR($N36="",$O36="",$P36="")),"ERRO: validar dedução",IF(AND($J36&lt;&gt;"",ABS($L36-ROUND($K36*$J36,2))&gt;'Apuramento e Parâmetros'!$B$5),"REVER: IVA/taxa",IF($C36="Suportado",IF(OR($N36="A confirmar",$O36="A confirmar",$P36="A confirmar"),"EM VALIDAÇÃO",IF(OR($N36="Não",$O36="Não",$P36="Não"),"NÃO DEDUTÍVEL","OK")),"OK"))))),"ERRO: fórmula de controlo")</f>
        <v/>
      </c>
    </row>
    <row r="37" ht="24" customHeight="1">
      <c r="A37" s="12" t="n"/>
      <c r="B37" s="30" t="n"/>
      <c r="C37" s="12" t="n"/>
      <c r="D37" s="30" t="n"/>
      <c r="E37" s="12" t="n"/>
      <c r="F37" s="12" t="n"/>
      <c r="G37" s="14" t="n"/>
      <c r="H37" s="12" t="n"/>
      <c r="I37" s="12" t="n"/>
      <c r="J37" s="15" t="n"/>
      <c r="K37" s="31" t="n"/>
      <c r="L37" s="31" t="n"/>
      <c r="M37" s="32" t="n"/>
      <c r="N37" s="12" t="n"/>
      <c r="O37" s="12" t="n"/>
      <c r="P37" s="12" t="n"/>
      <c r="Q37" s="15" t="n"/>
      <c r="R37" s="29">
        <f>IF($A37="","",IF($C37="Liquidado",IFERROR($L37*$M37,0),0))</f>
        <v/>
      </c>
      <c r="S37" s="29">
        <f>IF($A37="","",IF($C37="Suportado",IF(AND($N37="Sim",$O37="Sim",$P37="Sim",ISNUMBER($Q37)),IFERROR($L37*$M37*$Q37,0),0),0))</f>
        <v/>
      </c>
      <c r="T37" s="29">
        <f>IF($A37="","",IF($C37&lt;&gt;"Suportado",0,IF(OR($N37="Não",$O37="Não",$P37="Não"),IFERROR($L37*$M37,0),IF(AND($N37="Sim",$O37="Sim",$P37="Sim",ISNUMBER($Q37)),IFERROR(($L37*$M37)-$S37,0),0))))</f>
        <v/>
      </c>
      <c r="U37" s="29">
        <f>IF($A37="","",IF($C37&lt;&gt;"Suportado",0,IF(OR($N37="Não",$O37="Não",$P37="Não"),0,IF(AND($N37="Sim",$O37="Sim",$P37="Sim",ISNUMBER($Q37)),0,IFERROR($L37*$M37,0)))))</f>
        <v/>
      </c>
      <c r="V37" s="5">
        <f>IFERROR(IF($A37="","",IF(OR($B37="",$C37="",$D37="",$E37="",$F37="",$G37="",$H37="",$I37="",$J37="",$K37="",$L37="",$M37=""),"ERRO: campos obrigatórios",IF(AND($C37="Suportado",OR($N37="",$O37="",$P37="")),"ERRO: validar dedução",IF(AND($J37&lt;&gt;"",ABS($L37-ROUND($K37*$J37,2))&gt;'Apuramento e Parâmetros'!$B$5),"REVER: IVA/taxa",IF($C37="Suportado",IF(OR($N37="A confirmar",$O37="A confirmar",$P37="A confirmar"),"EM VALIDAÇÃO",IF(OR($N37="Não",$O37="Não",$P37="Não"),"NÃO DEDUTÍVEL","OK")),"OK"))))),"ERRO: fórmula de controlo")</f>
        <v/>
      </c>
    </row>
    <row r="38" ht="24" customHeight="1">
      <c r="A38" s="12" t="n"/>
      <c r="B38" s="30" t="n"/>
      <c r="C38" s="12" t="n"/>
      <c r="D38" s="30" t="n"/>
      <c r="E38" s="12" t="n"/>
      <c r="F38" s="12" t="n"/>
      <c r="G38" s="14" t="n"/>
      <c r="H38" s="12" t="n"/>
      <c r="I38" s="12" t="n"/>
      <c r="J38" s="15" t="n"/>
      <c r="K38" s="31" t="n"/>
      <c r="L38" s="31" t="n"/>
      <c r="M38" s="32" t="n"/>
      <c r="N38" s="12" t="n"/>
      <c r="O38" s="12" t="n"/>
      <c r="P38" s="12" t="n"/>
      <c r="Q38" s="15" t="n"/>
      <c r="R38" s="29">
        <f>IF($A38="","",IF($C38="Liquidado",IFERROR($L38*$M38,0),0))</f>
        <v/>
      </c>
      <c r="S38" s="29">
        <f>IF($A38="","",IF($C38="Suportado",IF(AND($N38="Sim",$O38="Sim",$P38="Sim",ISNUMBER($Q38)),IFERROR($L38*$M38*$Q38,0),0),0))</f>
        <v/>
      </c>
      <c r="T38" s="29">
        <f>IF($A38="","",IF($C38&lt;&gt;"Suportado",0,IF(OR($N38="Não",$O38="Não",$P38="Não"),IFERROR($L38*$M38,0),IF(AND($N38="Sim",$O38="Sim",$P38="Sim",ISNUMBER($Q38)),IFERROR(($L38*$M38)-$S38,0),0))))</f>
        <v/>
      </c>
      <c r="U38" s="29">
        <f>IF($A38="","",IF($C38&lt;&gt;"Suportado",0,IF(OR($N38="Não",$O38="Não",$P38="Não"),0,IF(AND($N38="Sim",$O38="Sim",$P38="Sim",ISNUMBER($Q38)),0,IFERROR($L38*$M38,0)))))</f>
        <v/>
      </c>
      <c r="V38" s="5">
        <f>IFERROR(IF($A38="","",IF(OR($B38="",$C38="",$D38="",$E38="",$F38="",$G38="",$H38="",$I38="",$J38="",$K38="",$L38="",$M38=""),"ERRO: campos obrigatórios",IF(AND($C38="Suportado",OR($N38="",$O38="",$P38="")),"ERRO: validar dedução",IF(AND($J38&lt;&gt;"",ABS($L38-ROUND($K38*$J38,2))&gt;'Apuramento e Parâmetros'!$B$5),"REVER: IVA/taxa",IF($C38="Suportado",IF(OR($N38="A confirmar",$O38="A confirmar",$P38="A confirmar"),"EM VALIDAÇÃO",IF(OR($N38="Não",$O38="Não",$P38="Não"),"NÃO DEDUTÍVEL","OK")),"OK"))))),"ERRO: fórmula de controlo")</f>
        <v/>
      </c>
    </row>
    <row r="39" ht="24" customHeight="1">
      <c r="A39" s="12" t="n"/>
      <c r="B39" s="30" t="n"/>
      <c r="C39" s="12" t="n"/>
      <c r="D39" s="30" t="n"/>
      <c r="E39" s="12" t="n"/>
      <c r="F39" s="12" t="n"/>
      <c r="G39" s="14" t="n"/>
      <c r="H39" s="12" t="n"/>
      <c r="I39" s="12" t="n"/>
      <c r="J39" s="15" t="n"/>
      <c r="K39" s="31" t="n"/>
      <c r="L39" s="31" t="n"/>
      <c r="M39" s="32" t="n"/>
      <c r="N39" s="12" t="n"/>
      <c r="O39" s="12" t="n"/>
      <c r="P39" s="12" t="n"/>
      <c r="Q39" s="15" t="n"/>
      <c r="R39" s="29">
        <f>IF($A39="","",IF($C39="Liquidado",IFERROR($L39*$M39,0),0))</f>
        <v/>
      </c>
      <c r="S39" s="29">
        <f>IF($A39="","",IF($C39="Suportado",IF(AND($N39="Sim",$O39="Sim",$P39="Sim",ISNUMBER($Q39)),IFERROR($L39*$M39*$Q39,0),0),0))</f>
        <v/>
      </c>
      <c r="T39" s="29">
        <f>IF($A39="","",IF($C39&lt;&gt;"Suportado",0,IF(OR($N39="Não",$O39="Não",$P39="Não"),IFERROR($L39*$M39,0),IF(AND($N39="Sim",$O39="Sim",$P39="Sim",ISNUMBER($Q39)),IFERROR(($L39*$M39)-$S39,0),0))))</f>
        <v/>
      </c>
      <c r="U39" s="29">
        <f>IF($A39="","",IF($C39&lt;&gt;"Suportado",0,IF(OR($N39="Não",$O39="Não",$P39="Não"),0,IF(AND($N39="Sim",$O39="Sim",$P39="Sim",ISNUMBER($Q39)),0,IFERROR($L39*$M39,0)))))</f>
        <v/>
      </c>
      <c r="V39" s="5">
        <f>IFERROR(IF($A39="","",IF(OR($B39="",$C39="",$D39="",$E39="",$F39="",$G39="",$H39="",$I39="",$J39="",$K39="",$L39="",$M39=""),"ERRO: campos obrigatórios",IF(AND($C39="Suportado",OR($N39="",$O39="",$P39="")),"ERRO: validar dedução",IF(AND($J39&lt;&gt;"",ABS($L39-ROUND($K39*$J39,2))&gt;'Apuramento e Parâmetros'!$B$5),"REVER: IVA/taxa",IF($C39="Suportado",IF(OR($N39="A confirmar",$O39="A confirmar",$P39="A confirmar"),"EM VALIDAÇÃO",IF(OR($N39="Não",$O39="Não",$P39="Não"),"NÃO DEDUTÍVEL","OK")),"OK"))))),"ERRO: fórmula de controlo")</f>
        <v/>
      </c>
    </row>
    <row r="40" ht="24" customHeight="1">
      <c r="A40" s="12" t="n"/>
      <c r="B40" s="30" t="n"/>
      <c r="C40" s="12" t="n"/>
      <c r="D40" s="30" t="n"/>
      <c r="E40" s="12" t="n"/>
      <c r="F40" s="12" t="n"/>
      <c r="G40" s="14" t="n"/>
      <c r="H40" s="12" t="n"/>
      <c r="I40" s="12" t="n"/>
      <c r="J40" s="15" t="n"/>
      <c r="K40" s="31" t="n"/>
      <c r="L40" s="31" t="n"/>
      <c r="M40" s="32" t="n"/>
      <c r="N40" s="12" t="n"/>
      <c r="O40" s="12" t="n"/>
      <c r="P40" s="12" t="n"/>
      <c r="Q40" s="15" t="n"/>
      <c r="R40" s="29">
        <f>IF($A40="","",IF($C40="Liquidado",IFERROR($L40*$M40,0),0))</f>
        <v/>
      </c>
      <c r="S40" s="29">
        <f>IF($A40="","",IF($C40="Suportado",IF(AND($N40="Sim",$O40="Sim",$P40="Sim",ISNUMBER($Q40)),IFERROR($L40*$M40*$Q40,0),0),0))</f>
        <v/>
      </c>
      <c r="T40" s="29">
        <f>IF($A40="","",IF($C40&lt;&gt;"Suportado",0,IF(OR($N40="Não",$O40="Não",$P40="Não"),IFERROR($L40*$M40,0),IF(AND($N40="Sim",$O40="Sim",$P40="Sim",ISNUMBER($Q40)),IFERROR(($L40*$M40)-$S40,0),0))))</f>
        <v/>
      </c>
      <c r="U40" s="29">
        <f>IF($A40="","",IF($C40&lt;&gt;"Suportado",0,IF(OR($N40="Não",$O40="Não",$P40="Não"),0,IF(AND($N40="Sim",$O40="Sim",$P40="Sim",ISNUMBER($Q40)),0,IFERROR($L40*$M40,0)))))</f>
        <v/>
      </c>
      <c r="V40" s="5">
        <f>IFERROR(IF($A40="","",IF(OR($B40="",$C40="",$D40="",$E40="",$F40="",$G40="",$H40="",$I40="",$J40="",$K40="",$L40="",$M40=""),"ERRO: campos obrigatórios",IF(AND($C40="Suportado",OR($N40="",$O40="",$P40="")),"ERRO: validar dedução",IF(AND($J40&lt;&gt;"",ABS($L40-ROUND($K40*$J40,2))&gt;'Apuramento e Parâmetros'!$B$5),"REVER: IVA/taxa",IF($C40="Suportado",IF(OR($N40="A confirmar",$O40="A confirmar",$P40="A confirmar"),"EM VALIDAÇÃO",IF(OR($N40="Não",$O40="Não",$P40="Não"),"NÃO DEDUTÍVEL","OK")),"OK"))))),"ERRO: fórmula de controlo")</f>
        <v/>
      </c>
    </row>
    <row r="41" ht="24" customHeight="1">
      <c r="A41" s="12" t="n"/>
      <c r="B41" s="30" t="n"/>
      <c r="C41" s="12" t="n"/>
      <c r="D41" s="30" t="n"/>
      <c r="E41" s="12" t="n"/>
      <c r="F41" s="12" t="n"/>
      <c r="G41" s="14" t="n"/>
      <c r="H41" s="12" t="n"/>
      <c r="I41" s="12" t="n"/>
      <c r="J41" s="15" t="n"/>
      <c r="K41" s="31" t="n"/>
      <c r="L41" s="31" t="n"/>
      <c r="M41" s="32" t="n"/>
      <c r="N41" s="12" t="n"/>
      <c r="O41" s="12" t="n"/>
      <c r="P41" s="12" t="n"/>
      <c r="Q41" s="15" t="n"/>
      <c r="R41" s="29">
        <f>IF($A41="","",IF($C41="Liquidado",IFERROR($L41*$M41,0),0))</f>
        <v/>
      </c>
      <c r="S41" s="29">
        <f>IF($A41="","",IF($C41="Suportado",IF(AND($N41="Sim",$O41="Sim",$P41="Sim",ISNUMBER($Q41)),IFERROR($L41*$M41*$Q41,0),0),0))</f>
        <v/>
      </c>
      <c r="T41" s="29">
        <f>IF($A41="","",IF($C41&lt;&gt;"Suportado",0,IF(OR($N41="Não",$O41="Não",$P41="Não"),IFERROR($L41*$M41,0),IF(AND($N41="Sim",$O41="Sim",$P41="Sim",ISNUMBER($Q41)),IFERROR(($L41*$M41)-$S41,0),0))))</f>
        <v/>
      </c>
      <c r="U41" s="29">
        <f>IF($A41="","",IF($C41&lt;&gt;"Suportado",0,IF(OR($N41="Não",$O41="Não",$P41="Não"),0,IF(AND($N41="Sim",$O41="Sim",$P41="Sim",ISNUMBER($Q41)),0,IFERROR($L41*$M41,0)))))</f>
        <v/>
      </c>
      <c r="V41" s="5">
        <f>IFERROR(IF($A41="","",IF(OR($B41="",$C41="",$D41="",$E41="",$F41="",$G41="",$H41="",$I41="",$J41="",$K41="",$L41="",$M41=""),"ERRO: campos obrigatórios",IF(AND($C41="Suportado",OR($N41="",$O41="",$P41="")),"ERRO: validar dedução",IF(AND($J41&lt;&gt;"",ABS($L41-ROUND($K41*$J41,2))&gt;'Apuramento e Parâmetros'!$B$5),"REVER: IVA/taxa",IF($C41="Suportado",IF(OR($N41="A confirmar",$O41="A confirmar",$P41="A confirmar"),"EM VALIDAÇÃO",IF(OR($N41="Não",$O41="Não",$P41="Não"),"NÃO DEDUTÍVEL","OK")),"OK"))))),"ERRO: fórmula de controlo")</f>
        <v/>
      </c>
    </row>
    <row r="42" ht="24" customHeight="1">
      <c r="A42" s="12" t="n"/>
      <c r="B42" s="30" t="n"/>
      <c r="C42" s="12" t="n"/>
      <c r="D42" s="30" t="n"/>
      <c r="E42" s="12" t="n"/>
      <c r="F42" s="12" t="n"/>
      <c r="G42" s="14" t="n"/>
      <c r="H42" s="12" t="n"/>
      <c r="I42" s="12" t="n"/>
      <c r="J42" s="15" t="n"/>
      <c r="K42" s="31" t="n"/>
      <c r="L42" s="31" t="n"/>
      <c r="M42" s="32" t="n"/>
      <c r="N42" s="12" t="n"/>
      <c r="O42" s="12" t="n"/>
      <c r="P42" s="12" t="n"/>
      <c r="Q42" s="15" t="n"/>
      <c r="R42" s="29">
        <f>IF($A42="","",IF($C42="Liquidado",IFERROR($L42*$M42,0),0))</f>
        <v/>
      </c>
      <c r="S42" s="29">
        <f>IF($A42="","",IF($C42="Suportado",IF(AND($N42="Sim",$O42="Sim",$P42="Sim",ISNUMBER($Q42)),IFERROR($L42*$M42*$Q42,0),0),0))</f>
        <v/>
      </c>
      <c r="T42" s="29">
        <f>IF($A42="","",IF($C42&lt;&gt;"Suportado",0,IF(OR($N42="Não",$O42="Não",$P42="Não"),IFERROR($L42*$M42,0),IF(AND($N42="Sim",$O42="Sim",$P42="Sim",ISNUMBER($Q42)),IFERROR(($L42*$M42)-$S42,0),0))))</f>
        <v/>
      </c>
      <c r="U42" s="29">
        <f>IF($A42="","",IF($C42&lt;&gt;"Suportado",0,IF(OR($N42="Não",$O42="Não",$P42="Não"),0,IF(AND($N42="Sim",$O42="Sim",$P42="Sim",ISNUMBER($Q42)),0,IFERROR($L42*$M42,0)))))</f>
        <v/>
      </c>
      <c r="V42" s="5">
        <f>IFERROR(IF($A42="","",IF(OR($B42="",$C42="",$D42="",$E42="",$F42="",$G42="",$H42="",$I42="",$J42="",$K42="",$L42="",$M42=""),"ERRO: campos obrigatórios",IF(AND($C42="Suportado",OR($N42="",$O42="",$P42="")),"ERRO: validar dedução",IF(AND($J42&lt;&gt;"",ABS($L42-ROUND($K42*$J42,2))&gt;'Apuramento e Parâmetros'!$B$5),"REVER: IVA/taxa",IF($C42="Suportado",IF(OR($N42="A confirmar",$O42="A confirmar",$P42="A confirmar"),"EM VALIDAÇÃO",IF(OR($N42="Não",$O42="Não",$P42="Não"),"NÃO DEDUTÍVEL","OK")),"OK"))))),"ERRO: fórmula de controlo")</f>
        <v/>
      </c>
    </row>
    <row r="43" ht="24" customHeight="1">
      <c r="A43" s="12" t="n"/>
      <c r="B43" s="30" t="n"/>
      <c r="C43" s="12" t="n"/>
      <c r="D43" s="30" t="n"/>
      <c r="E43" s="12" t="n"/>
      <c r="F43" s="12" t="n"/>
      <c r="G43" s="14" t="n"/>
      <c r="H43" s="12" t="n"/>
      <c r="I43" s="12" t="n"/>
      <c r="J43" s="15" t="n"/>
      <c r="K43" s="31" t="n"/>
      <c r="L43" s="31" t="n"/>
      <c r="M43" s="32" t="n"/>
      <c r="N43" s="12" t="n"/>
      <c r="O43" s="12" t="n"/>
      <c r="P43" s="12" t="n"/>
      <c r="Q43" s="15" t="n"/>
      <c r="R43" s="29">
        <f>IF($A43="","",IF($C43="Liquidado",IFERROR($L43*$M43,0),0))</f>
        <v/>
      </c>
      <c r="S43" s="29">
        <f>IF($A43="","",IF($C43="Suportado",IF(AND($N43="Sim",$O43="Sim",$P43="Sim",ISNUMBER($Q43)),IFERROR($L43*$M43*$Q43,0),0),0))</f>
        <v/>
      </c>
      <c r="T43" s="29">
        <f>IF($A43="","",IF($C43&lt;&gt;"Suportado",0,IF(OR($N43="Não",$O43="Não",$P43="Não"),IFERROR($L43*$M43,0),IF(AND($N43="Sim",$O43="Sim",$P43="Sim",ISNUMBER($Q43)),IFERROR(($L43*$M43)-$S43,0),0))))</f>
        <v/>
      </c>
      <c r="U43" s="29">
        <f>IF($A43="","",IF($C43&lt;&gt;"Suportado",0,IF(OR($N43="Não",$O43="Não",$P43="Não"),0,IF(AND($N43="Sim",$O43="Sim",$P43="Sim",ISNUMBER($Q43)),0,IFERROR($L43*$M43,0)))))</f>
        <v/>
      </c>
      <c r="V43" s="5">
        <f>IFERROR(IF($A43="","",IF(OR($B43="",$C43="",$D43="",$E43="",$F43="",$G43="",$H43="",$I43="",$J43="",$K43="",$L43="",$M43=""),"ERRO: campos obrigatórios",IF(AND($C43="Suportado",OR($N43="",$O43="",$P43="")),"ERRO: validar dedução",IF(AND($J43&lt;&gt;"",ABS($L43-ROUND($K43*$J43,2))&gt;'Apuramento e Parâmetros'!$B$5),"REVER: IVA/taxa",IF($C43="Suportado",IF(OR($N43="A confirmar",$O43="A confirmar",$P43="A confirmar"),"EM VALIDAÇÃO",IF(OR($N43="Não",$O43="Não",$P43="Não"),"NÃO DEDUTÍVEL","OK")),"OK"))))),"ERRO: fórmula de controlo")</f>
        <v/>
      </c>
    </row>
    <row r="44" ht="24" customHeight="1">
      <c r="A44" s="12" t="n"/>
      <c r="B44" s="30" t="n"/>
      <c r="C44" s="12" t="n"/>
      <c r="D44" s="30" t="n"/>
      <c r="E44" s="12" t="n"/>
      <c r="F44" s="12" t="n"/>
      <c r="G44" s="14" t="n"/>
      <c r="H44" s="12" t="n"/>
      <c r="I44" s="12" t="n"/>
      <c r="J44" s="15" t="n"/>
      <c r="K44" s="31" t="n"/>
      <c r="L44" s="31" t="n"/>
      <c r="M44" s="32" t="n"/>
      <c r="N44" s="12" t="n"/>
      <c r="O44" s="12" t="n"/>
      <c r="P44" s="12" t="n"/>
      <c r="Q44" s="15" t="n"/>
      <c r="R44" s="29">
        <f>IF($A44="","",IF($C44="Liquidado",IFERROR($L44*$M44,0),0))</f>
        <v/>
      </c>
      <c r="S44" s="29">
        <f>IF($A44="","",IF($C44="Suportado",IF(AND($N44="Sim",$O44="Sim",$P44="Sim",ISNUMBER($Q44)),IFERROR($L44*$M44*$Q44,0),0),0))</f>
        <v/>
      </c>
      <c r="T44" s="29">
        <f>IF($A44="","",IF($C44&lt;&gt;"Suportado",0,IF(OR($N44="Não",$O44="Não",$P44="Não"),IFERROR($L44*$M44,0),IF(AND($N44="Sim",$O44="Sim",$P44="Sim",ISNUMBER($Q44)),IFERROR(($L44*$M44)-$S44,0),0))))</f>
        <v/>
      </c>
      <c r="U44" s="29">
        <f>IF($A44="","",IF($C44&lt;&gt;"Suportado",0,IF(OR($N44="Não",$O44="Não",$P44="Não"),0,IF(AND($N44="Sim",$O44="Sim",$P44="Sim",ISNUMBER($Q44)),0,IFERROR($L44*$M44,0)))))</f>
        <v/>
      </c>
      <c r="V44" s="5">
        <f>IFERROR(IF($A44="","",IF(OR($B44="",$C44="",$D44="",$E44="",$F44="",$G44="",$H44="",$I44="",$J44="",$K44="",$L44="",$M44=""),"ERRO: campos obrigatórios",IF(AND($C44="Suportado",OR($N44="",$O44="",$P44="")),"ERRO: validar dedução",IF(AND($J44&lt;&gt;"",ABS($L44-ROUND($K44*$J44,2))&gt;'Apuramento e Parâmetros'!$B$5),"REVER: IVA/taxa",IF($C44="Suportado",IF(OR($N44="A confirmar",$O44="A confirmar",$P44="A confirmar"),"EM VALIDAÇÃO",IF(OR($N44="Não",$O44="Não",$P44="Não"),"NÃO DEDUTÍVEL","OK")),"OK"))))),"ERRO: fórmula de controlo")</f>
        <v/>
      </c>
    </row>
    <row r="45" ht="24" customHeight="1">
      <c r="A45" s="12" t="n"/>
      <c r="B45" s="30" t="n"/>
      <c r="C45" s="12" t="n"/>
      <c r="D45" s="30" t="n"/>
      <c r="E45" s="12" t="n"/>
      <c r="F45" s="12" t="n"/>
      <c r="G45" s="14" t="n"/>
      <c r="H45" s="12" t="n"/>
      <c r="I45" s="12" t="n"/>
      <c r="J45" s="15" t="n"/>
      <c r="K45" s="31" t="n"/>
      <c r="L45" s="31" t="n"/>
      <c r="M45" s="32" t="n"/>
      <c r="N45" s="12" t="n"/>
      <c r="O45" s="12" t="n"/>
      <c r="P45" s="12" t="n"/>
      <c r="Q45" s="15" t="n"/>
      <c r="R45" s="29">
        <f>IF($A45="","",IF($C45="Liquidado",IFERROR($L45*$M45,0),0))</f>
        <v/>
      </c>
      <c r="S45" s="29">
        <f>IF($A45="","",IF($C45="Suportado",IF(AND($N45="Sim",$O45="Sim",$P45="Sim",ISNUMBER($Q45)),IFERROR($L45*$M45*$Q45,0),0),0))</f>
        <v/>
      </c>
      <c r="T45" s="29">
        <f>IF($A45="","",IF($C45&lt;&gt;"Suportado",0,IF(OR($N45="Não",$O45="Não",$P45="Não"),IFERROR($L45*$M45,0),IF(AND($N45="Sim",$O45="Sim",$P45="Sim",ISNUMBER($Q45)),IFERROR(($L45*$M45)-$S45,0),0))))</f>
        <v/>
      </c>
      <c r="U45" s="29">
        <f>IF($A45="","",IF($C45&lt;&gt;"Suportado",0,IF(OR($N45="Não",$O45="Não",$P45="Não"),0,IF(AND($N45="Sim",$O45="Sim",$P45="Sim",ISNUMBER($Q45)),0,IFERROR($L45*$M45,0)))))</f>
        <v/>
      </c>
      <c r="V45" s="5">
        <f>IFERROR(IF($A45="","",IF(OR($B45="",$C45="",$D45="",$E45="",$F45="",$G45="",$H45="",$I45="",$J45="",$K45="",$L45="",$M45=""),"ERRO: campos obrigatórios",IF(AND($C45="Suportado",OR($N45="",$O45="",$P45="")),"ERRO: validar dedução",IF(AND($J45&lt;&gt;"",ABS($L45-ROUND($K45*$J45,2))&gt;'Apuramento e Parâmetros'!$B$5),"REVER: IVA/taxa",IF($C45="Suportado",IF(OR($N45="A confirmar",$O45="A confirmar",$P45="A confirmar"),"EM VALIDAÇÃO",IF(OR($N45="Não",$O45="Não",$P45="Não"),"NÃO DEDUTÍVEL","OK")),"OK"))))),"ERRO: fórmula de controlo")</f>
        <v/>
      </c>
    </row>
    <row r="46" ht="24" customHeight="1">
      <c r="A46" s="12" t="n"/>
      <c r="B46" s="30" t="n"/>
      <c r="C46" s="12" t="n"/>
      <c r="D46" s="30" t="n"/>
      <c r="E46" s="12" t="n"/>
      <c r="F46" s="12" t="n"/>
      <c r="G46" s="14" t="n"/>
      <c r="H46" s="12" t="n"/>
      <c r="I46" s="12" t="n"/>
      <c r="J46" s="15" t="n"/>
      <c r="K46" s="31" t="n"/>
      <c r="L46" s="31" t="n"/>
      <c r="M46" s="32" t="n"/>
      <c r="N46" s="12" t="n"/>
      <c r="O46" s="12" t="n"/>
      <c r="P46" s="12" t="n"/>
      <c r="Q46" s="15" t="n"/>
      <c r="R46" s="29">
        <f>IF($A46="","",IF($C46="Liquidado",IFERROR($L46*$M46,0),0))</f>
        <v/>
      </c>
      <c r="S46" s="29">
        <f>IF($A46="","",IF($C46="Suportado",IF(AND($N46="Sim",$O46="Sim",$P46="Sim",ISNUMBER($Q46)),IFERROR($L46*$M46*$Q46,0),0),0))</f>
        <v/>
      </c>
      <c r="T46" s="29">
        <f>IF($A46="","",IF($C46&lt;&gt;"Suportado",0,IF(OR($N46="Não",$O46="Não",$P46="Não"),IFERROR($L46*$M46,0),IF(AND($N46="Sim",$O46="Sim",$P46="Sim",ISNUMBER($Q46)),IFERROR(($L46*$M46)-$S46,0),0))))</f>
        <v/>
      </c>
      <c r="U46" s="29">
        <f>IF($A46="","",IF($C46&lt;&gt;"Suportado",0,IF(OR($N46="Não",$O46="Não",$P46="Não"),0,IF(AND($N46="Sim",$O46="Sim",$P46="Sim",ISNUMBER($Q46)),0,IFERROR($L46*$M46,0)))))</f>
        <v/>
      </c>
      <c r="V46" s="5">
        <f>IFERROR(IF($A46="","",IF(OR($B46="",$C46="",$D46="",$E46="",$F46="",$G46="",$H46="",$I46="",$J46="",$K46="",$L46="",$M46=""),"ERRO: campos obrigatórios",IF(AND($C46="Suportado",OR($N46="",$O46="",$P46="")),"ERRO: validar dedução",IF(AND($J46&lt;&gt;"",ABS($L46-ROUND($K46*$J46,2))&gt;'Apuramento e Parâmetros'!$B$5),"REVER: IVA/taxa",IF($C46="Suportado",IF(OR($N46="A confirmar",$O46="A confirmar",$P46="A confirmar"),"EM VALIDAÇÃO",IF(OR($N46="Não",$O46="Não",$P46="Não"),"NÃO DEDUTÍVEL","OK")),"OK"))))),"ERRO: fórmula de controlo")</f>
        <v/>
      </c>
    </row>
    <row r="47" ht="24" customHeight="1">
      <c r="A47" s="12" t="n"/>
      <c r="B47" s="30" t="n"/>
      <c r="C47" s="12" t="n"/>
      <c r="D47" s="30" t="n"/>
      <c r="E47" s="12" t="n"/>
      <c r="F47" s="12" t="n"/>
      <c r="G47" s="14" t="n"/>
      <c r="H47" s="12" t="n"/>
      <c r="I47" s="12" t="n"/>
      <c r="J47" s="15" t="n"/>
      <c r="K47" s="31" t="n"/>
      <c r="L47" s="31" t="n"/>
      <c r="M47" s="32" t="n"/>
      <c r="N47" s="12" t="n"/>
      <c r="O47" s="12" t="n"/>
      <c r="P47" s="12" t="n"/>
      <c r="Q47" s="15" t="n"/>
      <c r="R47" s="29">
        <f>IF($A47="","",IF($C47="Liquidado",IFERROR($L47*$M47,0),0))</f>
        <v/>
      </c>
      <c r="S47" s="29">
        <f>IF($A47="","",IF($C47="Suportado",IF(AND($N47="Sim",$O47="Sim",$P47="Sim",ISNUMBER($Q47)),IFERROR($L47*$M47*$Q47,0),0),0))</f>
        <v/>
      </c>
      <c r="T47" s="29">
        <f>IF($A47="","",IF($C47&lt;&gt;"Suportado",0,IF(OR($N47="Não",$O47="Não",$P47="Não"),IFERROR($L47*$M47,0),IF(AND($N47="Sim",$O47="Sim",$P47="Sim",ISNUMBER($Q47)),IFERROR(($L47*$M47)-$S47,0),0))))</f>
        <v/>
      </c>
      <c r="U47" s="29">
        <f>IF($A47="","",IF($C47&lt;&gt;"Suportado",0,IF(OR($N47="Não",$O47="Não",$P47="Não"),0,IF(AND($N47="Sim",$O47="Sim",$P47="Sim",ISNUMBER($Q47)),0,IFERROR($L47*$M47,0)))))</f>
        <v/>
      </c>
      <c r="V47" s="5">
        <f>IFERROR(IF($A47="","",IF(OR($B47="",$C47="",$D47="",$E47="",$F47="",$G47="",$H47="",$I47="",$J47="",$K47="",$L47="",$M47=""),"ERRO: campos obrigatórios",IF(AND($C47="Suportado",OR($N47="",$O47="",$P47="")),"ERRO: validar dedução",IF(AND($J47&lt;&gt;"",ABS($L47-ROUND($K47*$J47,2))&gt;'Apuramento e Parâmetros'!$B$5),"REVER: IVA/taxa",IF($C47="Suportado",IF(OR($N47="A confirmar",$O47="A confirmar",$P47="A confirmar"),"EM VALIDAÇÃO",IF(OR($N47="Não",$O47="Não",$P47="Não"),"NÃO DEDUTÍVEL","OK")),"OK"))))),"ERRO: fórmula de controlo")</f>
        <v/>
      </c>
    </row>
    <row r="48" ht="24" customHeight="1">
      <c r="A48" s="12" t="n"/>
      <c r="B48" s="30" t="n"/>
      <c r="C48" s="12" t="n"/>
      <c r="D48" s="30" t="n"/>
      <c r="E48" s="12" t="n"/>
      <c r="F48" s="12" t="n"/>
      <c r="G48" s="14" t="n"/>
      <c r="H48" s="12" t="n"/>
      <c r="I48" s="12" t="n"/>
      <c r="J48" s="15" t="n"/>
      <c r="K48" s="31" t="n"/>
      <c r="L48" s="31" t="n"/>
      <c r="M48" s="32" t="n"/>
      <c r="N48" s="12" t="n"/>
      <c r="O48" s="12" t="n"/>
      <c r="P48" s="12" t="n"/>
      <c r="Q48" s="15" t="n"/>
      <c r="R48" s="29">
        <f>IF($A48="","",IF($C48="Liquidado",IFERROR($L48*$M48,0),0))</f>
        <v/>
      </c>
      <c r="S48" s="29">
        <f>IF($A48="","",IF($C48="Suportado",IF(AND($N48="Sim",$O48="Sim",$P48="Sim",ISNUMBER($Q48)),IFERROR($L48*$M48*$Q48,0),0),0))</f>
        <v/>
      </c>
      <c r="T48" s="29">
        <f>IF($A48="","",IF($C48&lt;&gt;"Suportado",0,IF(OR($N48="Não",$O48="Não",$P48="Não"),IFERROR($L48*$M48,0),IF(AND($N48="Sim",$O48="Sim",$P48="Sim",ISNUMBER($Q48)),IFERROR(($L48*$M48)-$S48,0),0))))</f>
        <v/>
      </c>
      <c r="U48" s="29">
        <f>IF($A48="","",IF($C48&lt;&gt;"Suportado",0,IF(OR($N48="Não",$O48="Não",$P48="Não"),0,IF(AND($N48="Sim",$O48="Sim",$P48="Sim",ISNUMBER($Q48)),0,IFERROR($L48*$M48,0)))))</f>
        <v/>
      </c>
      <c r="V48" s="5">
        <f>IFERROR(IF($A48="","",IF(OR($B48="",$C48="",$D48="",$E48="",$F48="",$G48="",$H48="",$I48="",$J48="",$K48="",$L48="",$M48=""),"ERRO: campos obrigatórios",IF(AND($C48="Suportado",OR($N48="",$O48="",$P48="")),"ERRO: validar dedução",IF(AND($J48&lt;&gt;"",ABS($L48-ROUND($K48*$J48,2))&gt;'Apuramento e Parâmetros'!$B$5),"REVER: IVA/taxa",IF($C48="Suportado",IF(OR($N48="A confirmar",$O48="A confirmar",$P48="A confirmar"),"EM VALIDAÇÃO",IF(OR($N48="Não",$O48="Não",$P48="Não"),"NÃO DEDUTÍVEL","OK")),"OK"))))),"ERRO: fórmula de controlo")</f>
        <v/>
      </c>
    </row>
    <row r="49" ht="24" customHeight="1">
      <c r="A49" s="12" t="n"/>
      <c r="B49" s="30" t="n"/>
      <c r="C49" s="12" t="n"/>
      <c r="D49" s="30" t="n"/>
      <c r="E49" s="12" t="n"/>
      <c r="F49" s="12" t="n"/>
      <c r="G49" s="14" t="n"/>
      <c r="H49" s="12" t="n"/>
      <c r="I49" s="12" t="n"/>
      <c r="J49" s="15" t="n"/>
      <c r="K49" s="31" t="n"/>
      <c r="L49" s="31" t="n"/>
      <c r="M49" s="32" t="n"/>
      <c r="N49" s="12" t="n"/>
      <c r="O49" s="12" t="n"/>
      <c r="P49" s="12" t="n"/>
      <c r="Q49" s="15" t="n"/>
      <c r="R49" s="29">
        <f>IF($A49="","",IF($C49="Liquidado",IFERROR($L49*$M49,0),0))</f>
        <v/>
      </c>
      <c r="S49" s="29">
        <f>IF($A49="","",IF($C49="Suportado",IF(AND($N49="Sim",$O49="Sim",$P49="Sim",ISNUMBER($Q49)),IFERROR($L49*$M49*$Q49,0),0),0))</f>
        <v/>
      </c>
      <c r="T49" s="29">
        <f>IF($A49="","",IF($C49&lt;&gt;"Suportado",0,IF(OR($N49="Não",$O49="Não",$P49="Não"),IFERROR($L49*$M49,0),IF(AND($N49="Sim",$O49="Sim",$P49="Sim",ISNUMBER($Q49)),IFERROR(($L49*$M49)-$S49,0),0))))</f>
        <v/>
      </c>
      <c r="U49" s="29">
        <f>IF($A49="","",IF($C49&lt;&gt;"Suportado",0,IF(OR($N49="Não",$O49="Não",$P49="Não"),0,IF(AND($N49="Sim",$O49="Sim",$P49="Sim",ISNUMBER($Q49)),0,IFERROR($L49*$M49,0)))))</f>
        <v/>
      </c>
      <c r="V49" s="5">
        <f>IFERROR(IF($A49="","",IF(OR($B49="",$C49="",$D49="",$E49="",$F49="",$G49="",$H49="",$I49="",$J49="",$K49="",$L49="",$M49=""),"ERRO: campos obrigatórios",IF(AND($C49="Suportado",OR($N49="",$O49="",$P49="")),"ERRO: validar dedução",IF(AND($J49&lt;&gt;"",ABS($L49-ROUND($K49*$J49,2))&gt;'Apuramento e Parâmetros'!$B$5),"REVER: IVA/taxa",IF($C49="Suportado",IF(OR($N49="A confirmar",$O49="A confirmar",$P49="A confirmar"),"EM VALIDAÇÃO",IF(OR($N49="Não",$O49="Não",$P49="Não"),"NÃO DEDUTÍVEL","OK")),"OK"))))),"ERRO: fórmula de controlo")</f>
        <v/>
      </c>
    </row>
    <row r="50" ht="24" customHeight="1">
      <c r="A50" s="12" t="n"/>
      <c r="B50" s="30" t="n"/>
      <c r="C50" s="12" t="n"/>
      <c r="D50" s="30" t="n"/>
      <c r="E50" s="12" t="n"/>
      <c r="F50" s="12" t="n"/>
      <c r="G50" s="14" t="n"/>
      <c r="H50" s="12" t="n"/>
      <c r="I50" s="12" t="n"/>
      <c r="J50" s="15" t="n"/>
      <c r="K50" s="31" t="n"/>
      <c r="L50" s="31" t="n"/>
      <c r="M50" s="32" t="n"/>
      <c r="N50" s="12" t="n"/>
      <c r="O50" s="12" t="n"/>
      <c r="P50" s="12" t="n"/>
      <c r="Q50" s="15" t="n"/>
      <c r="R50" s="29">
        <f>IF($A50="","",IF($C50="Liquidado",IFERROR($L50*$M50,0),0))</f>
        <v/>
      </c>
      <c r="S50" s="29">
        <f>IF($A50="","",IF($C50="Suportado",IF(AND($N50="Sim",$O50="Sim",$P50="Sim",ISNUMBER($Q50)),IFERROR($L50*$M50*$Q50,0),0),0))</f>
        <v/>
      </c>
      <c r="T50" s="29">
        <f>IF($A50="","",IF($C50&lt;&gt;"Suportado",0,IF(OR($N50="Não",$O50="Não",$P50="Não"),IFERROR($L50*$M50,0),IF(AND($N50="Sim",$O50="Sim",$P50="Sim",ISNUMBER($Q50)),IFERROR(($L50*$M50)-$S50,0),0))))</f>
        <v/>
      </c>
      <c r="U50" s="29">
        <f>IF($A50="","",IF($C50&lt;&gt;"Suportado",0,IF(OR($N50="Não",$O50="Não",$P50="Não"),0,IF(AND($N50="Sim",$O50="Sim",$P50="Sim",ISNUMBER($Q50)),0,IFERROR($L50*$M50,0)))))</f>
        <v/>
      </c>
      <c r="V50" s="5">
        <f>IFERROR(IF($A50="","",IF(OR($B50="",$C50="",$D50="",$E50="",$F50="",$G50="",$H50="",$I50="",$J50="",$K50="",$L50="",$M50=""),"ERRO: campos obrigatórios",IF(AND($C50="Suportado",OR($N50="",$O50="",$P50="")),"ERRO: validar dedução",IF(AND($J50&lt;&gt;"",ABS($L50-ROUND($K50*$J50,2))&gt;'Apuramento e Parâmetros'!$B$5),"REVER: IVA/taxa",IF($C50="Suportado",IF(OR($N50="A confirmar",$O50="A confirmar",$P50="A confirmar"),"EM VALIDAÇÃO",IF(OR($N50="Não",$O50="Não",$P50="Não"),"NÃO DEDUTÍVEL","OK")),"OK"))))),"ERRO: fórmula de controlo")</f>
        <v/>
      </c>
    </row>
    <row r="51" ht="24" customHeight="1">
      <c r="A51" s="12" t="n"/>
      <c r="B51" s="30" t="n"/>
      <c r="C51" s="12" t="n"/>
      <c r="D51" s="30" t="n"/>
      <c r="E51" s="12" t="n"/>
      <c r="F51" s="12" t="n"/>
      <c r="G51" s="14" t="n"/>
      <c r="H51" s="12" t="n"/>
      <c r="I51" s="12" t="n"/>
      <c r="J51" s="15" t="n"/>
      <c r="K51" s="31" t="n"/>
      <c r="L51" s="31" t="n"/>
      <c r="M51" s="32" t="n"/>
      <c r="N51" s="12" t="n"/>
      <c r="O51" s="12" t="n"/>
      <c r="P51" s="12" t="n"/>
      <c r="Q51" s="15" t="n"/>
      <c r="R51" s="29">
        <f>IF($A51="","",IF($C51="Liquidado",IFERROR($L51*$M51,0),0))</f>
        <v/>
      </c>
      <c r="S51" s="29">
        <f>IF($A51="","",IF($C51="Suportado",IF(AND($N51="Sim",$O51="Sim",$P51="Sim",ISNUMBER($Q51)),IFERROR($L51*$M51*$Q51,0),0),0))</f>
        <v/>
      </c>
      <c r="T51" s="29">
        <f>IF($A51="","",IF($C51&lt;&gt;"Suportado",0,IF(OR($N51="Não",$O51="Não",$P51="Não"),IFERROR($L51*$M51,0),IF(AND($N51="Sim",$O51="Sim",$P51="Sim",ISNUMBER($Q51)),IFERROR(($L51*$M51)-$S51,0),0))))</f>
        <v/>
      </c>
      <c r="U51" s="29">
        <f>IF($A51="","",IF($C51&lt;&gt;"Suportado",0,IF(OR($N51="Não",$O51="Não",$P51="Não"),0,IF(AND($N51="Sim",$O51="Sim",$P51="Sim",ISNUMBER($Q51)),0,IFERROR($L51*$M51,0)))))</f>
        <v/>
      </c>
      <c r="V51" s="5">
        <f>IFERROR(IF($A51="","",IF(OR($B51="",$C51="",$D51="",$E51="",$F51="",$G51="",$H51="",$I51="",$J51="",$K51="",$L51="",$M51=""),"ERRO: campos obrigatórios",IF(AND($C51="Suportado",OR($N51="",$O51="",$P51="")),"ERRO: validar dedução",IF(AND($J51&lt;&gt;"",ABS($L51-ROUND($K51*$J51,2))&gt;'Apuramento e Parâmetros'!$B$5),"REVER: IVA/taxa",IF($C51="Suportado",IF(OR($N51="A confirmar",$O51="A confirmar",$P51="A confirmar"),"EM VALIDAÇÃO",IF(OR($N51="Não",$O51="Não",$P51="Não"),"NÃO DEDUTÍVEL","OK")),"OK"))))),"ERRO: fórmula de controlo")</f>
        <v/>
      </c>
    </row>
    <row r="52" ht="24" customHeight="1">
      <c r="A52" s="12" t="n"/>
      <c r="B52" s="30" t="n"/>
      <c r="C52" s="12" t="n"/>
      <c r="D52" s="30" t="n"/>
      <c r="E52" s="12" t="n"/>
      <c r="F52" s="12" t="n"/>
      <c r="G52" s="14" t="n"/>
      <c r="H52" s="12" t="n"/>
      <c r="I52" s="12" t="n"/>
      <c r="J52" s="15" t="n"/>
      <c r="K52" s="31" t="n"/>
      <c r="L52" s="31" t="n"/>
      <c r="M52" s="32" t="n"/>
      <c r="N52" s="12" t="n"/>
      <c r="O52" s="12" t="n"/>
      <c r="P52" s="12" t="n"/>
      <c r="Q52" s="15" t="n"/>
      <c r="R52" s="29">
        <f>IF($A52="","",IF($C52="Liquidado",IFERROR($L52*$M52,0),0))</f>
        <v/>
      </c>
      <c r="S52" s="29">
        <f>IF($A52="","",IF($C52="Suportado",IF(AND($N52="Sim",$O52="Sim",$P52="Sim",ISNUMBER($Q52)),IFERROR($L52*$M52*$Q52,0),0),0))</f>
        <v/>
      </c>
      <c r="T52" s="29">
        <f>IF($A52="","",IF($C52&lt;&gt;"Suportado",0,IF(OR($N52="Não",$O52="Não",$P52="Não"),IFERROR($L52*$M52,0),IF(AND($N52="Sim",$O52="Sim",$P52="Sim",ISNUMBER($Q52)),IFERROR(($L52*$M52)-$S52,0),0))))</f>
        <v/>
      </c>
      <c r="U52" s="29">
        <f>IF($A52="","",IF($C52&lt;&gt;"Suportado",0,IF(OR($N52="Não",$O52="Não",$P52="Não"),0,IF(AND($N52="Sim",$O52="Sim",$P52="Sim",ISNUMBER($Q52)),0,IFERROR($L52*$M52,0)))))</f>
        <v/>
      </c>
      <c r="V52" s="5">
        <f>IFERROR(IF($A52="","",IF(OR($B52="",$C52="",$D52="",$E52="",$F52="",$G52="",$H52="",$I52="",$J52="",$K52="",$L52="",$M52=""),"ERRO: campos obrigatórios",IF(AND($C52="Suportado",OR($N52="",$O52="",$P52="")),"ERRO: validar dedução",IF(AND($J52&lt;&gt;"",ABS($L52-ROUND($K52*$J52,2))&gt;'Apuramento e Parâmetros'!$B$5),"REVER: IVA/taxa",IF($C52="Suportado",IF(OR($N52="A confirmar",$O52="A confirmar",$P52="A confirmar"),"EM VALIDAÇÃO",IF(OR($N52="Não",$O52="Não",$P52="Não"),"NÃO DEDUTÍVEL","OK")),"OK"))))),"ERRO: fórmula de controlo")</f>
        <v/>
      </c>
    </row>
    <row r="53" ht="24" customHeight="1">
      <c r="A53" s="12" t="n"/>
      <c r="B53" s="30" t="n"/>
      <c r="C53" s="12" t="n"/>
      <c r="D53" s="30" t="n"/>
      <c r="E53" s="12" t="n"/>
      <c r="F53" s="12" t="n"/>
      <c r="G53" s="14" t="n"/>
      <c r="H53" s="12" t="n"/>
      <c r="I53" s="12" t="n"/>
      <c r="J53" s="15" t="n"/>
      <c r="K53" s="31" t="n"/>
      <c r="L53" s="31" t="n"/>
      <c r="M53" s="32" t="n"/>
      <c r="N53" s="12" t="n"/>
      <c r="O53" s="12" t="n"/>
      <c r="P53" s="12" t="n"/>
      <c r="Q53" s="15" t="n"/>
      <c r="R53" s="29">
        <f>IF($A53="","",IF($C53="Liquidado",IFERROR($L53*$M53,0),0))</f>
        <v/>
      </c>
      <c r="S53" s="29">
        <f>IF($A53="","",IF($C53="Suportado",IF(AND($N53="Sim",$O53="Sim",$P53="Sim",ISNUMBER($Q53)),IFERROR($L53*$M53*$Q53,0),0),0))</f>
        <v/>
      </c>
      <c r="T53" s="29">
        <f>IF($A53="","",IF($C53&lt;&gt;"Suportado",0,IF(OR($N53="Não",$O53="Não",$P53="Não"),IFERROR($L53*$M53,0),IF(AND($N53="Sim",$O53="Sim",$P53="Sim",ISNUMBER($Q53)),IFERROR(($L53*$M53)-$S53,0),0))))</f>
        <v/>
      </c>
      <c r="U53" s="29">
        <f>IF($A53="","",IF($C53&lt;&gt;"Suportado",0,IF(OR($N53="Não",$O53="Não",$P53="Não"),0,IF(AND($N53="Sim",$O53="Sim",$P53="Sim",ISNUMBER($Q53)),0,IFERROR($L53*$M53,0)))))</f>
        <v/>
      </c>
      <c r="V53" s="5">
        <f>IFERROR(IF($A53="","",IF(OR($B53="",$C53="",$D53="",$E53="",$F53="",$G53="",$H53="",$I53="",$J53="",$K53="",$L53="",$M53=""),"ERRO: campos obrigatórios",IF(AND($C53="Suportado",OR($N53="",$O53="",$P53="")),"ERRO: validar dedução",IF(AND($J53&lt;&gt;"",ABS($L53-ROUND($K53*$J53,2))&gt;'Apuramento e Parâmetros'!$B$5),"REVER: IVA/taxa",IF($C53="Suportado",IF(OR($N53="A confirmar",$O53="A confirmar",$P53="A confirmar"),"EM VALIDAÇÃO",IF(OR($N53="Não",$O53="Não",$P53="Não"),"NÃO DEDUTÍVEL","OK")),"OK"))))),"ERRO: fórmula de controlo")</f>
        <v/>
      </c>
    </row>
    <row r="54" ht="24" customHeight="1">
      <c r="A54" s="12" t="n"/>
      <c r="B54" s="30" t="n"/>
      <c r="C54" s="12" t="n"/>
      <c r="D54" s="30" t="n"/>
      <c r="E54" s="12" t="n"/>
      <c r="F54" s="12" t="n"/>
      <c r="G54" s="14" t="n"/>
      <c r="H54" s="12" t="n"/>
      <c r="I54" s="12" t="n"/>
      <c r="J54" s="15" t="n"/>
      <c r="K54" s="31" t="n"/>
      <c r="L54" s="31" t="n"/>
      <c r="M54" s="32" t="n"/>
      <c r="N54" s="12" t="n"/>
      <c r="O54" s="12" t="n"/>
      <c r="P54" s="12" t="n"/>
      <c r="Q54" s="15" t="n"/>
      <c r="R54" s="29">
        <f>IF($A54="","",IF($C54="Liquidado",IFERROR($L54*$M54,0),0))</f>
        <v/>
      </c>
      <c r="S54" s="29">
        <f>IF($A54="","",IF($C54="Suportado",IF(AND($N54="Sim",$O54="Sim",$P54="Sim",ISNUMBER($Q54)),IFERROR($L54*$M54*$Q54,0),0),0))</f>
        <v/>
      </c>
      <c r="T54" s="29">
        <f>IF($A54="","",IF($C54&lt;&gt;"Suportado",0,IF(OR($N54="Não",$O54="Não",$P54="Não"),IFERROR($L54*$M54,0),IF(AND($N54="Sim",$O54="Sim",$P54="Sim",ISNUMBER($Q54)),IFERROR(($L54*$M54)-$S54,0),0))))</f>
        <v/>
      </c>
      <c r="U54" s="29">
        <f>IF($A54="","",IF($C54&lt;&gt;"Suportado",0,IF(OR($N54="Não",$O54="Não",$P54="Não"),0,IF(AND($N54="Sim",$O54="Sim",$P54="Sim",ISNUMBER($Q54)),0,IFERROR($L54*$M54,0)))))</f>
        <v/>
      </c>
      <c r="V54" s="5">
        <f>IFERROR(IF($A54="","",IF(OR($B54="",$C54="",$D54="",$E54="",$F54="",$G54="",$H54="",$I54="",$J54="",$K54="",$L54="",$M54=""),"ERRO: campos obrigatórios",IF(AND($C54="Suportado",OR($N54="",$O54="",$P54="")),"ERRO: validar dedução",IF(AND($J54&lt;&gt;"",ABS($L54-ROUND($K54*$J54,2))&gt;'Apuramento e Parâmetros'!$B$5),"REVER: IVA/taxa",IF($C54="Suportado",IF(OR($N54="A confirmar",$O54="A confirmar",$P54="A confirmar"),"EM VALIDAÇÃO",IF(OR($N54="Não",$O54="Não",$P54="Não"),"NÃO DEDUTÍVEL","OK")),"OK"))))),"ERRO: fórmula de controlo")</f>
        <v/>
      </c>
    </row>
    <row r="55" ht="24" customHeight="1">
      <c r="A55" s="12" t="n"/>
      <c r="B55" s="30" t="n"/>
      <c r="C55" s="12" t="n"/>
      <c r="D55" s="30" t="n"/>
      <c r="E55" s="12" t="n"/>
      <c r="F55" s="12" t="n"/>
      <c r="G55" s="14" t="n"/>
      <c r="H55" s="12" t="n"/>
      <c r="I55" s="12" t="n"/>
      <c r="J55" s="15" t="n"/>
      <c r="K55" s="31" t="n"/>
      <c r="L55" s="31" t="n"/>
      <c r="M55" s="32" t="n"/>
      <c r="N55" s="12" t="n"/>
      <c r="O55" s="12" t="n"/>
      <c r="P55" s="12" t="n"/>
      <c r="Q55" s="15" t="n"/>
      <c r="R55" s="29">
        <f>IF($A55="","",IF($C55="Liquidado",IFERROR($L55*$M55,0),0))</f>
        <v/>
      </c>
      <c r="S55" s="29">
        <f>IF($A55="","",IF($C55="Suportado",IF(AND($N55="Sim",$O55="Sim",$P55="Sim",ISNUMBER($Q55)),IFERROR($L55*$M55*$Q55,0),0),0))</f>
        <v/>
      </c>
      <c r="T55" s="29">
        <f>IF($A55="","",IF($C55&lt;&gt;"Suportado",0,IF(OR($N55="Não",$O55="Não",$P55="Não"),IFERROR($L55*$M55,0),IF(AND($N55="Sim",$O55="Sim",$P55="Sim",ISNUMBER($Q55)),IFERROR(($L55*$M55)-$S55,0),0))))</f>
        <v/>
      </c>
      <c r="U55" s="29">
        <f>IF($A55="","",IF($C55&lt;&gt;"Suportado",0,IF(OR($N55="Não",$O55="Não",$P55="Não"),0,IF(AND($N55="Sim",$O55="Sim",$P55="Sim",ISNUMBER($Q55)),0,IFERROR($L55*$M55,0)))))</f>
        <v/>
      </c>
      <c r="V55" s="5">
        <f>IFERROR(IF($A55="","",IF(OR($B55="",$C55="",$D55="",$E55="",$F55="",$G55="",$H55="",$I55="",$J55="",$K55="",$L55="",$M55=""),"ERRO: campos obrigatórios",IF(AND($C55="Suportado",OR($N55="",$O55="",$P55="")),"ERRO: validar dedução",IF(AND($J55&lt;&gt;"",ABS($L55-ROUND($K55*$J55,2))&gt;'Apuramento e Parâmetros'!$B$5),"REVER: IVA/taxa",IF($C55="Suportado",IF(OR($N55="A confirmar",$O55="A confirmar",$P55="A confirmar"),"EM VALIDAÇÃO",IF(OR($N55="Não",$O55="Não",$P55="Não"),"NÃO DEDUTÍVEL","OK")),"OK"))))),"ERRO: fórmula de controlo")</f>
        <v/>
      </c>
    </row>
    <row r="56" ht="24" customHeight="1">
      <c r="A56" s="12" t="n"/>
      <c r="B56" s="30" t="n"/>
      <c r="C56" s="12" t="n"/>
      <c r="D56" s="30" t="n"/>
      <c r="E56" s="12" t="n"/>
      <c r="F56" s="12" t="n"/>
      <c r="G56" s="14" t="n"/>
      <c r="H56" s="12" t="n"/>
      <c r="I56" s="12" t="n"/>
      <c r="J56" s="15" t="n"/>
      <c r="K56" s="31" t="n"/>
      <c r="L56" s="31" t="n"/>
      <c r="M56" s="32" t="n"/>
      <c r="N56" s="12" t="n"/>
      <c r="O56" s="12" t="n"/>
      <c r="P56" s="12" t="n"/>
      <c r="Q56" s="15" t="n"/>
      <c r="R56" s="29">
        <f>IF($A56="","",IF($C56="Liquidado",IFERROR($L56*$M56,0),0))</f>
        <v/>
      </c>
      <c r="S56" s="29">
        <f>IF($A56="","",IF($C56="Suportado",IF(AND($N56="Sim",$O56="Sim",$P56="Sim",ISNUMBER($Q56)),IFERROR($L56*$M56*$Q56,0),0),0))</f>
        <v/>
      </c>
      <c r="T56" s="29">
        <f>IF($A56="","",IF($C56&lt;&gt;"Suportado",0,IF(OR($N56="Não",$O56="Não",$P56="Não"),IFERROR($L56*$M56,0),IF(AND($N56="Sim",$O56="Sim",$P56="Sim",ISNUMBER($Q56)),IFERROR(($L56*$M56)-$S56,0),0))))</f>
        <v/>
      </c>
      <c r="U56" s="29">
        <f>IF($A56="","",IF($C56&lt;&gt;"Suportado",0,IF(OR($N56="Não",$O56="Não",$P56="Não"),0,IF(AND($N56="Sim",$O56="Sim",$P56="Sim",ISNUMBER($Q56)),0,IFERROR($L56*$M56,0)))))</f>
        <v/>
      </c>
      <c r="V56" s="5">
        <f>IFERROR(IF($A56="","",IF(OR($B56="",$C56="",$D56="",$E56="",$F56="",$G56="",$H56="",$I56="",$J56="",$K56="",$L56="",$M56=""),"ERRO: campos obrigatórios",IF(AND($C56="Suportado",OR($N56="",$O56="",$P56="")),"ERRO: validar dedução",IF(AND($J56&lt;&gt;"",ABS($L56-ROUND($K56*$J56,2))&gt;'Apuramento e Parâmetros'!$B$5),"REVER: IVA/taxa",IF($C56="Suportado",IF(OR($N56="A confirmar",$O56="A confirmar",$P56="A confirmar"),"EM VALIDAÇÃO",IF(OR($N56="Não",$O56="Não",$P56="Não"),"NÃO DEDUTÍVEL","OK")),"OK"))))),"ERRO: fórmula de controlo")</f>
        <v/>
      </c>
    </row>
    <row r="57" ht="24" customHeight="1">
      <c r="A57" s="12" t="n"/>
      <c r="B57" s="30" t="n"/>
      <c r="C57" s="12" t="n"/>
      <c r="D57" s="30" t="n"/>
      <c r="E57" s="12" t="n"/>
      <c r="F57" s="12" t="n"/>
      <c r="G57" s="14" t="n"/>
      <c r="H57" s="12" t="n"/>
      <c r="I57" s="12" t="n"/>
      <c r="J57" s="15" t="n"/>
      <c r="K57" s="31" t="n"/>
      <c r="L57" s="31" t="n"/>
      <c r="M57" s="32" t="n"/>
      <c r="N57" s="12" t="n"/>
      <c r="O57" s="12" t="n"/>
      <c r="P57" s="12" t="n"/>
      <c r="Q57" s="15" t="n"/>
      <c r="R57" s="29">
        <f>IF($A57="","",IF($C57="Liquidado",IFERROR($L57*$M57,0),0))</f>
        <v/>
      </c>
      <c r="S57" s="29">
        <f>IF($A57="","",IF($C57="Suportado",IF(AND($N57="Sim",$O57="Sim",$P57="Sim",ISNUMBER($Q57)),IFERROR($L57*$M57*$Q57,0),0),0))</f>
        <v/>
      </c>
      <c r="T57" s="29">
        <f>IF($A57="","",IF($C57&lt;&gt;"Suportado",0,IF(OR($N57="Não",$O57="Não",$P57="Não"),IFERROR($L57*$M57,0),IF(AND($N57="Sim",$O57="Sim",$P57="Sim",ISNUMBER($Q57)),IFERROR(($L57*$M57)-$S57,0),0))))</f>
        <v/>
      </c>
      <c r="U57" s="29">
        <f>IF($A57="","",IF($C57&lt;&gt;"Suportado",0,IF(OR($N57="Não",$O57="Não",$P57="Não"),0,IF(AND($N57="Sim",$O57="Sim",$P57="Sim",ISNUMBER($Q57)),0,IFERROR($L57*$M57,0)))))</f>
        <v/>
      </c>
      <c r="V57" s="5">
        <f>IFERROR(IF($A57="","",IF(OR($B57="",$C57="",$D57="",$E57="",$F57="",$G57="",$H57="",$I57="",$J57="",$K57="",$L57="",$M57=""),"ERRO: campos obrigatórios",IF(AND($C57="Suportado",OR($N57="",$O57="",$P57="")),"ERRO: validar dedução",IF(AND($J57&lt;&gt;"",ABS($L57-ROUND($K57*$J57,2))&gt;'Apuramento e Parâmetros'!$B$5),"REVER: IVA/taxa",IF($C57="Suportado",IF(OR($N57="A confirmar",$O57="A confirmar",$P57="A confirmar"),"EM VALIDAÇÃO",IF(OR($N57="Não",$O57="Não",$P57="Não"),"NÃO DEDUTÍVEL","OK")),"OK"))))),"ERRO: fórmula de controlo")</f>
        <v/>
      </c>
    </row>
    <row r="58" ht="24" customHeight="1">
      <c r="A58" s="12" t="n"/>
      <c r="B58" s="30" t="n"/>
      <c r="C58" s="12" t="n"/>
      <c r="D58" s="30" t="n"/>
      <c r="E58" s="12" t="n"/>
      <c r="F58" s="12" t="n"/>
      <c r="G58" s="14" t="n"/>
      <c r="H58" s="12" t="n"/>
      <c r="I58" s="12" t="n"/>
      <c r="J58" s="15" t="n"/>
      <c r="K58" s="31" t="n"/>
      <c r="L58" s="31" t="n"/>
      <c r="M58" s="32" t="n"/>
      <c r="N58" s="12" t="n"/>
      <c r="O58" s="12" t="n"/>
      <c r="P58" s="12" t="n"/>
      <c r="Q58" s="15" t="n"/>
      <c r="R58" s="29">
        <f>IF($A58="","",IF($C58="Liquidado",IFERROR($L58*$M58,0),0))</f>
        <v/>
      </c>
      <c r="S58" s="29">
        <f>IF($A58="","",IF($C58="Suportado",IF(AND($N58="Sim",$O58="Sim",$P58="Sim",ISNUMBER($Q58)),IFERROR($L58*$M58*$Q58,0),0),0))</f>
        <v/>
      </c>
      <c r="T58" s="29">
        <f>IF($A58="","",IF($C58&lt;&gt;"Suportado",0,IF(OR($N58="Não",$O58="Não",$P58="Não"),IFERROR($L58*$M58,0),IF(AND($N58="Sim",$O58="Sim",$P58="Sim",ISNUMBER($Q58)),IFERROR(($L58*$M58)-$S58,0),0))))</f>
        <v/>
      </c>
      <c r="U58" s="29">
        <f>IF($A58="","",IF($C58&lt;&gt;"Suportado",0,IF(OR($N58="Não",$O58="Não",$P58="Não"),0,IF(AND($N58="Sim",$O58="Sim",$P58="Sim",ISNUMBER($Q58)),0,IFERROR($L58*$M58,0)))))</f>
        <v/>
      </c>
      <c r="V58" s="5">
        <f>IFERROR(IF($A58="","",IF(OR($B58="",$C58="",$D58="",$E58="",$F58="",$G58="",$H58="",$I58="",$J58="",$K58="",$L58="",$M58=""),"ERRO: campos obrigatórios",IF(AND($C58="Suportado",OR($N58="",$O58="",$P58="")),"ERRO: validar dedução",IF(AND($J58&lt;&gt;"",ABS($L58-ROUND($K58*$J58,2))&gt;'Apuramento e Parâmetros'!$B$5),"REVER: IVA/taxa",IF($C58="Suportado",IF(OR($N58="A confirmar",$O58="A confirmar",$P58="A confirmar"),"EM VALIDAÇÃO",IF(OR($N58="Não",$O58="Não",$P58="Não"),"NÃO DEDUTÍVEL","OK")),"OK"))))),"ERRO: fórmula de controlo")</f>
        <v/>
      </c>
    </row>
    <row r="59" ht="24" customHeight="1">
      <c r="A59" s="12" t="n"/>
      <c r="B59" s="30" t="n"/>
      <c r="C59" s="12" t="n"/>
      <c r="D59" s="30" t="n"/>
      <c r="E59" s="12" t="n"/>
      <c r="F59" s="12" t="n"/>
      <c r="G59" s="14" t="n"/>
      <c r="H59" s="12" t="n"/>
      <c r="I59" s="12" t="n"/>
      <c r="J59" s="15" t="n"/>
      <c r="K59" s="31" t="n"/>
      <c r="L59" s="31" t="n"/>
      <c r="M59" s="32" t="n"/>
      <c r="N59" s="12" t="n"/>
      <c r="O59" s="12" t="n"/>
      <c r="P59" s="12" t="n"/>
      <c r="Q59" s="15" t="n"/>
      <c r="R59" s="29">
        <f>IF($A59="","",IF($C59="Liquidado",IFERROR($L59*$M59,0),0))</f>
        <v/>
      </c>
      <c r="S59" s="29">
        <f>IF($A59="","",IF($C59="Suportado",IF(AND($N59="Sim",$O59="Sim",$P59="Sim",ISNUMBER($Q59)),IFERROR($L59*$M59*$Q59,0),0),0))</f>
        <v/>
      </c>
      <c r="T59" s="29">
        <f>IF($A59="","",IF($C59&lt;&gt;"Suportado",0,IF(OR($N59="Não",$O59="Não",$P59="Não"),IFERROR($L59*$M59,0),IF(AND($N59="Sim",$O59="Sim",$P59="Sim",ISNUMBER($Q59)),IFERROR(($L59*$M59)-$S59,0),0))))</f>
        <v/>
      </c>
      <c r="U59" s="29">
        <f>IF($A59="","",IF($C59&lt;&gt;"Suportado",0,IF(OR($N59="Não",$O59="Não",$P59="Não"),0,IF(AND($N59="Sim",$O59="Sim",$P59="Sim",ISNUMBER($Q59)),0,IFERROR($L59*$M59,0)))))</f>
        <v/>
      </c>
      <c r="V59" s="5">
        <f>IFERROR(IF($A59="","",IF(OR($B59="",$C59="",$D59="",$E59="",$F59="",$G59="",$H59="",$I59="",$J59="",$K59="",$L59="",$M59=""),"ERRO: campos obrigatórios",IF(AND($C59="Suportado",OR($N59="",$O59="",$P59="")),"ERRO: validar dedução",IF(AND($J59&lt;&gt;"",ABS($L59-ROUND($K59*$J59,2))&gt;'Apuramento e Parâmetros'!$B$5),"REVER: IVA/taxa",IF($C59="Suportado",IF(OR($N59="A confirmar",$O59="A confirmar",$P59="A confirmar"),"EM VALIDAÇÃO",IF(OR($N59="Não",$O59="Não",$P59="Não"),"NÃO DEDUTÍVEL","OK")),"OK"))))),"ERRO: fórmula de controlo")</f>
        <v/>
      </c>
    </row>
    <row r="60" ht="24" customHeight="1">
      <c r="A60" s="12" t="n"/>
      <c r="B60" s="30" t="n"/>
      <c r="C60" s="12" t="n"/>
      <c r="D60" s="30" t="n"/>
      <c r="E60" s="12" t="n"/>
      <c r="F60" s="12" t="n"/>
      <c r="G60" s="14" t="n"/>
      <c r="H60" s="12" t="n"/>
      <c r="I60" s="12" t="n"/>
      <c r="J60" s="15" t="n"/>
      <c r="K60" s="31" t="n"/>
      <c r="L60" s="31" t="n"/>
      <c r="M60" s="32" t="n"/>
      <c r="N60" s="12" t="n"/>
      <c r="O60" s="12" t="n"/>
      <c r="P60" s="12" t="n"/>
      <c r="Q60" s="15" t="n"/>
      <c r="R60" s="29">
        <f>IF($A60="","",IF($C60="Liquidado",IFERROR($L60*$M60,0),0))</f>
        <v/>
      </c>
      <c r="S60" s="29">
        <f>IF($A60="","",IF($C60="Suportado",IF(AND($N60="Sim",$O60="Sim",$P60="Sim",ISNUMBER($Q60)),IFERROR($L60*$M60*$Q60,0),0),0))</f>
        <v/>
      </c>
      <c r="T60" s="29">
        <f>IF($A60="","",IF($C60&lt;&gt;"Suportado",0,IF(OR($N60="Não",$O60="Não",$P60="Não"),IFERROR($L60*$M60,0),IF(AND($N60="Sim",$O60="Sim",$P60="Sim",ISNUMBER($Q60)),IFERROR(($L60*$M60)-$S60,0),0))))</f>
        <v/>
      </c>
      <c r="U60" s="29">
        <f>IF($A60="","",IF($C60&lt;&gt;"Suportado",0,IF(OR($N60="Não",$O60="Não",$P60="Não"),0,IF(AND($N60="Sim",$O60="Sim",$P60="Sim",ISNUMBER($Q60)),0,IFERROR($L60*$M60,0)))))</f>
        <v/>
      </c>
      <c r="V60" s="5">
        <f>IFERROR(IF($A60="","",IF(OR($B60="",$C60="",$D60="",$E60="",$F60="",$G60="",$H60="",$I60="",$J60="",$K60="",$L60="",$M60=""),"ERRO: campos obrigatórios",IF(AND($C60="Suportado",OR($N60="",$O60="",$P60="")),"ERRO: validar dedução",IF(AND($J60&lt;&gt;"",ABS($L60-ROUND($K60*$J60,2))&gt;'Apuramento e Parâmetros'!$B$5),"REVER: IVA/taxa",IF($C60="Suportado",IF(OR($N60="A confirmar",$O60="A confirmar",$P60="A confirmar"),"EM VALIDAÇÃO",IF(OR($N60="Não",$O60="Não",$P60="Não"),"NÃO DEDUTÍVEL","OK")),"OK"))))),"ERRO: fórmula de controlo")</f>
        <v/>
      </c>
    </row>
    <row r="61" ht="24" customHeight="1">
      <c r="A61" s="12" t="n"/>
      <c r="B61" s="30" t="n"/>
      <c r="C61" s="12" t="n"/>
      <c r="D61" s="30" t="n"/>
      <c r="E61" s="12" t="n"/>
      <c r="F61" s="12" t="n"/>
      <c r="G61" s="14" t="n"/>
      <c r="H61" s="12" t="n"/>
      <c r="I61" s="12" t="n"/>
      <c r="J61" s="15" t="n"/>
      <c r="K61" s="31" t="n"/>
      <c r="L61" s="31" t="n"/>
      <c r="M61" s="32" t="n"/>
      <c r="N61" s="12" t="n"/>
      <c r="O61" s="12" t="n"/>
      <c r="P61" s="12" t="n"/>
      <c r="Q61" s="15" t="n"/>
      <c r="R61" s="29">
        <f>IF($A61="","",IF($C61="Liquidado",IFERROR($L61*$M61,0),0))</f>
        <v/>
      </c>
      <c r="S61" s="29">
        <f>IF($A61="","",IF($C61="Suportado",IF(AND($N61="Sim",$O61="Sim",$P61="Sim",ISNUMBER($Q61)),IFERROR($L61*$M61*$Q61,0),0),0))</f>
        <v/>
      </c>
      <c r="T61" s="29">
        <f>IF($A61="","",IF($C61&lt;&gt;"Suportado",0,IF(OR($N61="Não",$O61="Não",$P61="Não"),IFERROR($L61*$M61,0),IF(AND($N61="Sim",$O61="Sim",$P61="Sim",ISNUMBER($Q61)),IFERROR(($L61*$M61)-$S61,0),0))))</f>
        <v/>
      </c>
      <c r="U61" s="29">
        <f>IF($A61="","",IF($C61&lt;&gt;"Suportado",0,IF(OR($N61="Não",$O61="Não",$P61="Não"),0,IF(AND($N61="Sim",$O61="Sim",$P61="Sim",ISNUMBER($Q61)),0,IFERROR($L61*$M61,0)))))</f>
        <v/>
      </c>
      <c r="V61" s="5">
        <f>IFERROR(IF($A61="","",IF(OR($B61="",$C61="",$D61="",$E61="",$F61="",$G61="",$H61="",$I61="",$J61="",$K61="",$L61="",$M61=""),"ERRO: campos obrigatórios",IF(AND($C61="Suportado",OR($N61="",$O61="",$P61="")),"ERRO: validar dedução",IF(AND($J61&lt;&gt;"",ABS($L61-ROUND($K61*$J61,2))&gt;'Apuramento e Parâmetros'!$B$5),"REVER: IVA/taxa",IF($C61="Suportado",IF(OR($N61="A confirmar",$O61="A confirmar",$P61="A confirmar"),"EM VALIDAÇÃO",IF(OR($N61="Não",$O61="Não",$P61="Não"),"NÃO DEDUTÍVEL","OK")),"OK"))))),"ERRO: fórmula de controlo")</f>
        <v/>
      </c>
    </row>
    <row r="62" ht="24" customHeight="1">
      <c r="A62" s="12" t="n"/>
      <c r="B62" s="30" t="n"/>
      <c r="C62" s="12" t="n"/>
      <c r="D62" s="30" t="n"/>
      <c r="E62" s="12" t="n"/>
      <c r="F62" s="12" t="n"/>
      <c r="G62" s="14" t="n"/>
      <c r="H62" s="12" t="n"/>
      <c r="I62" s="12" t="n"/>
      <c r="J62" s="15" t="n"/>
      <c r="K62" s="31" t="n"/>
      <c r="L62" s="31" t="n"/>
      <c r="M62" s="32" t="n"/>
      <c r="N62" s="12" t="n"/>
      <c r="O62" s="12" t="n"/>
      <c r="P62" s="12" t="n"/>
      <c r="Q62" s="15" t="n"/>
      <c r="R62" s="29">
        <f>IF($A62="","",IF($C62="Liquidado",IFERROR($L62*$M62,0),0))</f>
        <v/>
      </c>
      <c r="S62" s="29">
        <f>IF($A62="","",IF($C62="Suportado",IF(AND($N62="Sim",$O62="Sim",$P62="Sim",ISNUMBER($Q62)),IFERROR($L62*$M62*$Q62,0),0),0))</f>
        <v/>
      </c>
      <c r="T62" s="29">
        <f>IF($A62="","",IF($C62&lt;&gt;"Suportado",0,IF(OR($N62="Não",$O62="Não",$P62="Não"),IFERROR($L62*$M62,0),IF(AND($N62="Sim",$O62="Sim",$P62="Sim",ISNUMBER($Q62)),IFERROR(($L62*$M62)-$S62,0),0))))</f>
        <v/>
      </c>
      <c r="U62" s="29">
        <f>IF($A62="","",IF($C62&lt;&gt;"Suportado",0,IF(OR($N62="Não",$O62="Não",$P62="Não"),0,IF(AND($N62="Sim",$O62="Sim",$P62="Sim",ISNUMBER($Q62)),0,IFERROR($L62*$M62,0)))))</f>
        <v/>
      </c>
      <c r="V62" s="5">
        <f>IFERROR(IF($A62="","",IF(OR($B62="",$C62="",$D62="",$E62="",$F62="",$G62="",$H62="",$I62="",$J62="",$K62="",$L62="",$M62=""),"ERRO: campos obrigatórios",IF(AND($C62="Suportado",OR($N62="",$O62="",$P62="")),"ERRO: validar dedução",IF(AND($J62&lt;&gt;"",ABS($L62-ROUND($K62*$J62,2))&gt;'Apuramento e Parâmetros'!$B$5),"REVER: IVA/taxa",IF($C62="Suportado",IF(OR($N62="A confirmar",$O62="A confirmar",$P62="A confirmar"),"EM VALIDAÇÃO",IF(OR($N62="Não",$O62="Não",$P62="Não"),"NÃO DEDUTÍVEL","OK")),"OK"))))),"ERRO: fórmula de controlo")</f>
        <v/>
      </c>
    </row>
    <row r="63" ht="24" customHeight="1">
      <c r="A63" s="12" t="n"/>
      <c r="B63" s="30" t="n"/>
      <c r="C63" s="12" t="n"/>
      <c r="D63" s="30" t="n"/>
      <c r="E63" s="12" t="n"/>
      <c r="F63" s="12" t="n"/>
      <c r="G63" s="14" t="n"/>
      <c r="H63" s="12" t="n"/>
      <c r="I63" s="12" t="n"/>
      <c r="J63" s="15" t="n"/>
      <c r="K63" s="31" t="n"/>
      <c r="L63" s="31" t="n"/>
      <c r="M63" s="32" t="n"/>
      <c r="N63" s="12" t="n"/>
      <c r="O63" s="12" t="n"/>
      <c r="P63" s="12" t="n"/>
      <c r="Q63" s="15" t="n"/>
      <c r="R63" s="29">
        <f>IF($A63="","",IF($C63="Liquidado",IFERROR($L63*$M63,0),0))</f>
        <v/>
      </c>
      <c r="S63" s="29">
        <f>IF($A63="","",IF($C63="Suportado",IF(AND($N63="Sim",$O63="Sim",$P63="Sim",ISNUMBER($Q63)),IFERROR($L63*$M63*$Q63,0),0),0))</f>
        <v/>
      </c>
      <c r="T63" s="29">
        <f>IF($A63="","",IF($C63&lt;&gt;"Suportado",0,IF(OR($N63="Não",$O63="Não",$P63="Não"),IFERROR($L63*$M63,0),IF(AND($N63="Sim",$O63="Sim",$P63="Sim",ISNUMBER($Q63)),IFERROR(($L63*$M63)-$S63,0),0))))</f>
        <v/>
      </c>
      <c r="U63" s="29">
        <f>IF($A63="","",IF($C63&lt;&gt;"Suportado",0,IF(OR($N63="Não",$O63="Não",$P63="Não"),0,IF(AND($N63="Sim",$O63="Sim",$P63="Sim",ISNUMBER($Q63)),0,IFERROR($L63*$M63,0)))))</f>
        <v/>
      </c>
      <c r="V63" s="5">
        <f>IFERROR(IF($A63="","",IF(OR($B63="",$C63="",$D63="",$E63="",$F63="",$G63="",$H63="",$I63="",$J63="",$K63="",$L63="",$M63=""),"ERRO: campos obrigatórios",IF(AND($C63="Suportado",OR($N63="",$O63="",$P63="")),"ERRO: validar dedução",IF(AND($J63&lt;&gt;"",ABS($L63-ROUND($K63*$J63,2))&gt;'Apuramento e Parâmetros'!$B$5),"REVER: IVA/taxa",IF($C63="Suportado",IF(OR($N63="A confirmar",$O63="A confirmar",$P63="A confirmar"),"EM VALIDAÇÃO",IF(OR($N63="Não",$O63="Não",$P63="Não"),"NÃO DEDUTÍVEL","OK")),"OK"))))),"ERRO: fórmula de controlo")</f>
        <v/>
      </c>
    </row>
    <row r="64" ht="24" customHeight="1">
      <c r="A64" s="12" t="n"/>
      <c r="B64" s="30" t="n"/>
      <c r="C64" s="12" t="n"/>
      <c r="D64" s="30" t="n"/>
      <c r="E64" s="12" t="n"/>
      <c r="F64" s="12" t="n"/>
      <c r="G64" s="14" t="n"/>
      <c r="H64" s="12" t="n"/>
      <c r="I64" s="12" t="n"/>
      <c r="J64" s="15" t="n"/>
      <c r="K64" s="31" t="n"/>
      <c r="L64" s="31" t="n"/>
      <c r="M64" s="32" t="n"/>
      <c r="N64" s="12" t="n"/>
      <c r="O64" s="12" t="n"/>
      <c r="P64" s="12" t="n"/>
      <c r="Q64" s="15" t="n"/>
      <c r="R64" s="29">
        <f>IF($A64="","",IF($C64="Liquidado",IFERROR($L64*$M64,0),0))</f>
        <v/>
      </c>
      <c r="S64" s="29">
        <f>IF($A64="","",IF($C64="Suportado",IF(AND($N64="Sim",$O64="Sim",$P64="Sim",ISNUMBER($Q64)),IFERROR($L64*$M64*$Q64,0),0),0))</f>
        <v/>
      </c>
      <c r="T64" s="29">
        <f>IF($A64="","",IF($C64&lt;&gt;"Suportado",0,IF(OR($N64="Não",$O64="Não",$P64="Não"),IFERROR($L64*$M64,0),IF(AND($N64="Sim",$O64="Sim",$P64="Sim",ISNUMBER($Q64)),IFERROR(($L64*$M64)-$S64,0),0))))</f>
        <v/>
      </c>
      <c r="U64" s="29">
        <f>IF($A64="","",IF($C64&lt;&gt;"Suportado",0,IF(OR($N64="Não",$O64="Não",$P64="Não"),0,IF(AND($N64="Sim",$O64="Sim",$P64="Sim",ISNUMBER($Q64)),0,IFERROR($L64*$M64,0)))))</f>
        <v/>
      </c>
      <c r="V64" s="5">
        <f>IFERROR(IF($A64="","",IF(OR($B64="",$C64="",$D64="",$E64="",$F64="",$G64="",$H64="",$I64="",$J64="",$K64="",$L64="",$M64=""),"ERRO: campos obrigatórios",IF(AND($C64="Suportado",OR($N64="",$O64="",$P64="")),"ERRO: validar dedução",IF(AND($J64&lt;&gt;"",ABS($L64-ROUND($K64*$J64,2))&gt;'Apuramento e Parâmetros'!$B$5),"REVER: IVA/taxa",IF($C64="Suportado",IF(OR($N64="A confirmar",$O64="A confirmar",$P64="A confirmar"),"EM VALIDAÇÃO",IF(OR($N64="Não",$O64="Não",$P64="Não"),"NÃO DEDUTÍVEL","OK")),"OK"))))),"ERRO: fórmula de controlo")</f>
        <v/>
      </c>
    </row>
    <row r="65" ht="24" customHeight="1">
      <c r="A65" s="12" t="n"/>
      <c r="B65" s="30" t="n"/>
      <c r="C65" s="12" t="n"/>
      <c r="D65" s="30" t="n"/>
      <c r="E65" s="12" t="n"/>
      <c r="F65" s="12" t="n"/>
      <c r="G65" s="14" t="n"/>
      <c r="H65" s="12" t="n"/>
      <c r="I65" s="12" t="n"/>
      <c r="J65" s="15" t="n"/>
      <c r="K65" s="31" t="n"/>
      <c r="L65" s="31" t="n"/>
      <c r="M65" s="32" t="n"/>
      <c r="N65" s="12" t="n"/>
      <c r="O65" s="12" t="n"/>
      <c r="P65" s="12" t="n"/>
      <c r="Q65" s="15" t="n"/>
      <c r="R65" s="29">
        <f>IF($A65="","",IF($C65="Liquidado",IFERROR($L65*$M65,0),0))</f>
        <v/>
      </c>
      <c r="S65" s="29">
        <f>IF($A65="","",IF($C65="Suportado",IF(AND($N65="Sim",$O65="Sim",$P65="Sim",ISNUMBER($Q65)),IFERROR($L65*$M65*$Q65,0),0),0))</f>
        <v/>
      </c>
      <c r="T65" s="29">
        <f>IF($A65="","",IF($C65&lt;&gt;"Suportado",0,IF(OR($N65="Não",$O65="Não",$P65="Não"),IFERROR($L65*$M65,0),IF(AND($N65="Sim",$O65="Sim",$P65="Sim",ISNUMBER($Q65)),IFERROR(($L65*$M65)-$S65,0),0))))</f>
        <v/>
      </c>
      <c r="U65" s="29">
        <f>IF($A65="","",IF($C65&lt;&gt;"Suportado",0,IF(OR($N65="Não",$O65="Não",$P65="Não"),0,IF(AND($N65="Sim",$O65="Sim",$P65="Sim",ISNUMBER($Q65)),0,IFERROR($L65*$M65,0)))))</f>
        <v/>
      </c>
      <c r="V65" s="5">
        <f>IFERROR(IF($A65="","",IF(OR($B65="",$C65="",$D65="",$E65="",$F65="",$G65="",$H65="",$I65="",$J65="",$K65="",$L65="",$M65=""),"ERRO: campos obrigatórios",IF(AND($C65="Suportado",OR($N65="",$O65="",$P65="")),"ERRO: validar dedução",IF(AND($J65&lt;&gt;"",ABS($L65-ROUND($K65*$J65,2))&gt;'Apuramento e Parâmetros'!$B$5),"REVER: IVA/taxa",IF($C65="Suportado",IF(OR($N65="A confirmar",$O65="A confirmar",$P65="A confirmar"),"EM VALIDAÇÃO",IF(OR($N65="Não",$O65="Não",$P65="Não"),"NÃO DEDUTÍVEL","OK")),"OK"))))),"ERRO: fórmula de controlo")</f>
        <v/>
      </c>
    </row>
    <row r="66" ht="24" customHeight="1">
      <c r="A66" s="12" t="n"/>
      <c r="B66" s="30" t="n"/>
      <c r="C66" s="12" t="n"/>
      <c r="D66" s="30" t="n"/>
      <c r="E66" s="12" t="n"/>
      <c r="F66" s="12" t="n"/>
      <c r="G66" s="14" t="n"/>
      <c r="H66" s="12" t="n"/>
      <c r="I66" s="12" t="n"/>
      <c r="J66" s="15" t="n"/>
      <c r="K66" s="31" t="n"/>
      <c r="L66" s="31" t="n"/>
      <c r="M66" s="32" t="n"/>
      <c r="N66" s="12" t="n"/>
      <c r="O66" s="12" t="n"/>
      <c r="P66" s="12" t="n"/>
      <c r="Q66" s="15" t="n"/>
      <c r="R66" s="29">
        <f>IF($A66="","",IF($C66="Liquidado",IFERROR($L66*$M66,0),0))</f>
        <v/>
      </c>
      <c r="S66" s="29">
        <f>IF($A66="","",IF($C66="Suportado",IF(AND($N66="Sim",$O66="Sim",$P66="Sim",ISNUMBER($Q66)),IFERROR($L66*$M66*$Q66,0),0),0))</f>
        <v/>
      </c>
      <c r="T66" s="29">
        <f>IF($A66="","",IF($C66&lt;&gt;"Suportado",0,IF(OR($N66="Não",$O66="Não",$P66="Não"),IFERROR($L66*$M66,0),IF(AND($N66="Sim",$O66="Sim",$P66="Sim",ISNUMBER($Q66)),IFERROR(($L66*$M66)-$S66,0),0))))</f>
        <v/>
      </c>
      <c r="U66" s="29">
        <f>IF($A66="","",IF($C66&lt;&gt;"Suportado",0,IF(OR($N66="Não",$O66="Não",$P66="Não"),0,IF(AND($N66="Sim",$O66="Sim",$P66="Sim",ISNUMBER($Q66)),0,IFERROR($L66*$M66,0)))))</f>
        <v/>
      </c>
      <c r="V66" s="5">
        <f>IFERROR(IF($A66="","",IF(OR($B66="",$C66="",$D66="",$E66="",$F66="",$G66="",$H66="",$I66="",$J66="",$K66="",$L66="",$M66=""),"ERRO: campos obrigatórios",IF(AND($C66="Suportado",OR($N66="",$O66="",$P66="")),"ERRO: validar dedução",IF(AND($J66&lt;&gt;"",ABS($L66-ROUND($K66*$J66,2))&gt;'Apuramento e Parâmetros'!$B$5),"REVER: IVA/taxa",IF($C66="Suportado",IF(OR($N66="A confirmar",$O66="A confirmar",$P66="A confirmar"),"EM VALIDAÇÃO",IF(OR($N66="Não",$O66="Não",$P66="Não"),"NÃO DEDUTÍVEL","OK")),"OK"))))),"ERRO: fórmula de controlo")</f>
        <v/>
      </c>
    </row>
    <row r="67" ht="24" customHeight="1">
      <c r="A67" s="12" t="n"/>
      <c r="B67" s="30" t="n"/>
      <c r="C67" s="12" t="n"/>
      <c r="D67" s="30" t="n"/>
      <c r="E67" s="12" t="n"/>
      <c r="F67" s="12" t="n"/>
      <c r="G67" s="14" t="n"/>
      <c r="H67" s="12" t="n"/>
      <c r="I67" s="12" t="n"/>
      <c r="J67" s="15" t="n"/>
      <c r="K67" s="31" t="n"/>
      <c r="L67" s="31" t="n"/>
      <c r="M67" s="32" t="n"/>
      <c r="N67" s="12" t="n"/>
      <c r="O67" s="12" t="n"/>
      <c r="P67" s="12" t="n"/>
      <c r="Q67" s="15" t="n"/>
      <c r="R67" s="29">
        <f>IF($A67="","",IF($C67="Liquidado",IFERROR($L67*$M67,0),0))</f>
        <v/>
      </c>
      <c r="S67" s="29">
        <f>IF($A67="","",IF($C67="Suportado",IF(AND($N67="Sim",$O67="Sim",$P67="Sim",ISNUMBER($Q67)),IFERROR($L67*$M67*$Q67,0),0),0))</f>
        <v/>
      </c>
      <c r="T67" s="29">
        <f>IF($A67="","",IF($C67&lt;&gt;"Suportado",0,IF(OR($N67="Não",$O67="Não",$P67="Não"),IFERROR($L67*$M67,0),IF(AND($N67="Sim",$O67="Sim",$P67="Sim",ISNUMBER($Q67)),IFERROR(($L67*$M67)-$S67,0),0))))</f>
        <v/>
      </c>
      <c r="U67" s="29">
        <f>IF($A67="","",IF($C67&lt;&gt;"Suportado",0,IF(OR($N67="Não",$O67="Não",$P67="Não"),0,IF(AND($N67="Sim",$O67="Sim",$P67="Sim",ISNUMBER($Q67)),0,IFERROR($L67*$M67,0)))))</f>
        <v/>
      </c>
      <c r="V67" s="5">
        <f>IFERROR(IF($A67="","",IF(OR($B67="",$C67="",$D67="",$E67="",$F67="",$G67="",$H67="",$I67="",$J67="",$K67="",$L67="",$M67=""),"ERRO: campos obrigatórios",IF(AND($C67="Suportado",OR($N67="",$O67="",$P67="")),"ERRO: validar dedução",IF(AND($J67&lt;&gt;"",ABS($L67-ROUND($K67*$J67,2))&gt;'Apuramento e Parâmetros'!$B$5),"REVER: IVA/taxa",IF($C67="Suportado",IF(OR($N67="A confirmar",$O67="A confirmar",$P67="A confirmar"),"EM VALIDAÇÃO",IF(OR($N67="Não",$O67="Não",$P67="Não"),"NÃO DEDUTÍVEL","OK")),"OK"))))),"ERRO: fórmula de controlo")</f>
        <v/>
      </c>
    </row>
    <row r="68" ht="24" customHeight="1">
      <c r="A68" s="12" t="n"/>
      <c r="B68" s="30" t="n"/>
      <c r="C68" s="12" t="n"/>
      <c r="D68" s="30" t="n"/>
      <c r="E68" s="12" t="n"/>
      <c r="F68" s="12" t="n"/>
      <c r="G68" s="14" t="n"/>
      <c r="H68" s="12" t="n"/>
      <c r="I68" s="12" t="n"/>
      <c r="J68" s="15" t="n"/>
      <c r="K68" s="31" t="n"/>
      <c r="L68" s="31" t="n"/>
      <c r="M68" s="32" t="n"/>
      <c r="N68" s="12" t="n"/>
      <c r="O68" s="12" t="n"/>
      <c r="P68" s="12" t="n"/>
      <c r="Q68" s="15" t="n"/>
      <c r="R68" s="29">
        <f>IF($A68="","",IF($C68="Liquidado",IFERROR($L68*$M68,0),0))</f>
        <v/>
      </c>
      <c r="S68" s="29">
        <f>IF($A68="","",IF($C68="Suportado",IF(AND($N68="Sim",$O68="Sim",$P68="Sim",ISNUMBER($Q68)),IFERROR($L68*$M68*$Q68,0),0),0))</f>
        <v/>
      </c>
      <c r="T68" s="29">
        <f>IF($A68="","",IF($C68&lt;&gt;"Suportado",0,IF(OR($N68="Não",$O68="Não",$P68="Não"),IFERROR($L68*$M68,0),IF(AND($N68="Sim",$O68="Sim",$P68="Sim",ISNUMBER($Q68)),IFERROR(($L68*$M68)-$S68,0),0))))</f>
        <v/>
      </c>
      <c r="U68" s="29">
        <f>IF($A68="","",IF($C68&lt;&gt;"Suportado",0,IF(OR($N68="Não",$O68="Não",$P68="Não"),0,IF(AND($N68="Sim",$O68="Sim",$P68="Sim",ISNUMBER($Q68)),0,IFERROR($L68*$M68,0)))))</f>
        <v/>
      </c>
      <c r="V68" s="5">
        <f>IFERROR(IF($A68="","",IF(OR($B68="",$C68="",$D68="",$E68="",$F68="",$G68="",$H68="",$I68="",$J68="",$K68="",$L68="",$M68=""),"ERRO: campos obrigatórios",IF(AND($C68="Suportado",OR($N68="",$O68="",$P68="")),"ERRO: validar dedução",IF(AND($J68&lt;&gt;"",ABS($L68-ROUND($K68*$J68,2))&gt;'Apuramento e Parâmetros'!$B$5),"REVER: IVA/taxa",IF($C68="Suportado",IF(OR($N68="A confirmar",$O68="A confirmar",$P68="A confirmar"),"EM VALIDAÇÃO",IF(OR($N68="Não",$O68="Não",$P68="Não"),"NÃO DEDUTÍVEL","OK")),"OK"))))),"ERRO: fórmula de controlo")</f>
        <v/>
      </c>
    </row>
    <row r="69" ht="24" customHeight="1">
      <c r="A69" s="12" t="n"/>
      <c r="B69" s="30" t="n"/>
      <c r="C69" s="12" t="n"/>
      <c r="D69" s="30" t="n"/>
      <c r="E69" s="12" t="n"/>
      <c r="F69" s="12" t="n"/>
      <c r="G69" s="14" t="n"/>
      <c r="H69" s="12" t="n"/>
      <c r="I69" s="12" t="n"/>
      <c r="J69" s="15" t="n"/>
      <c r="K69" s="31" t="n"/>
      <c r="L69" s="31" t="n"/>
      <c r="M69" s="32" t="n"/>
      <c r="N69" s="12" t="n"/>
      <c r="O69" s="12" t="n"/>
      <c r="P69" s="12" t="n"/>
      <c r="Q69" s="15" t="n"/>
      <c r="R69" s="29">
        <f>IF($A69="","",IF($C69="Liquidado",IFERROR($L69*$M69,0),0))</f>
        <v/>
      </c>
      <c r="S69" s="29">
        <f>IF($A69="","",IF($C69="Suportado",IF(AND($N69="Sim",$O69="Sim",$P69="Sim",ISNUMBER($Q69)),IFERROR($L69*$M69*$Q69,0),0),0))</f>
        <v/>
      </c>
      <c r="T69" s="29">
        <f>IF($A69="","",IF($C69&lt;&gt;"Suportado",0,IF(OR($N69="Não",$O69="Não",$P69="Não"),IFERROR($L69*$M69,0),IF(AND($N69="Sim",$O69="Sim",$P69="Sim",ISNUMBER($Q69)),IFERROR(($L69*$M69)-$S69,0),0))))</f>
        <v/>
      </c>
      <c r="U69" s="29">
        <f>IF($A69="","",IF($C69&lt;&gt;"Suportado",0,IF(OR($N69="Não",$O69="Não",$P69="Não"),0,IF(AND($N69="Sim",$O69="Sim",$P69="Sim",ISNUMBER($Q69)),0,IFERROR($L69*$M69,0)))))</f>
        <v/>
      </c>
      <c r="V69" s="5">
        <f>IFERROR(IF($A69="","",IF(OR($B69="",$C69="",$D69="",$E69="",$F69="",$G69="",$H69="",$I69="",$J69="",$K69="",$L69="",$M69=""),"ERRO: campos obrigatórios",IF(AND($C69="Suportado",OR($N69="",$O69="",$P69="")),"ERRO: validar dedução",IF(AND($J69&lt;&gt;"",ABS($L69-ROUND($K69*$J69,2))&gt;'Apuramento e Parâmetros'!$B$5),"REVER: IVA/taxa",IF($C69="Suportado",IF(OR($N69="A confirmar",$O69="A confirmar",$P69="A confirmar"),"EM VALIDAÇÃO",IF(OR($N69="Não",$O69="Não",$P69="Não"),"NÃO DEDUTÍVEL","OK")),"OK"))))),"ERRO: fórmula de controlo")</f>
        <v/>
      </c>
    </row>
    <row r="70" ht="24" customHeight="1">
      <c r="A70" s="12" t="n"/>
      <c r="B70" s="30" t="n"/>
      <c r="C70" s="12" t="n"/>
      <c r="D70" s="30" t="n"/>
      <c r="E70" s="12" t="n"/>
      <c r="F70" s="12" t="n"/>
      <c r="G70" s="14" t="n"/>
      <c r="H70" s="12" t="n"/>
      <c r="I70" s="12" t="n"/>
      <c r="J70" s="15" t="n"/>
      <c r="K70" s="31" t="n"/>
      <c r="L70" s="31" t="n"/>
      <c r="M70" s="32" t="n"/>
      <c r="N70" s="12" t="n"/>
      <c r="O70" s="12" t="n"/>
      <c r="P70" s="12" t="n"/>
      <c r="Q70" s="15" t="n"/>
      <c r="R70" s="29">
        <f>IF($A70="","",IF($C70="Liquidado",IFERROR($L70*$M70,0),0))</f>
        <v/>
      </c>
      <c r="S70" s="29">
        <f>IF($A70="","",IF($C70="Suportado",IF(AND($N70="Sim",$O70="Sim",$P70="Sim",ISNUMBER($Q70)),IFERROR($L70*$M70*$Q70,0),0),0))</f>
        <v/>
      </c>
      <c r="T70" s="29">
        <f>IF($A70="","",IF($C70&lt;&gt;"Suportado",0,IF(OR($N70="Não",$O70="Não",$P70="Não"),IFERROR($L70*$M70,0),IF(AND($N70="Sim",$O70="Sim",$P70="Sim",ISNUMBER($Q70)),IFERROR(($L70*$M70)-$S70,0),0))))</f>
        <v/>
      </c>
      <c r="U70" s="29">
        <f>IF($A70="","",IF($C70&lt;&gt;"Suportado",0,IF(OR($N70="Não",$O70="Não",$P70="Não"),0,IF(AND($N70="Sim",$O70="Sim",$P70="Sim",ISNUMBER($Q70)),0,IFERROR($L70*$M70,0)))))</f>
        <v/>
      </c>
      <c r="V70" s="5">
        <f>IFERROR(IF($A70="","",IF(OR($B70="",$C70="",$D70="",$E70="",$F70="",$G70="",$H70="",$I70="",$J70="",$K70="",$L70="",$M70=""),"ERRO: campos obrigatórios",IF(AND($C70="Suportado",OR($N70="",$O70="",$P70="")),"ERRO: validar dedução",IF(AND($J70&lt;&gt;"",ABS($L70-ROUND($K70*$J70,2))&gt;'Apuramento e Parâmetros'!$B$5),"REVER: IVA/taxa",IF($C70="Suportado",IF(OR($N70="A confirmar",$O70="A confirmar",$P70="A confirmar"),"EM VALIDAÇÃO",IF(OR($N70="Não",$O70="Não",$P70="Não"),"NÃO DEDUTÍVEL","OK")),"OK"))))),"ERRO: fórmula de controlo")</f>
        <v/>
      </c>
    </row>
    <row r="71" ht="24" customHeight="1">
      <c r="A71" s="12" t="n"/>
      <c r="B71" s="30" t="n"/>
      <c r="C71" s="12" t="n"/>
      <c r="D71" s="30" t="n"/>
      <c r="E71" s="12" t="n"/>
      <c r="F71" s="12" t="n"/>
      <c r="G71" s="14" t="n"/>
      <c r="H71" s="12" t="n"/>
      <c r="I71" s="12" t="n"/>
      <c r="J71" s="15" t="n"/>
      <c r="K71" s="31" t="n"/>
      <c r="L71" s="31" t="n"/>
      <c r="M71" s="32" t="n"/>
      <c r="N71" s="12" t="n"/>
      <c r="O71" s="12" t="n"/>
      <c r="P71" s="12" t="n"/>
      <c r="Q71" s="15" t="n"/>
      <c r="R71" s="29">
        <f>IF($A71="","",IF($C71="Liquidado",IFERROR($L71*$M71,0),0))</f>
        <v/>
      </c>
      <c r="S71" s="29">
        <f>IF($A71="","",IF($C71="Suportado",IF(AND($N71="Sim",$O71="Sim",$P71="Sim",ISNUMBER($Q71)),IFERROR($L71*$M71*$Q71,0),0),0))</f>
        <v/>
      </c>
      <c r="T71" s="29">
        <f>IF($A71="","",IF($C71&lt;&gt;"Suportado",0,IF(OR($N71="Não",$O71="Não",$P71="Não"),IFERROR($L71*$M71,0),IF(AND($N71="Sim",$O71="Sim",$P71="Sim",ISNUMBER($Q71)),IFERROR(($L71*$M71)-$S71,0),0))))</f>
        <v/>
      </c>
      <c r="U71" s="29">
        <f>IF($A71="","",IF($C71&lt;&gt;"Suportado",0,IF(OR($N71="Não",$O71="Não",$P71="Não"),0,IF(AND($N71="Sim",$O71="Sim",$P71="Sim",ISNUMBER($Q71)),0,IFERROR($L71*$M71,0)))))</f>
        <v/>
      </c>
      <c r="V71" s="5">
        <f>IFERROR(IF($A71="","",IF(OR($B71="",$C71="",$D71="",$E71="",$F71="",$G71="",$H71="",$I71="",$J71="",$K71="",$L71="",$M71=""),"ERRO: campos obrigatórios",IF(AND($C71="Suportado",OR($N71="",$O71="",$P71="")),"ERRO: validar dedução",IF(AND($J71&lt;&gt;"",ABS($L71-ROUND($K71*$J71,2))&gt;'Apuramento e Parâmetros'!$B$5),"REVER: IVA/taxa",IF($C71="Suportado",IF(OR($N71="A confirmar",$O71="A confirmar",$P71="A confirmar"),"EM VALIDAÇÃO",IF(OR($N71="Não",$O71="Não",$P71="Não"),"NÃO DEDUTÍVEL","OK")),"OK"))))),"ERRO: fórmula de controlo")</f>
        <v/>
      </c>
    </row>
    <row r="72" ht="24" customHeight="1">
      <c r="A72" s="12" t="n"/>
      <c r="B72" s="30" t="n"/>
      <c r="C72" s="12" t="n"/>
      <c r="D72" s="30" t="n"/>
      <c r="E72" s="12" t="n"/>
      <c r="F72" s="12" t="n"/>
      <c r="G72" s="14" t="n"/>
      <c r="H72" s="12" t="n"/>
      <c r="I72" s="12" t="n"/>
      <c r="J72" s="15" t="n"/>
      <c r="K72" s="31" t="n"/>
      <c r="L72" s="31" t="n"/>
      <c r="M72" s="32" t="n"/>
      <c r="N72" s="12" t="n"/>
      <c r="O72" s="12" t="n"/>
      <c r="P72" s="12" t="n"/>
      <c r="Q72" s="15" t="n"/>
      <c r="R72" s="29">
        <f>IF($A72="","",IF($C72="Liquidado",IFERROR($L72*$M72,0),0))</f>
        <v/>
      </c>
      <c r="S72" s="29">
        <f>IF($A72="","",IF($C72="Suportado",IF(AND($N72="Sim",$O72="Sim",$P72="Sim",ISNUMBER($Q72)),IFERROR($L72*$M72*$Q72,0),0),0))</f>
        <v/>
      </c>
      <c r="T72" s="29">
        <f>IF($A72="","",IF($C72&lt;&gt;"Suportado",0,IF(OR($N72="Não",$O72="Não",$P72="Não"),IFERROR($L72*$M72,0),IF(AND($N72="Sim",$O72="Sim",$P72="Sim",ISNUMBER($Q72)),IFERROR(($L72*$M72)-$S72,0),0))))</f>
        <v/>
      </c>
      <c r="U72" s="29">
        <f>IF($A72="","",IF($C72&lt;&gt;"Suportado",0,IF(OR($N72="Não",$O72="Não",$P72="Não"),0,IF(AND($N72="Sim",$O72="Sim",$P72="Sim",ISNUMBER($Q72)),0,IFERROR($L72*$M72,0)))))</f>
        <v/>
      </c>
      <c r="V72" s="5">
        <f>IFERROR(IF($A72="","",IF(OR($B72="",$C72="",$D72="",$E72="",$F72="",$G72="",$H72="",$I72="",$J72="",$K72="",$L72="",$M72=""),"ERRO: campos obrigatórios",IF(AND($C72="Suportado",OR($N72="",$O72="",$P72="")),"ERRO: validar dedução",IF(AND($J72&lt;&gt;"",ABS($L72-ROUND($K72*$J72,2))&gt;'Apuramento e Parâmetros'!$B$5),"REVER: IVA/taxa",IF($C72="Suportado",IF(OR($N72="A confirmar",$O72="A confirmar",$P72="A confirmar"),"EM VALIDAÇÃO",IF(OR($N72="Não",$O72="Não",$P72="Não"),"NÃO DEDUTÍVEL","OK")),"OK"))))),"ERRO: fórmula de controlo")</f>
        <v/>
      </c>
    </row>
    <row r="73" ht="24" customHeight="1">
      <c r="A73" s="12" t="n"/>
      <c r="B73" s="30" t="n"/>
      <c r="C73" s="12" t="n"/>
      <c r="D73" s="30" t="n"/>
      <c r="E73" s="12" t="n"/>
      <c r="F73" s="12" t="n"/>
      <c r="G73" s="14" t="n"/>
      <c r="H73" s="12" t="n"/>
      <c r="I73" s="12" t="n"/>
      <c r="J73" s="15" t="n"/>
      <c r="K73" s="31" t="n"/>
      <c r="L73" s="31" t="n"/>
      <c r="M73" s="32" t="n"/>
      <c r="N73" s="12" t="n"/>
      <c r="O73" s="12" t="n"/>
      <c r="P73" s="12" t="n"/>
      <c r="Q73" s="15" t="n"/>
      <c r="R73" s="29">
        <f>IF($A73="","",IF($C73="Liquidado",IFERROR($L73*$M73,0),0))</f>
        <v/>
      </c>
      <c r="S73" s="29">
        <f>IF($A73="","",IF($C73="Suportado",IF(AND($N73="Sim",$O73="Sim",$P73="Sim",ISNUMBER($Q73)),IFERROR($L73*$M73*$Q73,0),0),0))</f>
        <v/>
      </c>
      <c r="T73" s="29">
        <f>IF($A73="","",IF($C73&lt;&gt;"Suportado",0,IF(OR($N73="Não",$O73="Não",$P73="Não"),IFERROR($L73*$M73,0),IF(AND($N73="Sim",$O73="Sim",$P73="Sim",ISNUMBER($Q73)),IFERROR(($L73*$M73)-$S73,0),0))))</f>
        <v/>
      </c>
      <c r="U73" s="29">
        <f>IF($A73="","",IF($C73&lt;&gt;"Suportado",0,IF(OR($N73="Não",$O73="Não",$P73="Não"),0,IF(AND($N73="Sim",$O73="Sim",$P73="Sim",ISNUMBER($Q73)),0,IFERROR($L73*$M73,0)))))</f>
        <v/>
      </c>
      <c r="V73" s="5">
        <f>IFERROR(IF($A73="","",IF(OR($B73="",$C73="",$D73="",$E73="",$F73="",$G73="",$H73="",$I73="",$J73="",$K73="",$L73="",$M73=""),"ERRO: campos obrigatórios",IF(AND($C73="Suportado",OR($N73="",$O73="",$P73="")),"ERRO: validar dedução",IF(AND($J73&lt;&gt;"",ABS($L73-ROUND($K73*$J73,2))&gt;'Apuramento e Parâmetros'!$B$5),"REVER: IVA/taxa",IF($C73="Suportado",IF(OR($N73="A confirmar",$O73="A confirmar",$P73="A confirmar"),"EM VALIDAÇÃO",IF(OR($N73="Não",$O73="Não",$P73="Não"),"NÃO DEDUTÍVEL","OK")),"OK"))))),"ERRO: fórmula de controlo")</f>
        <v/>
      </c>
    </row>
    <row r="74" ht="24" customHeight="1">
      <c r="A74" s="12" t="n"/>
      <c r="B74" s="30" t="n"/>
      <c r="C74" s="12" t="n"/>
      <c r="D74" s="30" t="n"/>
      <c r="E74" s="12" t="n"/>
      <c r="F74" s="12" t="n"/>
      <c r="G74" s="14" t="n"/>
      <c r="H74" s="12" t="n"/>
      <c r="I74" s="12" t="n"/>
      <c r="J74" s="15" t="n"/>
      <c r="K74" s="31" t="n"/>
      <c r="L74" s="31" t="n"/>
      <c r="M74" s="32" t="n"/>
      <c r="N74" s="12" t="n"/>
      <c r="O74" s="12" t="n"/>
      <c r="P74" s="12" t="n"/>
      <c r="Q74" s="15" t="n"/>
      <c r="R74" s="29">
        <f>IF($A74="","",IF($C74="Liquidado",IFERROR($L74*$M74,0),0))</f>
        <v/>
      </c>
      <c r="S74" s="29">
        <f>IF($A74="","",IF($C74="Suportado",IF(AND($N74="Sim",$O74="Sim",$P74="Sim",ISNUMBER($Q74)),IFERROR($L74*$M74*$Q74,0),0),0))</f>
        <v/>
      </c>
      <c r="T74" s="29">
        <f>IF($A74="","",IF($C74&lt;&gt;"Suportado",0,IF(OR($N74="Não",$O74="Não",$P74="Não"),IFERROR($L74*$M74,0),IF(AND($N74="Sim",$O74="Sim",$P74="Sim",ISNUMBER($Q74)),IFERROR(($L74*$M74)-$S74,0),0))))</f>
        <v/>
      </c>
      <c r="U74" s="29">
        <f>IF($A74="","",IF($C74&lt;&gt;"Suportado",0,IF(OR($N74="Não",$O74="Não",$P74="Não"),0,IF(AND($N74="Sim",$O74="Sim",$P74="Sim",ISNUMBER($Q74)),0,IFERROR($L74*$M74,0)))))</f>
        <v/>
      </c>
      <c r="V74" s="5">
        <f>IFERROR(IF($A74="","",IF(OR($B74="",$C74="",$D74="",$E74="",$F74="",$G74="",$H74="",$I74="",$J74="",$K74="",$L74="",$M74=""),"ERRO: campos obrigatórios",IF(AND($C74="Suportado",OR($N74="",$O74="",$P74="")),"ERRO: validar dedução",IF(AND($J74&lt;&gt;"",ABS($L74-ROUND($K74*$J74,2))&gt;'Apuramento e Parâmetros'!$B$5),"REVER: IVA/taxa",IF($C74="Suportado",IF(OR($N74="A confirmar",$O74="A confirmar",$P74="A confirmar"),"EM VALIDAÇÃO",IF(OR($N74="Não",$O74="Não",$P74="Não"),"NÃO DEDUTÍVEL","OK")),"OK"))))),"ERRO: fórmula de controlo")</f>
        <v/>
      </c>
    </row>
    <row r="75" ht="24" customHeight="1">
      <c r="A75" s="12" t="n"/>
      <c r="B75" s="30" t="n"/>
      <c r="C75" s="12" t="n"/>
      <c r="D75" s="30" t="n"/>
      <c r="E75" s="12" t="n"/>
      <c r="F75" s="12" t="n"/>
      <c r="G75" s="14" t="n"/>
      <c r="H75" s="12" t="n"/>
      <c r="I75" s="12" t="n"/>
      <c r="J75" s="15" t="n"/>
      <c r="K75" s="31" t="n"/>
      <c r="L75" s="31" t="n"/>
      <c r="M75" s="32" t="n"/>
      <c r="N75" s="12" t="n"/>
      <c r="O75" s="12" t="n"/>
      <c r="P75" s="12" t="n"/>
      <c r="Q75" s="15" t="n"/>
      <c r="R75" s="29">
        <f>IF($A75="","",IF($C75="Liquidado",IFERROR($L75*$M75,0),0))</f>
        <v/>
      </c>
      <c r="S75" s="29">
        <f>IF($A75="","",IF($C75="Suportado",IF(AND($N75="Sim",$O75="Sim",$P75="Sim",ISNUMBER($Q75)),IFERROR($L75*$M75*$Q75,0),0),0))</f>
        <v/>
      </c>
      <c r="T75" s="29">
        <f>IF($A75="","",IF($C75&lt;&gt;"Suportado",0,IF(OR($N75="Não",$O75="Não",$P75="Não"),IFERROR($L75*$M75,0),IF(AND($N75="Sim",$O75="Sim",$P75="Sim",ISNUMBER($Q75)),IFERROR(($L75*$M75)-$S75,0),0))))</f>
        <v/>
      </c>
      <c r="U75" s="29">
        <f>IF($A75="","",IF($C75&lt;&gt;"Suportado",0,IF(OR($N75="Não",$O75="Não",$P75="Não"),0,IF(AND($N75="Sim",$O75="Sim",$P75="Sim",ISNUMBER($Q75)),0,IFERROR($L75*$M75,0)))))</f>
        <v/>
      </c>
      <c r="V75" s="5">
        <f>IFERROR(IF($A75="","",IF(OR($B75="",$C75="",$D75="",$E75="",$F75="",$G75="",$H75="",$I75="",$J75="",$K75="",$L75="",$M75=""),"ERRO: campos obrigatórios",IF(AND($C75="Suportado",OR($N75="",$O75="",$P75="")),"ERRO: validar dedução",IF(AND($J75&lt;&gt;"",ABS($L75-ROUND($K75*$J75,2))&gt;'Apuramento e Parâmetros'!$B$5),"REVER: IVA/taxa",IF($C75="Suportado",IF(OR($N75="A confirmar",$O75="A confirmar",$P75="A confirmar"),"EM VALIDAÇÃO",IF(OR($N75="Não",$O75="Não",$P75="Não"),"NÃO DEDUTÍVEL","OK")),"OK"))))),"ERRO: fórmula de controlo")</f>
        <v/>
      </c>
    </row>
    <row r="76" ht="24" customHeight="1">
      <c r="A76" s="12" t="n"/>
      <c r="B76" s="30" t="n"/>
      <c r="C76" s="12" t="n"/>
      <c r="D76" s="30" t="n"/>
      <c r="E76" s="12" t="n"/>
      <c r="F76" s="12" t="n"/>
      <c r="G76" s="14" t="n"/>
      <c r="H76" s="12" t="n"/>
      <c r="I76" s="12" t="n"/>
      <c r="J76" s="15" t="n"/>
      <c r="K76" s="31" t="n"/>
      <c r="L76" s="31" t="n"/>
      <c r="M76" s="32" t="n"/>
      <c r="N76" s="12" t="n"/>
      <c r="O76" s="12" t="n"/>
      <c r="P76" s="12" t="n"/>
      <c r="Q76" s="15" t="n"/>
      <c r="R76" s="29">
        <f>IF($A76="","",IF($C76="Liquidado",IFERROR($L76*$M76,0),0))</f>
        <v/>
      </c>
      <c r="S76" s="29">
        <f>IF($A76="","",IF($C76="Suportado",IF(AND($N76="Sim",$O76="Sim",$P76="Sim",ISNUMBER($Q76)),IFERROR($L76*$M76*$Q76,0),0),0))</f>
        <v/>
      </c>
      <c r="T76" s="29">
        <f>IF($A76="","",IF($C76&lt;&gt;"Suportado",0,IF(OR($N76="Não",$O76="Não",$P76="Não"),IFERROR($L76*$M76,0),IF(AND($N76="Sim",$O76="Sim",$P76="Sim",ISNUMBER($Q76)),IFERROR(($L76*$M76)-$S76,0),0))))</f>
        <v/>
      </c>
      <c r="U76" s="29">
        <f>IF($A76="","",IF($C76&lt;&gt;"Suportado",0,IF(OR($N76="Não",$O76="Não",$P76="Não"),0,IF(AND($N76="Sim",$O76="Sim",$P76="Sim",ISNUMBER($Q76)),0,IFERROR($L76*$M76,0)))))</f>
        <v/>
      </c>
      <c r="V76" s="5">
        <f>IFERROR(IF($A76="","",IF(OR($B76="",$C76="",$D76="",$E76="",$F76="",$G76="",$H76="",$I76="",$J76="",$K76="",$L76="",$M76=""),"ERRO: campos obrigatórios",IF(AND($C76="Suportado",OR($N76="",$O76="",$P76="")),"ERRO: validar dedução",IF(AND($J76&lt;&gt;"",ABS($L76-ROUND($K76*$J76,2))&gt;'Apuramento e Parâmetros'!$B$5),"REVER: IVA/taxa",IF($C76="Suportado",IF(OR($N76="A confirmar",$O76="A confirmar",$P76="A confirmar"),"EM VALIDAÇÃO",IF(OR($N76="Não",$O76="Não",$P76="Não"),"NÃO DEDUTÍVEL","OK")),"OK"))))),"ERRO: fórmula de controlo")</f>
        <v/>
      </c>
    </row>
    <row r="77" ht="24" customHeight="1">
      <c r="A77" s="12" t="n"/>
      <c r="B77" s="30" t="n"/>
      <c r="C77" s="12" t="n"/>
      <c r="D77" s="30" t="n"/>
      <c r="E77" s="12" t="n"/>
      <c r="F77" s="12" t="n"/>
      <c r="G77" s="14" t="n"/>
      <c r="H77" s="12" t="n"/>
      <c r="I77" s="12" t="n"/>
      <c r="J77" s="15" t="n"/>
      <c r="K77" s="31" t="n"/>
      <c r="L77" s="31" t="n"/>
      <c r="M77" s="32" t="n"/>
      <c r="N77" s="12" t="n"/>
      <c r="O77" s="12" t="n"/>
      <c r="P77" s="12" t="n"/>
      <c r="Q77" s="15" t="n"/>
      <c r="R77" s="29">
        <f>IF($A77="","",IF($C77="Liquidado",IFERROR($L77*$M77,0),0))</f>
        <v/>
      </c>
      <c r="S77" s="29">
        <f>IF($A77="","",IF($C77="Suportado",IF(AND($N77="Sim",$O77="Sim",$P77="Sim",ISNUMBER($Q77)),IFERROR($L77*$M77*$Q77,0),0),0))</f>
        <v/>
      </c>
      <c r="T77" s="29">
        <f>IF($A77="","",IF($C77&lt;&gt;"Suportado",0,IF(OR($N77="Não",$O77="Não",$P77="Não"),IFERROR($L77*$M77,0),IF(AND($N77="Sim",$O77="Sim",$P77="Sim",ISNUMBER($Q77)),IFERROR(($L77*$M77)-$S77,0),0))))</f>
        <v/>
      </c>
      <c r="U77" s="29">
        <f>IF($A77="","",IF($C77&lt;&gt;"Suportado",0,IF(OR($N77="Não",$O77="Não",$P77="Não"),0,IF(AND($N77="Sim",$O77="Sim",$P77="Sim",ISNUMBER($Q77)),0,IFERROR($L77*$M77,0)))))</f>
        <v/>
      </c>
      <c r="V77" s="5">
        <f>IFERROR(IF($A77="","",IF(OR($B77="",$C77="",$D77="",$E77="",$F77="",$G77="",$H77="",$I77="",$J77="",$K77="",$L77="",$M77=""),"ERRO: campos obrigatórios",IF(AND($C77="Suportado",OR($N77="",$O77="",$P77="")),"ERRO: validar dedução",IF(AND($J77&lt;&gt;"",ABS($L77-ROUND($K77*$J77,2))&gt;'Apuramento e Parâmetros'!$B$5),"REVER: IVA/taxa",IF($C77="Suportado",IF(OR($N77="A confirmar",$O77="A confirmar",$P77="A confirmar"),"EM VALIDAÇÃO",IF(OR($N77="Não",$O77="Não",$P77="Não"),"NÃO DEDUTÍVEL","OK")),"OK"))))),"ERRO: fórmula de controlo")</f>
        <v/>
      </c>
    </row>
    <row r="78" ht="24" customHeight="1">
      <c r="A78" s="12" t="n"/>
      <c r="B78" s="30" t="n"/>
      <c r="C78" s="12" t="n"/>
      <c r="D78" s="30" t="n"/>
      <c r="E78" s="12" t="n"/>
      <c r="F78" s="12" t="n"/>
      <c r="G78" s="14" t="n"/>
      <c r="H78" s="12" t="n"/>
      <c r="I78" s="12" t="n"/>
      <c r="J78" s="15" t="n"/>
      <c r="K78" s="31" t="n"/>
      <c r="L78" s="31" t="n"/>
      <c r="M78" s="32" t="n"/>
      <c r="N78" s="12" t="n"/>
      <c r="O78" s="12" t="n"/>
      <c r="P78" s="12" t="n"/>
      <c r="Q78" s="15" t="n"/>
      <c r="R78" s="29">
        <f>IF($A78="","",IF($C78="Liquidado",IFERROR($L78*$M78,0),0))</f>
        <v/>
      </c>
      <c r="S78" s="29">
        <f>IF($A78="","",IF($C78="Suportado",IF(AND($N78="Sim",$O78="Sim",$P78="Sim",ISNUMBER($Q78)),IFERROR($L78*$M78*$Q78,0),0),0))</f>
        <v/>
      </c>
      <c r="T78" s="29">
        <f>IF($A78="","",IF($C78&lt;&gt;"Suportado",0,IF(OR($N78="Não",$O78="Não",$P78="Não"),IFERROR($L78*$M78,0),IF(AND($N78="Sim",$O78="Sim",$P78="Sim",ISNUMBER($Q78)),IFERROR(($L78*$M78)-$S78,0),0))))</f>
        <v/>
      </c>
      <c r="U78" s="29">
        <f>IF($A78="","",IF($C78&lt;&gt;"Suportado",0,IF(OR($N78="Não",$O78="Não",$P78="Não"),0,IF(AND($N78="Sim",$O78="Sim",$P78="Sim",ISNUMBER($Q78)),0,IFERROR($L78*$M78,0)))))</f>
        <v/>
      </c>
      <c r="V78" s="5">
        <f>IFERROR(IF($A78="","",IF(OR($B78="",$C78="",$D78="",$E78="",$F78="",$G78="",$H78="",$I78="",$J78="",$K78="",$L78="",$M78=""),"ERRO: campos obrigatórios",IF(AND($C78="Suportado",OR($N78="",$O78="",$P78="")),"ERRO: validar dedução",IF(AND($J78&lt;&gt;"",ABS($L78-ROUND($K78*$J78,2))&gt;'Apuramento e Parâmetros'!$B$5),"REVER: IVA/taxa",IF($C78="Suportado",IF(OR($N78="A confirmar",$O78="A confirmar",$P78="A confirmar"),"EM VALIDAÇÃO",IF(OR($N78="Não",$O78="Não",$P78="Não"),"NÃO DEDUTÍVEL","OK")),"OK"))))),"ERRO: fórmula de controlo")</f>
        <v/>
      </c>
    </row>
    <row r="79" ht="24" customHeight="1">
      <c r="A79" s="12" t="n"/>
      <c r="B79" s="30" t="n"/>
      <c r="C79" s="12" t="n"/>
      <c r="D79" s="30" t="n"/>
      <c r="E79" s="12" t="n"/>
      <c r="F79" s="12" t="n"/>
      <c r="G79" s="14" t="n"/>
      <c r="H79" s="12" t="n"/>
      <c r="I79" s="12" t="n"/>
      <c r="J79" s="15" t="n"/>
      <c r="K79" s="31" t="n"/>
      <c r="L79" s="31" t="n"/>
      <c r="M79" s="32" t="n"/>
      <c r="N79" s="12" t="n"/>
      <c r="O79" s="12" t="n"/>
      <c r="P79" s="12" t="n"/>
      <c r="Q79" s="15" t="n"/>
      <c r="R79" s="29">
        <f>IF($A79="","",IF($C79="Liquidado",IFERROR($L79*$M79,0),0))</f>
        <v/>
      </c>
      <c r="S79" s="29">
        <f>IF($A79="","",IF($C79="Suportado",IF(AND($N79="Sim",$O79="Sim",$P79="Sim",ISNUMBER($Q79)),IFERROR($L79*$M79*$Q79,0),0),0))</f>
        <v/>
      </c>
      <c r="T79" s="29">
        <f>IF($A79="","",IF($C79&lt;&gt;"Suportado",0,IF(OR($N79="Não",$O79="Não",$P79="Não"),IFERROR($L79*$M79,0),IF(AND($N79="Sim",$O79="Sim",$P79="Sim",ISNUMBER($Q79)),IFERROR(($L79*$M79)-$S79,0),0))))</f>
        <v/>
      </c>
      <c r="U79" s="29">
        <f>IF($A79="","",IF($C79&lt;&gt;"Suportado",0,IF(OR($N79="Não",$O79="Não",$P79="Não"),0,IF(AND($N79="Sim",$O79="Sim",$P79="Sim",ISNUMBER($Q79)),0,IFERROR($L79*$M79,0)))))</f>
        <v/>
      </c>
      <c r="V79" s="5">
        <f>IFERROR(IF($A79="","",IF(OR($B79="",$C79="",$D79="",$E79="",$F79="",$G79="",$H79="",$I79="",$J79="",$K79="",$L79="",$M79=""),"ERRO: campos obrigatórios",IF(AND($C79="Suportado",OR($N79="",$O79="",$P79="")),"ERRO: validar dedução",IF(AND($J79&lt;&gt;"",ABS($L79-ROUND($K79*$J79,2))&gt;'Apuramento e Parâmetros'!$B$5),"REVER: IVA/taxa",IF($C79="Suportado",IF(OR($N79="A confirmar",$O79="A confirmar",$P79="A confirmar"),"EM VALIDAÇÃO",IF(OR($N79="Não",$O79="Não",$P79="Não"),"NÃO DEDUTÍVEL","OK")),"OK"))))),"ERRO: fórmula de controlo")</f>
        <v/>
      </c>
    </row>
    <row r="80" ht="24" customHeight="1">
      <c r="A80" s="12" t="n"/>
      <c r="B80" s="30" t="n"/>
      <c r="C80" s="12" t="n"/>
      <c r="D80" s="30" t="n"/>
      <c r="E80" s="12" t="n"/>
      <c r="F80" s="12" t="n"/>
      <c r="G80" s="14" t="n"/>
      <c r="H80" s="12" t="n"/>
      <c r="I80" s="12" t="n"/>
      <c r="J80" s="15" t="n"/>
      <c r="K80" s="31" t="n"/>
      <c r="L80" s="31" t="n"/>
      <c r="M80" s="32" t="n"/>
      <c r="N80" s="12" t="n"/>
      <c r="O80" s="12" t="n"/>
      <c r="P80" s="12" t="n"/>
      <c r="Q80" s="15" t="n"/>
      <c r="R80" s="29">
        <f>IF($A80="","",IF($C80="Liquidado",IFERROR($L80*$M80,0),0))</f>
        <v/>
      </c>
      <c r="S80" s="29">
        <f>IF($A80="","",IF($C80="Suportado",IF(AND($N80="Sim",$O80="Sim",$P80="Sim",ISNUMBER($Q80)),IFERROR($L80*$M80*$Q80,0),0),0))</f>
        <v/>
      </c>
      <c r="T80" s="29">
        <f>IF($A80="","",IF($C80&lt;&gt;"Suportado",0,IF(OR($N80="Não",$O80="Não",$P80="Não"),IFERROR($L80*$M80,0),IF(AND($N80="Sim",$O80="Sim",$P80="Sim",ISNUMBER($Q80)),IFERROR(($L80*$M80)-$S80,0),0))))</f>
        <v/>
      </c>
      <c r="U80" s="29">
        <f>IF($A80="","",IF($C80&lt;&gt;"Suportado",0,IF(OR($N80="Não",$O80="Não",$P80="Não"),0,IF(AND($N80="Sim",$O80="Sim",$P80="Sim",ISNUMBER($Q80)),0,IFERROR($L80*$M80,0)))))</f>
        <v/>
      </c>
      <c r="V80" s="5">
        <f>IFERROR(IF($A80="","",IF(OR($B80="",$C80="",$D80="",$E80="",$F80="",$G80="",$H80="",$I80="",$J80="",$K80="",$L80="",$M80=""),"ERRO: campos obrigatórios",IF(AND($C80="Suportado",OR($N80="",$O80="",$P80="")),"ERRO: validar dedução",IF(AND($J80&lt;&gt;"",ABS($L80-ROUND($K80*$J80,2))&gt;'Apuramento e Parâmetros'!$B$5),"REVER: IVA/taxa",IF($C80="Suportado",IF(OR($N80="A confirmar",$O80="A confirmar",$P80="A confirmar"),"EM VALIDAÇÃO",IF(OR($N80="Não",$O80="Não",$P80="Não"),"NÃO DEDUTÍVEL","OK")),"OK"))))),"ERRO: fórmula de controlo")</f>
        <v/>
      </c>
    </row>
    <row r="81" ht="24" customHeight="1">
      <c r="A81" s="12" t="n"/>
      <c r="B81" s="30" t="n"/>
      <c r="C81" s="12" t="n"/>
      <c r="D81" s="30" t="n"/>
      <c r="E81" s="12" t="n"/>
      <c r="F81" s="12" t="n"/>
      <c r="G81" s="14" t="n"/>
      <c r="H81" s="12" t="n"/>
      <c r="I81" s="12" t="n"/>
      <c r="J81" s="15" t="n"/>
      <c r="K81" s="31" t="n"/>
      <c r="L81" s="31" t="n"/>
      <c r="M81" s="32" t="n"/>
      <c r="N81" s="12" t="n"/>
      <c r="O81" s="12" t="n"/>
      <c r="P81" s="12" t="n"/>
      <c r="Q81" s="15" t="n"/>
      <c r="R81" s="29">
        <f>IF($A81="","",IF($C81="Liquidado",IFERROR($L81*$M81,0),0))</f>
        <v/>
      </c>
      <c r="S81" s="29">
        <f>IF($A81="","",IF($C81="Suportado",IF(AND($N81="Sim",$O81="Sim",$P81="Sim",ISNUMBER($Q81)),IFERROR($L81*$M81*$Q81,0),0),0))</f>
        <v/>
      </c>
      <c r="T81" s="29">
        <f>IF($A81="","",IF($C81&lt;&gt;"Suportado",0,IF(OR($N81="Não",$O81="Não",$P81="Não"),IFERROR($L81*$M81,0),IF(AND($N81="Sim",$O81="Sim",$P81="Sim",ISNUMBER($Q81)),IFERROR(($L81*$M81)-$S81,0),0))))</f>
        <v/>
      </c>
      <c r="U81" s="29">
        <f>IF($A81="","",IF($C81&lt;&gt;"Suportado",0,IF(OR($N81="Não",$O81="Não",$P81="Não"),0,IF(AND($N81="Sim",$O81="Sim",$P81="Sim",ISNUMBER($Q81)),0,IFERROR($L81*$M81,0)))))</f>
        <v/>
      </c>
      <c r="V81" s="5">
        <f>IFERROR(IF($A81="","",IF(OR($B81="",$C81="",$D81="",$E81="",$F81="",$G81="",$H81="",$I81="",$J81="",$K81="",$L81="",$M81=""),"ERRO: campos obrigatórios",IF(AND($C81="Suportado",OR($N81="",$O81="",$P81="")),"ERRO: validar dedução",IF(AND($J81&lt;&gt;"",ABS($L81-ROUND($K81*$J81,2))&gt;'Apuramento e Parâmetros'!$B$5),"REVER: IVA/taxa",IF($C81="Suportado",IF(OR($N81="A confirmar",$O81="A confirmar",$P81="A confirmar"),"EM VALIDAÇÃO",IF(OR($N81="Não",$O81="Não",$P81="Não"),"NÃO DEDUTÍVEL","OK")),"OK"))))),"ERRO: fórmula de controlo")</f>
        <v/>
      </c>
    </row>
    <row r="82" ht="24" customHeight="1">
      <c r="A82" s="12" t="n"/>
      <c r="B82" s="30" t="n"/>
      <c r="C82" s="12" t="n"/>
      <c r="D82" s="30" t="n"/>
      <c r="E82" s="12" t="n"/>
      <c r="F82" s="12" t="n"/>
      <c r="G82" s="14" t="n"/>
      <c r="H82" s="12" t="n"/>
      <c r="I82" s="12" t="n"/>
      <c r="J82" s="15" t="n"/>
      <c r="K82" s="31" t="n"/>
      <c r="L82" s="31" t="n"/>
      <c r="M82" s="32" t="n"/>
      <c r="N82" s="12" t="n"/>
      <c r="O82" s="12" t="n"/>
      <c r="P82" s="12" t="n"/>
      <c r="Q82" s="15" t="n"/>
      <c r="R82" s="29">
        <f>IF($A82="","",IF($C82="Liquidado",IFERROR($L82*$M82,0),0))</f>
        <v/>
      </c>
      <c r="S82" s="29">
        <f>IF($A82="","",IF($C82="Suportado",IF(AND($N82="Sim",$O82="Sim",$P82="Sim",ISNUMBER($Q82)),IFERROR($L82*$M82*$Q82,0),0),0))</f>
        <v/>
      </c>
      <c r="T82" s="29">
        <f>IF($A82="","",IF($C82&lt;&gt;"Suportado",0,IF(OR($N82="Não",$O82="Não",$P82="Não"),IFERROR($L82*$M82,0),IF(AND($N82="Sim",$O82="Sim",$P82="Sim",ISNUMBER($Q82)),IFERROR(($L82*$M82)-$S82,0),0))))</f>
        <v/>
      </c>
      <c r="U82" s="29">
        <f>IF($A82="","",IF($C82&lt;&gt;"Suportado",0,IF(OR($N82="Não",$O82="Não",$P82="Não"),0,IF(AND($N82="Sim",$O82="Sim",$P82="Sim",ISNUMBER($Q82)),0,IFERROR($L82*$M82,0)))))</f>
        <v/>
      </c>
      <c r="V82" s="5">
        <f>IFERROR(IF($A82="","",IF(OR($B82="",$C82="",$D82="",$E82="",$F82="",$G82="",$H82="",$I82="",$J82="",$K82="",$L82="",$M82=""),"ERRO: campos obrigatórios",IF(AND($C82="Suportado",OR($N82="",$O82="",$P82="")),"ERRO: validar dedução",IF(AND($J82&lt;&gt;"",ABS($L82-ROUND($K82*$J82,2))&gt;'Apuramento e Parâmetros'!$B$5),"REVER: IVA/taxa",IF($C82="Suportado",IF(OR($N82="A confirmar",$O82="A confirmar",$P82="A confirmar"),"EM VALIDAÇÃO",IF(OR($N82="Não",$O82="Não",$P82="Não"),"NÃO DEDUTÍVEL","OK")),"OK"))))),"ERRO: fórmula de controlo")</f>
        <v/>
      </c>
    </row>
    <row r="83" ht="24" customHeight="1">
      <c r="A83" s="12" t="n"/>
      <c r="B83" s="30" t="n"/>
      <c r="C83" s="12" t="n"/>
      <c r="D83" s="30" t="n"/>
      <c r="E83" s="12" t="n"/>
      <c r="F83" s="12" t="n"/>
      <c r="G83" s="14" t="n"/>
      <c r="H83" s="12" t="n"/>
      <c r="I83" s="12" t="n"/>
      <c r="J83" s="15" t="n"/>
      <c r="K83" s="31" t="n"/>
      <c r="L83" s="31" t="n"/>
      <c r="M83" s="32" t="n"/>
      <c r="N83" s="12" t="n"/>
      <c r="O83" s="12" t="n"/>
      <c r="P83" s="12" t="n"/>
      <c r="Q83" s="15" t="n"/>
      <c r="R83" s="29">
        <f>IF($A83="","",IF($C83="Liquidado",IFERROR($L83*$M83,0),0))</f>
        <v/>
      </c>
      <c r="S83" s="29">
        <f>IF($A83="","",IF($C83="Suportado",IF(AND($N83="Sim",$O83="Sim",$P83="Sim",ISNUMBER($Q83)),IFERROR($L83*$M83*$Q83,0),0),0))</f>
        <v/>
      </c>
      <c r="T83" s="29">
        <f>IF($A83="","",IF($C83&lt;&gt;"Suportado",0,IF(OR($N83="Não",$O83="Não",$P83="Não"),IFERROR($L83*$M83,0),IF(AND($N83="Sim",$O83="Sim",$P83="Sim",ISNUMBER($Q83)),IFERROR(($L83*$M83)-$S83,0),0))))</f>
        <v/>
      </c>
      <c r="U83" s="29">
        <f>IF($A83="","",IF($C83&lt;&gt;"Suportado",0,IF(OR($N83="Não",$O83="Não",$P83="Não"),0,IF(AND($N83="Sim",$O83="Sim",$P83="Sim",ISNUMBER($Q83)),0,IFERROR($L83*$M83,0)))))</f>
        <v/>
      </c>
      <c r="V83" s="5">
        <f>IFERROR(IF($A83="","",IF(OR($B83="",$C83="",$D83="",$E83="",$F83="",$G83="",$H83="",$I83="",$J83="",$K83="",$L83="",$M83=""),"ERRO: campos obrigatórios",IF(AND($C83="Suportado",OR($N83="",$O83="",$P83="")),"ERRO: validar dedução",IF(AND($J83&lt;&gt;"",ABS($L83-ROUND($K83*$J83,2))&gt;'Apuramento e Parâmetros'!$B$5),"REVER: IVA/taxa",IF($C83="Suportado",IF(OR($N83="A confirmar",$O83="A confirmar",$P83="A confirmar"),"EM VALIDAÇÃO",IF(OR($N83="Não",$O83="Não",$P83="Não"),"NÃO DEDUTÍVEL","OK")),"OK"))))),"ERRO: fórmula de controlo")</f>
        <v/>
      </c>
    </row>
    <row r="84" ht="24" customHeight="1">
      <c r="A84" s="12" t="n"/>
      <c r="B84" s="30" t="n"/>
      <c r="C84" s="12" t="n"/>
      <c r="D84" s="30" t="n"/>
      <c r="E84" s="12" t="n"/>
      <c r="F84" s="12" t="n"/>
      <c r="G84" s="14" t="n"/>
      <c r="H84" s="12" t="n"/>
      <c r="I84" s="12" t="n"/>
      <c r="J84" s="15" t="n"/>
      <c r="K84" s="31" t="n"/>
      <c r="L84" s="31" t="n"/>
      <c r="M84" s="32" t="n"/>
      <c r="N84" s="12" t="n"/>
      <c r="O84" s="12" t="n"/>
      <c r="P84" s="12" t="n"/>
      <c r="Q84" s="15" t="n"/>
      <c r="R84" s="29">
        <f>IF($A84="","",IF($C84="Liquidado",IFERROR($L84*$M84,0),0))</f>
        <v/>
      </c>
      <c r="S84" s="29">
        <f>IF($A84="","",IF($C84="Suportado",IF(AND($N84="Sim",$O84="Sim",$P84="Sim",ISNUMBER($Q84)),IFERROR($L84*$M84*$Q84,0),0),0))</f>
        <v/>
      </c>
      <c r="T84" s="29">
        <f>IF($A84="","",IF($C84&lt;&gt;"Suportado",0,IF(OR($N84="Não",$O84="Não",$P84="Não"),IFERROR($L84*$M84,0),IF(AND($N84="Sim",$O84="Sim",$P84="Sim",ISNUMBER($Q84)),IFERROR(($L84*$M84)-$S84,0),0))))</f>
        <v/>
      </c>
      <c r="U84" s="29">
        <f>IF($A84="","",IF($C84&lt;&gt;"Suportado",0,IF(OR($N84="Não",$O84="Não",$P84="Não"),0,IF(AND($N84="Sim",$O84="Sim",$P84="Sim",ISNUMBER($Q84)),0,IFERROR($L84*$M84,0)))))</f>
        <v/>
      </c>
      <c r="V84" s="5">
        <f>IFERROR(IF($A84="","",IF(OR($B84="",$C84="",$D84="",$E84="",$F84="",$G84="",$H84="",$I84="",$J84="",$K84="",$L84="",$M84=""),"ERRO: campos obrigatórios",IF(AND($C84="Suportado",OR($N84="",$O84="",$P84="")),"ERRO: validar dedução",IF(AND($J84&lt;&gt;"",ABS($L84-ROUND($K84*$J84,2))&gt;'Apuramento e Parâmetros'!$B$5),"REVER: IVA/taxa",IF($C84="Suportado",IF(OR($N84="A confirmar",$O84="A confirmar",$P84="A confirmar"),"EM VALIDAÇÃO",IF(OR($N84="Não",$O84="Não",$P84="Não"),"NÃO DEDUTÍVEL","OK")),"OK"))))),"ERRO: fórmula de controlo")</f>
        <v/>
      </c>
    </row>
    <row r="85" ht="24" customHeight="1">
      <c r="A85" s="12" t="n"/>
      <c r="B85" s="30" t="n"/>
      <c r="C85" s="12" t="n"/>
      <c r="D85" s="30" t="n"/>
      <c r="E85" s="12" t="n"/>
      <c r="F85" s="12" t="n"/>
      <c r="G85" s="14" t="n"/>
      <c r="H85" s="12" t="n"/>
      <c r="I85" s="12" t="n"/>
      <c r="J85" s="15" t="n"/>
      <c r="K85" s="31" t="n"/>
      <c r="L85" s="31" t="n"/>
      <c r="M85" s="32" t="n"/>
      <c r="N85" s="12" t="n"/>
      <c r="O85" s="12" t="n"/>
      <c r="P85" s="12" t="n"/>
      <c r="Q85" s="15" t="n"/>
      <c r="R85" s="29">
        <f>IF($A85="","",IF($C85="Liquidado",IFERROR($L85*$M85,0),0))</f>
        <v/>
      </c>
      <c r="S85" s="29">
        <f>IF($A85="","",IF($C85="Suportado",IF(AND($N85="Sim",$O85="Sim",$P85="Sim",ISNUMBER($Q85)),IFERROR($L85*$M85*$Q85,0),0),0))</f>
        <v/>
      </c>
      <c r="T85" s="29">
        <f>IF($A85="","",IF($C85&lt;&gt;"Suportado",0,IF(OR($N85="Não",$O85="Não",$P85="Não"),IFERROR($L85*$M85,0),IF(AND($N85="Sim",$O85="Sim",$P85="Sim",ISNUMBER($Q85)),IFERROR(($L85*$M85)-$S85,0),0))))</f>
        <v/>
      </c>
      <c r="U85" s="29">
        <f>IF($A85="","",IF($C85&lt;&gt;"Suportado",0,IF(OR($N85="Não",$O85="Não",$P85="Não"),0,IF(AND($N85="Sim",$O85="Sim",$P85="Sim",ISNUMBER($Q85)),0,IFERROR($L85*$M85,0)))))</f>
        <v/>
      </c>
      <c r="V85" s="5">
        <f>IFERROR(IF($A85="","",IF(OR($B85="",$C85="",$D85="",$E85="",$F85="",$G85="",$H85="",$I85="",$J85="",$K85="",$L85="",$M85=""),"ERRO: campos obrigatórios",IF(AND($C85="Suportado",OR($N85="",$O85="",$P85="")),"ERRO: validar dedução",IF(AND($J85&lt;&gt;"",ABS($L85-ROUND($K85*$J85,2))&gt;'Apuramento e Parâmetros'!$B$5),"REVER: IVA/taxa",IF($C85="Suportado",IF(OR($N85="A confirmar",$O85="A confirmar",$P85="A confirmar"),"EM VALIDAÇÃO",IF(OR($N85="Não",$O85="Não",$P85="Não"),"NÃO DEDUTÍVEL","OK")),"OK"))))),"ERRO: fórmula de controlo")</f>
        <v/>
      </c>
    </row>
    <row r="86" ht="24" customHeight="1">
      <c r="A86" s="12" t="n"/>
      <c r="B86" s="30" t="n"/>
      <c r="C86" s="12" t="n"/>
      <c r="D86" s="30" t="n"/>
      <c r="E86" s="12" t="n"/>
      <c r="F86" s="12" t="n"/>
      <c r="G86" s="14" t="n"/>
      <c r="H86" s="12" t="n"/>
      <c r="I86" s="12" t="n"/>
      <c r="J86" s="15" t="n"/>
      <c r="K86" s="31" t="n"/>
      <c r="L86" s="31" t="n"/>
      <c r="M86" s="32" t="n"/>
      <c r="N86" s="12" t="n"/>
      <c r="O86" s="12" t="n"/>
      <c r="P86" s="12" t="n"/>
      <c r="Q86" s="15" t="n"/>
      <c r="R86" s="29">
        <f>IF($A86="","",IF($C86="Liquidado",IFERROR($L86*$M86,0),0))</f>
        <v/>
      </c>
      <c r="S86" s="29">
        <f>IF($A86="","",IF($C86="Suportado",IF(AND($N86="Sim",$O86="Sim",$P86="Sim",ISNUMBER($Q86)),IFERROR($L86*$M86*$Q86,0),0),0))</f>
        <v/>
      </c>
      <c r="T86" s="29">
        <f>IF($A86="","",IF($C86&lt;&gt;"Suportado",0,IF(OR($N86="Não",$O86="Não",$P86="Não"),IFERROR($L86*$M86,0),IF(AND($N86="Sim",$O86="Sim",$P86="Sim",ISNUMBER($Q86)),IFERROR(($L86*$M86)-$S86,0),0))))</f>
        <v/>
      </c>
      <c r="U86" s="29">
        <f>IF($A86="","",IF($C86&lt;&gt;"Suportado",0,IF(OR($N86="Não",$O86="Não",$P86="Não"),0,IF(AND($N86="Sim",$O86="Sim",$P86="Sim",ISNUMBER($Q86)),0,IFERROR($L86*$M86,0)))))</f>
        <v/>
      </c>
      <c r="V86" s="5">
        <f>IFERROR(IF($A86="","",IF(OR($B86="",$C86="",$D86="",$E86="",$F86="",$G86="",$H86="",$I86="",$J86="",$K86="",$L86="",$M86=""),"ERRO: campos obrigatórios",IF(AND($C86="Suportado",OR($N86="",$O86="",$P86="")),"ERRO: validar dedução",IF(AND($J86&lt;&gt;"",ABS($L86-ROUND($K86*$J86,2))&gt;'Apuramento e Parâmetros'!$B$5),"REVER: IVA/taxa",IF($C86="Suportado",IF(OR($N86="A confirmar",$O86="A confirmar",$P86="A confirmar"),"EM VALIDAÇÃO",IF(OR($N86="Não",$O86="Não",$P86="Não"),"NÃO DEDUTÍVEL","OK")),"OK"))))),"ERRO: fórmula de controlo")</f>
        <v/>
      </c>
    </row>
    <row r="87" ht="24" customHeight="1">
      <c r="A87" s="12" t="n"/>
      <c r="B87" s="30" t="n"/>
      <c r="C87" s="12" t="n"/>
      <c r="D87" s="30" t="n"/>
      <c r="E87" s="12" t="n"/>
      <c r="F87" s="12" t="n"/>
      <c r="G87" s="14" t="n"/>
      <c r="H87" s="12" t="n"/>
      <c r="I87" s="12" t="n"/>
      <c r="J87" s="15" t="n"/>
      <c r="K87" s="31" t="n"/>
      <c r="L87" s="31" t="n"/>
      <c r="M87" s="32" t="n"/>
      <c r="N87" s="12" t="n"/>
      <c r="O87" s="12" t="n"/>
      <c r="P87" s="12" t="n"/>
      <c r="Q87" s="15" t="n"/>
      <c r="R87" s="29">
        <f>IF($A87="","",IF($C87="Liquidado",IFERROR($L87*$M87,0),0))</f>
        <v/>
      </c>
      <c r="S87" s="29">
        <f>IF($A87="","",IF($C87="Suportado",IF(AND($N87="Sim",$O87="Sim",$P87="Sim",ISNUMBER($Q87)),IFERROR($L87*$M87*$Q87,0),0),0))</f>
        <v/>
      </c>
      <c r="T87" s="29">
        <f>IF($A87="","",IF($C87&lt;&gt;"Suportado",0,IF(OR($N87="Não",$O87="Não",$P87="Não"),IFERROR($L87*$M87,0),IF(AND($N87="Sim",$O87="Sim",$P87="Sim",ISNUMBER($Q87)),IFERROR(($L87*$M87)-$S87,0),0))))</f>
        <v/>
      </c>
      <c r="U87" s="29">
        <f>IF($A87="","",IF($C87&lt;&gt;"Suportado",0,IF(OR($N87="Não",$O87="Não",$P87="Não"),0,IF(AND($N87="Sim",$O87="Sim",$P87="Sim",ISNUMBER($Q87)),0,IFERROR($L87*$M87,0)))))</f>
        <v/>
      </c>
      <c r="V87" s="5">
        <f>IFERROR(IF($A87="","",IF(OR($B87="",$C87="",$D87="",$E87="",$F87="",$G87="",$H87="",$I87="",$J87="",$K87="",$L87="",$M87=""),"ERRO: campos obrigatórios",IF(AND($C87="Suportado",OR($N87="",$O87="",$P87="")),"ERRO: validar dedução",IF(AND($J87&lt;&gt;"",ABS($L87-ROUND($K87*$J87,2))&gt;'Apuramento e Parâmetros'!$B$5),"REVER: IVA/taxa",IF($C87="Suportado",IF(OR($N87="A confirmar",$O87="A confirmar",$P87="A confirmar"),"EM VALIDAÇÃO",IF(OR($N87="Não",$O87="Não",$P87="Não"),"NÃO DEDUTÍVEL","OK")),"OK"))))),"ERRO: fórmula de controlo")</f>
        <v/>
      </c>
    </row>
    <row r="88" ht="24" customHeight="1">
      <c r="A88" s="12" t="n"/>
      <c r="B88" s="30" t="n"/>
      <c r="C88" s="12" t="n"/>
      <c r="D88" s="30" t="n"/>
      <c r="E88" s="12" t="n"/>
      <c r="F88" s="12" t="n"/>
      <c r="G88" s="14" t="n"/>
      <c r="H88" s="12" t="n"/>
      <c r="I88" s="12" t="n"/>
      <c r="J88" s="15" t="n"/>
      <c r="K88" s="31" t="n"/>
      <c r="L88" s="31" t="n"/>
      <c r="M88" s="32" t="n"/>
      <c r="N88" s="12" t="n"/>
      <c r="O88" s="12" t="n"/>
      <c r="P88" s="12" t="n"/>
      <c r="Q88" s="15" t="n"/>
      <c r="R88" s="29">
        <f>IF($A88="","",IF($C88="Liquidado",IFERROR($L88*$M88,0),0))</f>
        <v/>
      </c>
      <c r="S88" s="29">
        <f>IF($A88="","",IF($C88="Suportado",IF(AND($N88="Sim",$O88="Sim",$P88="Sim",ISNUMBER($Q88)),IFERROR($L88*$M88*$Q88,0),0),0))</f>
        <v/>
      </c>
      <c r="T88" s="29">
        <f>IF($A88="","",IF($C88&lt;&gt;"Suportado",0,IF(OR($N88="Não",$O88="Não",$P88="Não"),IFERROR($L88*$M88,0),IF(AND($N88="Sim",$O88="Sim",$P88="Sim",ISNUMBER($Q88)),IFERROR(($L88*$M88)-$S88,0),0))))</f>
        <v/>
      </c>
      <c r="U88" s="29">
        <f>IF($A88="","",IF($C88&lt;&gt;"Suportado",0,IF(OR($N88="Não",$O88="Não",$P88="Não"),0,IF(AND($N88="Sim",$O88="Sim",$P88="Sim",ISNUMBER($Q88)),0,IFERROR($L88*$M88,0)))))</f>
        <v/>
      </c>
      <c r="V88" s="5">
        <f>IFERROR(IF($A88="","",IF(OR($B88="",$C88="",$D88="",$E88="",$F88="",$G88="",$H88="",$I88="",$J88="",$K88="",$L88="",$M88=""),"ERRO: campos obrigatórios",IF(AND($C88="Suportado",OR($N88="",$O88="",$P88="")),"ERRO: validar dedução",IF(AND($J88&lt;&gt;"",ABS($L88-ROUND($K88*$J88,2))&gt;'Apuramento e Parâmetros'!$B$5),"REVER: IVA/taxa",IF($C88="Suportado",IF(OR($N88="A confirmar",$O88="A confirmar",$P88="A confirmar"),"EM VALIDAÇÃO",IF(OR($N88="Não",$O88="Não",$P88="Não"),"NÃO DEDUTÍVEL","OK")),"OK"))))),"ERRO: fórmula de controlo")</f>
        <v/>
      </c>
    </row>
    <row r="89" ht="24" customHeight="1">
      <c r="A89" s="12" t="n"/>
      <c r="B89" s="30" t="n"/>
      <c r="C89" s="12" t="n"/>
      <c r="D89" s="30" t="n"/>
      <c r="E89" s="12" t="n"/>
      <c r="F89" s="12" t="n"/>
      <c r="G89" s="14" t="n"/>
      <c r="H89" s="12" t="n"/>
      <c r="I89" s="12" t="n"/>
      <c r="J89" s="15" t="n"/>
      <c r="K89" s="31" t="n"/>
      <c r="L89" s="31" t="n"/>
      <c r="M89" s="32" t="n"/>
      <c r="N89" s="12" t="n"/>
      <c r="O89" s="12" t="n"/>
      <c r="P89" s="12" t="n"/>
      <c r="Q89" s="15" t="n"/>
      <c r="R89" s="29">
        <f>IF($A89="","",IF($C89="Liquidado",IFERROR($L89*$M89,0),0))</f>
        <v/>
      </c>
      <c r="S89" s="29">
        <f>IF($A89="","",IF($C89="Suportado",IF(AND($N89="Sim",$O89="Sim",$P89="Sim",ISNUMBER($Q89)),IFERROR($L89*$M89*$Q89,0),0),0))</f>
        <v/>
      </c>
      <c r="T89" s="29">
        <f>IF($A89="","",IF($C89&lt;&gt;"Suportado",0,IF(OR($N89="Não",$O89="Não",$P89="Não"),IFERROR($L89*$M89,0),IF(AND($N89="Sim",$O89="Sim",$P89="Sim",ISNUMBER($Q89)),IFERROR(($L89*$M89)-$S89,0),0))))</f>
        <v/>
      </c>
      <c r="U89" s="29">
        <f>IF($A89="","",IF($C89&lt;&gt;"Suportado",0,IF(OR($N89="Não",$O89="Não",$P89="Não"),0,IF(AND($N89="Sim",$O89="Sim",$P89="Sim",ISNUMBER($Q89)),0,IFERROR($L89*$M89,0)))))</f>
        <v/>
      </c>
      <c r="V89" s="5">
        <f>IFERROR(IF($A89="","",IF(OR($B89="",$C89="",$D89="",$E89="",$F89="",$G89="",$H89="",$I89="",$J89="",$K89="",$L89="",$M89=""),"ERRO: campos obrigatórios",IF(AND($C89="Suportado",OR($N89="",$O89="",$P89="")),"ERRO: validar dedução",IF(AND($J89&lt;&gt;"",ABS($L89-ROUND($K89*$J89,2))&gt;'Apuramento e Parâmetros'!$B$5),"REVER: IVA/taxa",IF($C89="Suportado",IF(OR($N89="A confirmar",$O89="A confirmar",$P89="A confirmar"),"EM VALIDAÇÃO",IF(OR($N89="Não",$O89="Não",$P89="Não"),"NÃO DEDUTÍVEL","OK")),"OK"))))),"ERRO: fórmula de controlo")</f>
        <v/>
      </c>
    </row>
    <row r="90" ht="24" customHeight="1">
      <c r="A90" s="12" t="n"/>
      <c r="B90" s="30" t="n"/>
      <c r="C90" s="12" t="n"/>
      <c r="D90" s="30" t="n"/>
      <c r="E90" s="12" t="n"/>
      <c r="F90" s="12" t="n"/>
      <c r="G90" s="14" t="n"/>
      <c r="H90" s="12" t="n"/>
      <c r="I90" s="12" t="n"/>
      <c r="J90" s="15" t="n"/>
      <c r="K90" s="31" t="n"/>
      <c r="L90" s="31" t="n"/>
      <c r="M90" s="32" t="n"/>
      <c r="N90" s="12" t="n"/>
      <c r="O90" s="12" t="n"/>
      <c r="P90" s="12" t="n"/>
      <c r="Q90" s="15" t="n"/>
      <c r="R90" s="29">
        <f>IF($A90="","",IF($C90="Liquidado",IFERROR($L90*$M90,0),0))</f>
        <v/>
      </c>
      <c r="S90" s="29">
        <f>IF($A90="","",IF($C90="Suportado",IF(AND($N90="Sim",$O90="Sim",$P90="Sim",ISNUMBER($Q90)),IFERROR($L90*$M90*$Q90,0),0),0))</f>
        <v/>
      </c>
      <c r="T90" s="29">
        <f>IF($A90="","",IF($C90&lt;&gt;"Suportado",0,IF(OR($N90="Não",$O90="Não",$P90="Não"),IFERROR($L90*$M90,0),IF(AND($N90="Sim",$O90="Sim",$P90="Sim",ISNUMBER($Q90)),IFERROR(($L90*$M90)-$S90,0),0))))</f>
        <v/>
      </c>
      <c r="U90" s="29">
        <f>IF($A90="","",IF($C90&lt;&gt;"Suportado",0,IF(OR($N90="Não",$O90="Não",$P90="Não"),0,IF(AND($N90="Sim",$O90="Sim",$P90="Sim",ISNUMBER($Q90)),0,IFERROR($L90*$M90,0)))))</f>
        <v/>
      </c>
      <c r="V90" s="5">
        <f>IFERROR(IF($A90="","",IF(OR($B90="",$C90="",$D90="",$E90="",$F90="",$G90="",$H90="",$I90="",$J90="",$K90="",$L90="",$M90=""),"ERRO: campos obrigatórios",IF(AND($C90="Suportado",OR($N90="",$O90="",$P90="")),"ERRO: validar dedução",IF(AND($J90&lt;&gt;"",ABS($L90-ROUND($K90*$J90,2))&gt;'Apuramento e Parâmetros'!$B$5),"REVER: IVA/taxa",IF($C90="Suportado",IF(OR($N90="A confirmar",$O90="A confirmar",$P90="A confirmar"),"EM VALIDAÇÃO",IF(OR($N90="Não",$O90="Não",$P90="Não"),"NÃO DEDUTÍVEL","OK")),"OK"))))),"ERRO: fórmula de controlo")</f>
        <v/>
      </c>
    </row>
    <row r="91" ht="24" customHeight="1">
      <c r="A91" s="12" t="n"/>
      <c r="B91" s="30" t="n"/>
      <c r="C91" s="12" t="n"/>
      <c r="D91" s="30" t="n"/>
      <c r="E91" s="12" t="n"/>
      <c r="F91" s="12" t="n"/>
      <c r="G91" s="14" t="n"/>
      <c r="H91" s="12" t="n"/>
      <c r="I91" s="12" t="n"/>
      <c r="J91" s="15" t="n"/>
      <c r="K91" s="31" t="n"/>
      <c r="L91" s="31" t="n"/>
      <c r="M91" s="32" t="n"/>
      <c r="N91" s="12" t="n"/>
      <c r="O91" s="12" t="n"/>
      <c r="P91" s="12" t="n"/>
      <c r="Q91" s="15" t="n"/>
      <c r="R91" s="29">
        <f>IF($A91="","",IF($C91="Liquidado",IFERROR($L91*$M91,0),0))</f>
        <v/>
      </c>
      <c r="S91" s="29">
        <f>IF($A91="","",IF($C91="Suportado",IF(AND($N91="Sim",$O91="Sim",$P91="Sim",ISNUMBER($Q91)),IFERROR($L91*$M91*$Q91,0),0),0))</f>
        <v/>
      </c>
      <c r="T91" s="29">
        <f>IF($A91="","",IF($C91&lt;&gt;"Suportado",0,IF(OR($N91="Não",$O91="Não",$P91="Não"),IFERROR($L91*$M91,0),IF(AND($N91="Sim",$O91="Sim",$P91="Sim",ISNUMBER($Q91)),IFERROR(($L91*$M91)-$S91,0),0))))</f>
        <v/>
      </c>
      <c r="U91" s="29">
        <f>IF($A91="","",IF($C91&lt;&gt;"Suportado",0,IF(OR($N91="Não",$O91="Não",$P91="Não"),0,IF(AND($N91="Sim",$O91="Sim",$P91="Sim",ISNUMBER($Q91)),0,IFERROR($L91*$M91,0)))))</f>
        <v/>
      </c>
      <c r="V91" s="5">
        <f>IFERROR(IF($A91="","",IF(OR($B91="",$C91="",$D91="",$E91="",$F91="",$G91="",$H91="",$I91="",$J91="",$K91="",$L91="",$M91=""),"ERRO: campos obrigatórios",IF(AND($C91="Suportado",OR($N91="",$O91="",$P91="")),"ERRO: validar dedução",IF(AND($J91&lt;&gt;"",ABS($L91-ROUND($K91*$J91,2))&gt;'Apuramento e Parâmetros'!$B$5),"REVER: IVA/taxa",IF($C91="Suportado",IF(OR($N91="A confirmar",$O91="A confirmar",$P91="A confirmar"),"EM VALIDAÇÃO",IF(OR($N91="Não",$O91="Não",$P91="Não"),"NÃO DEDUTÍVEL","OK")),"OK"))))),"ERRO: fórmula de controlo")</f>
        <v/>
      </c>
    </row>
    <row r="92" ht="24" customHeight="1">
      <c r="A92" s="12" t="n"/>
      <c r="B92" s="30" t="n"/>
      <c r="C92" s="12" t="n"/>
      <c r="D92" s="30" t="n"/>
      <c r="E92" s="12" t="n"/>
      <c r="F92" s="12" t="n"/>
      <c r="G92" s="14" t="n"/>
      <c r="H92" s="12" t="n"/>
      <c r="I92" s="12" t="n"/>
      <c r="J92" s="15" t="n"/>
      <c r="K92" s="31" t="n"/>
      <c r="L92" s="31" t="n"/>
      <c r="M92" s="32" t="n"/>
      <c r="N92" s="12" t="n"/>
      <c r="O92" s="12" t="n"/>
      <c r="P92" s="12" t="n"/>
      <c r="Q92" s="15" t="n"/>
      <c r="R92" s="29">
        <f>IF($A92="","",IF($C92="Liquidado",IFERROR($L92*$M92,0),0))</f>
        <v/>
      </c>
      <c r="S92" s="29">
        <f>IF($A92="","",IF($C92="Suportado",IF(AND($N92="Sim",$O92="Sim",$P92="Sim",ISNUMBER($Q92)),IFERROR($L92*$M92*$Q92,0),0),0))</f>
        <v/>
      </c>
      <c r="T92" s="29">
        <f>IF($A92="","",IF($C92&lt;&gt;"Suportado",0,IF(OR($N92="Não",$O92="Não",$P92="Não"),IFERROR($L92*$M92,0),IF(AND($N92="Sim",$O92="Sim",$P92="Sim",ISNUMBER($Q92)),IFERROR(($L92*$M92)-$S92,0),0))))</f>
        <v/>
      </c>
      <c r="U92" s="29">
        <f>IF($A92="","",IF($C92&lt;&gt;"Suportado",0,IF(OR($N92="Não",$O92="Não",$P92="Não"),0,IF(AND($N92="Sim",$O92="Sim",$P92="Sim",ISNUMBER($Q92)),0,IFERROR($L92*$M92,0)))))</f>
        <v/>
      </c>
      <c r="V92" s="5">
        <f>IFERROR(IF($A92="","",IF(OR($B92="",$C92="",$D92="",$E92="",$F92="",$G92="",$H92="",$I92="",$J92="",$K92="",$L92="",$M92=""),"ERRO: campos obrigatórios",IF(AND($C92="Suportado",OR($N92="",$O92="",$P92="")),"ERRO: validar dedução",IF(AND($J92&lt;&gt;"",ABS($L92-ROUND($K92*$J92,2))&gt;'Apuramento e Parâmetros'!$B$5),"REVER: IVA/taxa",IF($C92="Suportado",IF(OR($N92="A confirmar",$O92="A confirmar",$P92="A confirmar"),"EM VALIDAÇÃO",IF(OR($N92="Não",$O92="Não",$P92="Não"),"NÃO DEDUTÍVEL","OK")),"OK"))))),"ERRO: fórmula de controlo")</f>
        <v/>
      </c>
    </row>
    <row r="93" ht="24" customHeight="1">
      <c r="A93" s="12" t="n"/>
      <c r="B93" s="30" t="n"/>
      <c r="C93" s="12" t="n"/>
      <c r="D93" s="30" t="n"/>
      <c r="E93" s="12" t="n"/>
      <c r="F93" s="12" t="n"/>
      <c r="G93" s="14" t="n"/>
      <c r="H93" s="12" t="n"/>
      <c r="I93" s="12" t="n"/>
      <c r="J93" s="15" t="n"/>
      <c r="K93" s="31" t="n"/>
      <c r="L93" s="31" t="n"/>
      <c r="M93" s="32" t="n"/>
      <c r="N93" s="12" t="n"/>
      <c r="O93" s="12" t="n"/>
      <c r="P93" s="12" t="n"/>
      <c r="Q93" s="15" t="n"/>
      <c r="R93" s="29">
        <f>IF($A93="","",IF($C93="Liquidado",IFERROR($L93*$M93,0),0))</f>
        <v/>
      </c>
      <c r="S93" s="29">
        <f>IF($A93="","",IF($C93="Suportado",IF(AND($N93="Sim",$O93="Sim",$P93="Sim",ISNUMBER($Q93)),IFERROR($L93*$M93*$Q93,0),0),0))</f>
        <v/>
      </c>
      <c r="T93" s="29">
        <f>IF($A93="","",IF($C93&lt;&gt;"Suportado",0,IF(OR($N93="Não",$O93="Não",$P93="Não"),IFERROR($L93*$M93,0),IF(AND($N93="Sim",$O93="Sim",$P93="Sim",ISNUMBER($Q93)),IFERROR(($L93*$M93)-$S93,0),0))))</f>
        <v/>
      </c>
      <c r="U93" s="29">
        <f>IF($A93="","",IF($C93&lt;&gt;"Suportado",0,IF(OR($N93="Não",$O93="Não",$P93="Não"),0,IF(AND($N93="Sim",$O93="Sim",$P93="Sim",ISNUMBER($Q93)),0,IFERROR($L93*$M93,0)))))</f>
        <v/>
      </c>
      <c r="V93" s="5">
        <f>IFERROR(IF($A93="","",IF(OR($B93="",$C93="",$D93="",$E93="",$F93="",$G93="",$H93="",$I93="",$J93="",$K93="",$L93="",$M93=""),"ERRO: campos obrigatórios",IF(AND($C93="Suportado",OR($N93="",$O93="",$P93="")),"ERRO: validar dedução",IF(AND($J93&lt;&gt;"",ABS($L93-ROUND($K93*$J93,2))&gt;'Apuramento e Parâmetros'!$B$5),"REVER: IVA/taxa",IF($C93="Suportado",IF(OR($N93="A confirmar",$O93="A confirmar",$P93="A confirmar"),"EM VALIDAÇÃO",IF(OR($N93="Não",$O93="Não",$P93="Não"),"NÃO DEDUTÍVEL","OK")),"OK"))))),"ERRO: fórmula de controlo")</f>
        <v/>
      </c>
    </row>
    <row r="94" ht="24" customHeight="1">
      <c r="A94" s="12" t="n"/>
      <c r="B94" s="30" t="n"/>
      <c r="C94" s="12" t="n"/>
      <c r="D94" s="30" t="n"/>
      <c r="E94" s="12" t="n"/>
      <c r="F94" s="12" t="n"/>
      <c r="G94" s="14" t="n"/>
      <c r="H94" s="12" t="n"/>
      <c r="I94" s="12" t="n"/>
      <c r="J94" s="15" t="n"/>
      <c r="K94" s="31" t="n"/>
      <c r="L94" s="31" t="n"/>
      <c r="M94" s="32" t="n"/>
      <c r="N94" s="12" t="n"/>
      <c r="O94" s="12" t="n"/>
      <c r="P94" s="12" t="n"/>
      <c r="Q94" s="15" t="n"/>
      <c r="R94" s="29">
        <f>IF($A94="","",IF($C94="Liquidado",IFERROR($L94*$M94,0),0))</f>
        <v/>
      </c>
      <c r="S94" s="29">
        <f>IF($A94="","",IF($C94="Suportado",IF(AND($N94="Sim",$O94="Sim",$P94="Sim",ISNUMBER($Q94)),IFERROR($L94*$M94*$Q94,0),0),0))</f>
        <v/>
      </c>
      <c r="T94" s="29">
        <f>IF($A94="","",IF($C94&lt;&gt;"Suportado",0,IF(OR($N94="Não",$O94="Não",$P94="Não"),IFERROR($L94*$M94,0),IF(AND($N94="Sim",$O94="Sim",$P94="Sim",ISNUMBER($Q94)),IFERROR(($L94*$M94)-$S94,0),0))))</f>
        <v/>
      </c>
      <c r="U94" s="29">
        <f>IF($A94="","",IF($C94&lt;&gt;"Suportado",0,IF(OR($N94="Não",$O94="Não",$P94="Não"),0,IF(AND($N94="Sim",$O94="Sim",$P94="Sim",ISNUMBER($Q94)),0,IFERROR($L94*$M94,0)))))</f>
        <v/>
      </c>
      <c r="V94" s="5">
        <f>IFERROR(IF($A94="","",IF(OR($B94="",$C94="",$D94="",$E94="",$F94="",$G94="",$H94="",$I94="",$J94="",$K94="",$L94="",$M94=""),"ERRO: campos obrigatórios",IF(AND($C94="Suportado",OR($N94="",$O94="",$P94="")),"ERRO: validar dedução",IF(AND($J94&lt;&gt;"",ABS($L94-ROUND($K94*$J94,2))&gt;'Apuramento e Parâmetros'!$B$5),"REVER: IVA/taxa",IF($C94="Suportado",IF(OR($N94="A confirmar",$O94="A confirmar",$P94="A confirmar"),"EM VALIDAÇÃO",IF(OR($N94="Não",$O94="Não",$P94="Não"),"NÃO DEDUTÍVEL","OK")),"OK"))))),"ERRO: fórmula de controlo")</f>
        <v/>
      </c>
    </row>
    <row r="95" ht="24" customHeight="1">
      <c r="A95" s="12" t="n"/>
      <c r="B95" s="30" t="n"/>
      <c r="C95" s="12" t="n"/>
      <c r="D95" s="30" t="n"/>
      <c r="E95" s="12" t="n"/>
      <c r="F95" s="12" t="n"/>
      <c r="G95" s="14" t="n"/>
      <c r="H95" s="12" t="n"/>
      <c r="I95" s="12" t="n"/>
      <c r="J95" s="15" t="n"/>
      <c r="K95" s="31" t="n"/>
      <c r="L95" s="31" t="n"/>
      <c r="M95" s="32" t="n"/>
      <c r="N95" s="12" t="n"/>
      <c r="O95" s="12" t="n"/>
      <c r="P95" s="12" t="n"/>
      <c r="Q95" s="15" t="n"/>
      <c r="R95" s="29">
        <f>IF($A95="","",IF($C95="Liquidado",IFERROR($L95*$M95,0),0))</f>
        <v/>
      </c>
      <c r="S95" s="29">
        <f>IF($A95="","",IF($C95="Suportado",IF(AND($N95="Sim",$O95="Sim",$P95="Sim",ISNUMBER($Q95)),IFERROR($L95*$M95*$Q95,0),0),0))</f>
        <v/>
      </c>
      <c r="T95" s="29">
        <f>IF($A95="","",IF($C95&lt;&gt;"Suportado",0,IF(OR($N95="Não",$O95="Não",$P95="Não"),IFERROR($L95*$M95,0),IF(AND($N95="Sim",$O95="Sim",$P95="Sim",ISNUMBER($Q95)),IFERROR(($L95*$M95)-$S95,0),0))))</f>
        <v/>
      </c>
      <c r="U95" s="29">
        <f>IF($A95="","",IF($C95&lt;&gt;"Suportado",0,IF(OR($N95="Não",$O95="Não",$P95="Não"),0,IF(AND($N95="Sim",$O95="Sim",$P95="Sim",ISNUMBER($Q95)),0,IFERROR($L95*$M95,0)))))</f>
        <v/>
      </c>
      <c r="V95" s="5">
        <f>IFERROR(IF($A95="","",IF(OR($B95="",$C95="",$D95="",$E95="",$F95="",$G95="",$H95="",$I95="",$J95="",$K95="",$L95="",$M95=""),"ERRO: campos obrigatórios",IF(AND($C95="Suportado",OR($N95="",$O95="",$P95="")),"ERRO: validar dedução",IF(AND($J95&lt;&gt;"",ABS($L95-ROUND($K95*$J95,2))&gt;'Apuramento e Parâmetros'!$B$5),"REVER: IVA/taxa",IF($C95="Suportado",IF(OR($N95="A confirmar",$O95="A confirmar",$P95="A confirmar"),"EM VALIDAÇÃO",IF(OR($N95="Não",$O95="Não",$P95="Não"),"NÃO DEDUTÍVEL","OK")),"OK"))))),"ERRO: fórmula de controlo")</f>
        <v/>
      </c>
    </row>
    <row r="96" ht="24" customHeight="1">
      <c r="A96" s="12" t="n"/>
      <c r="B96" s="30" t="n"/>
      <c r="C96" s="12" t="n"/>
      <c r="D96" s="30" t="n"/>
      <c r="E96" s="12" t="n"/>
      <c r="F96" s="12" t="n"/>
      <c r="G96" s="14" t="n"/>
      <c r="H96" s="12" t="n"/>
      <c r="I96" s="12" t="n"/>
      <c r="J96" s="15" t="n"/>
      <c r="K96" s="31" t="n"/>
      <c r="L96" s="31" t="n"/>
      <c r="M96" s="32" t="n"/>
      <c r="N96" s="12" t="n"/>
      <c r="O96" s="12" t="n"/>
      <c r="P96" s="12" t="n"/>
      <c r="Q96" s="15" t="n"/>
      <c r="R96" s="29">
        <f>IF($A96="","",IF($C96="Liquidado",IFERROR($L96*$M96,0),0))</f>
        <v/>
      </c>
      <c r="S96" s="29">
        <f>IF($A96="","",IF($C96="Suportado",IF(AND($N96="Sim",$O96="Sim",$P96="Sim",ISNUMBER($Q96)),IFERROR($L96*$M96*$Q96,0),0),0))</f>
        <v/>
      </c>
      <c r="T96" s="29">
        <f>IF($A96="","",IF($C96&lt;&gt;"Suportado",0,IF(OR($N96="Não",$O96="Não",$P96="Não"),IFERROR($L96*$M96,0),IF(AND($N96="Sim",$O96="Sim",$P96="Sim",ISNUMBER($Q96)),IFERROR(($L96*$M96)-$S96,0),0))))</f>
        <v/>
      </c>
      <c r="U96" s="29">
        <f>IF($A96="","",IF($C96&lt;&gt;"Suportado",0,IF(OR($N96="Não",$O96="Não",$P96="Não"),0,IF(AND($N96="Sim",$O96="Sim",$P96="Sim",ISNUMBER($Q96)),0,IFERROR($L96*$M96,0)))))</f>
        <v/>
      </c>
      <c r="V96" s="5">
        <f>IFERROR(IF($A96="","",IF(OR($B96="",$C96="",$D96="",$E96="",$F96="",$G96="",$H96="",$I96="",$J96="",$K96="",$L96="",$M96=""),"ERRO: campos obrigatórios",IF(AND($C96="Suportado",OR($N96="",$O96="",$P96="")),"ERRO: validar dedução",IF(AND($J96&lt;&gt;"",ABS($L96-ROUND($K96*$J96,2))&gt;'Apuramento e Parâmetros'!$B$5),"REVER: IVA/taxa",IF($C96="Suportado",IF(OR($N96="A confirmar",$O96="A confirmar",$P96="A confirmar"),"EM VALIDAÇÃO",IF(OR($N96="Não",$O96="Não",$P96="Não"),"NÃO DEDUTÍVEL","OK")),"OK"))))),"ERRO: fórmula de controlo")</f>
        <v/>
      </c>
    </row>
    <row r="97" ht="24" customHeight="1">
      <c r="A97" s="12" t="n"/>
      <c r="B97" s="30" t="n"/>
      <c r="C97" s="12" t="n"/>
      <c r="D97" s="30" t="n"/>
      <c r="E97" s="12" t="n"/>
      <c r="F97" s="12" t="n"/>
      <c r="G97" s="14" t="n"/>
      <c r="H97" s="12" t="n"/>
      <c r="I97" s="12" t="n"/>
      <c r="J97" s="15" t="n"/>
      <c r="K97" s="31" t="n"/>
      <c r="L97" s="31" t="n"/>
      <c r="M97" s="32" t="n"/>
      <c r="N97" s="12" t="n"/>
      <c r="O97" s="12" t="n"/>
      <c r="P97" s="12" t="n"/>
      <c r="Q97" s="15" t="n"/>
      <c r="R97" s="29">
        <f>IF($A97="","",IF($C97="Liquidado",IFERROR($L97*$M97,0),0))</f>
        <v/>
      </c>
      <c r="S97" s="29">
        <f>IF($A97="","",IF($C97="Suportado",IF(AND($N97="Sim",$O97="Sim",$P97="Sim",ISNUMBER($Q97)),IFERROR($L97*$M97*$Q97,0),0),0))</f>
        <v/>
      </c>
      <c r="T97" s="29">
        <f>IF($A97="","",IF($C97&lt;&gt;"Suportado",0,IF(OR($N97="Não",$O97="Não",$P97="Não"),IFERROR($L97*$M97,0),IF(AND($N97="Sim",$O97="Sim",$P97="Sim",ISNUMBER($Q97)),IFERROR(($L97*$M97)-$S97,0),0))))</f>
        <v/>
      </c>
      <c r="U97" s="29">
        <f>IF($A97="","",IF($C97&lt;&gt;"Suportado",0,IF(OR($N97="Não",$O97="Não",$P97="Não"),0,IF(AND($N97="Sim",$O97="Sim",$P97="Sim",ISNUMBER($Q97)),0,IFERROR($L97*$M97,0)))))</f>
        <v/>
      </c>
      <c r="V97" s="5">
        <f>IFERROR(IF($A97="","",IF(OR($B97="",$C97="",$D97="",$E97="",$F97="",$G97="",$H97="",$I97="",$J97="",$K97="",$L97="",$M97=""),"ERRO: campos obrigatórios",IF(AND($C97="Suportado",OR($N97="",$O97="",$P97="")),"ERRO: validar dedução",IF(AND($J97&lt;&gt;"",ABS($L97-ROUND($K97*$J97,2))&gt;'Apuramento e Parâmetros'!$B$5),"REVER: IVA/taxa",IF($C97="Suportado",IF(OR($N97="A confirmar",$O97="A confirmar",$P97="A confirmar"),"EM VALIDAÇÃO",IF(OR($N97="Não",$O97="Não",$P97="Não"),"NÃO DEDUTÍVEL","OK")),"OK"))))),"ERRO: fórmula de controlo")</f>
        <v/>
      </c>
    </row>
    <row r="98" ht="24" customHeight="1">
      <c r="A98" s="12" t="n"/>
      <c r="B98" s="30" t="n"/>
      <c r="C98" s="12" t="n"/>
      <c r="D98" s="30" t="n"/>
      <c r="E98" s="12" t="n"/>
      <c r="F98" s="12" t="n"/>
      <c r="G98" s="14" t="n"/>
      <c r="H98" s="12" t="n"/>
      <c r="I98" s="12" t="n"/>
      <c r="J98" s="15" t="n"/>
      <c r="K98" s="31" t="n"/>
      <c r="L98" s="31" t="n"/>
      <c r="M98" s="32" t="n"/>
      <c r="N98" s="12" t="n"/>
      <c r="O98" s="12" t="n"/>
      <c r="P98" s="12" t="n"/>
      <c r="Q98" s="15" t="n"/>
      <c r="R98" s="29">
        <f>IF($A98="","",IF($C98="Liquidado",IFERROR($L98*$M98,0),0))</f>
        <v/>
      </c>
      <c r="S98" s="29">
        <f>IF($A98="","",IF($C98="Suportado",IF(AND($N98="Sim",$O98="Sim",$P98="Sim",ISNUMBER($Q98)),IFERROR($L98*$M98*$Q98,0),0),0))</f>
        <v/>
      </c>
      <c r="T98" s="29">
        <f>IF($A98="","",IF($C98&lt;&gt;"Suportado",0,IF(OR($N98="Não",$O98="Não",$P98="Não"),IFERROR($L98*$M98,0),IF(AND($N98="Sim",$O98="Sim",$P98="Sim",ISNUMBER($Q98)),IFERROR(($L98*$M98)-$S98,0),0))))</f>
        <v/>
      </c>
      <c r="U98" s="29">
        <f>IF($A98="","",IF($C98&lt;&gt;"Suportado",0,IF(OR($N98="Não",$O98="Não",$P98="Não"),0,IF(AND($N98="Sim",$O98="Sim",$P98="Sim",ISNUMBER($Q98)),0,IFERROR($L98*$M98,0)))))</f>
        <v/>
      </c>
      <c r="V98" s="5">
        <f>IFERROR(IF($A98="","",IF(OR($B98="",$C98="",$D98="",$E98="",$F98="",$G98="",$H98="",$I98="",$J98="",$K98="",$L98="",$M98=""),"ERRO: campos obrigatórios",IF(AND($C98="Suportado",OR($N98="",$O98="",$P98="")),"ERRO: validar dedução",IF(AND($J98&lt;&gt;"",ABS($L98-ROUND($K98*$J98,2))&gt;'Apuramento e Parâmetros'!$B$5),"REVER: IVA/taxa",IF($C98="Suportado",IF(OR($N98="A confirmar",$O98="A confirmar",$P98="A confirmar"),"EM VALIDAÇÃO",IF(OR($N98="Não",$O98="Não",$P98="Não"),"NÃO DEDUTÍVEL","OK")),"OK"))))),"ERRO: fórmula de controlo")</f>
        <v/>
      </c>
    </row>
    <row r="99" ht="24" customHeight="1">
      <c r="A99" s="12" t="n"/>
      <c r="B99" s="30" t="n"/>
      <c r="C99" s="12" t="n"/>
      <c r="D99" s="30" t="n"/>
      <c r="E99" s="12" t="n"/>
      <c r="F99" s="12" t="n"/>
      <c r="G99" s="14" t="n"/>
      <c r="H99" s="12" t="n"/>
      <c r="I99" s="12" t="n"/>
      <c r="J99" s="15" t="n"/>
      <c r="K99" s="31" t="n"/>
      <c r="L99" s="31" t="n"/>
      <c r="M99" s="32" t="n"/>
      <c r="N99" s="12" t="n"/>
      <c r="O99" s="12" t="n"/>
      <c r="P99" s="12" t="n"/>
      <c r="Q99" s="15" t="n"/>
      <c r="R99" s="29">
        <f>IF($A99="","",IF($C99="Liquidado",IFERROR($L99*$M99,0),0))</f>
        <v/>
      </c>
      <c r="S99" s="29">
        <f>IF($A99="","",IF($C99="Suportado",IF(AND($N99="Sim",$O99="Sim",$P99="Sim",ISNUMBER($Q99)),IFERROR($L99*$M99*$Q99,0),0),0))</f>
        <v/>
      </c>
      <c r="T99" s="29">
        <f>IF($A99="","",IF($C99&lt;&gt;"Suportado",0,IF(OR($N99="Não",$O99="Não",$P99="Não"),IFERROR($L99*$M99,0),IF(AND($N99="Sim",$O99="Sim",$P99="Sim",ISNUMBER($Q99)),IFERROR(($L99*$M99)-$S99,0),0))))</f>
        <v/>
      </c>
      <c r="U99" s="29">
        <f>IF($A99="","",IF($C99&lt;&gt;"Suportado",0,IF(OR($N99="Não",$O99="Não",$P99="Não"),0,IF(AND($N99="Sim",$O99="Sim",$P99="Sim",ISNUMBER($Q99)),0,IFERROR($L99*$M99,0)))))</f>
        <v/>
      </c>
      <c r="V99" s="5">
        <f>IFERROR(IF($A99="","",IF(OR($B99="",$C99="",$D99="",$E99="",$F99="",$G99="",$H99="",$I99="",$J99="",$K99="",$L99="",$M99=""),"ERRO: campos obrigatórios",IF(AND($C99="Suportado",OR($N99="",$O99="",$P99="")),"ERRO: validar dedução",IF(AND($J99&lt;&gt;"",ABS($L99-ROUND($K99*$J99,2))&gt;'Apuramento e Parâmetros'!$B$5),"REVER: IVA/taxa",IF($C99="Suportado",IF(OR($N99="A confirmar",$O99="A confirmar",$P99="A confirmar"),"EM VALIDAÇÃO",IF(OR($N99="Não",$O99="Não",$P99="Não"),"NÃO DEDUTÍVEL","OK")),"OK"))))),"ERRO: fórmula de controlo")</f>
        <v/>
      </c>
    </row>
    <row r="100" ht="24" customHeight="1">
      <c r="A100" s="12" t="n"/>
      <c r="B100" s="30" t="n"/>
      <c r="C100" s="12" t="n"/>
      <c r="D100" s="30" t="n"/>
      <c r="E100" s="12" t="n"/>
      <c r="F100" s="12" t="n"/>
      <c r="G100" s="14" t="n"/>
      <c r="H100" s="12" t="n"/>
      <c r="I100" s="12" t="n"/>
      <c r="J100" s="15" t="n"/>
      <c r="K100" s="31" t="n"/>
      <c r="L100" s="31" t="n"/>
      <c r="M100" s="32" t="n"/>
      <c r="N100" s="12" t="n"/>
      <c r="O100" s="12" t="n"/>
      <c r="P100" s="12" t="n"/>
      <c r="Q100" s="15" t="n"/>
      <c r="R100" s="29">
        <f>IF($A100="","",IF($C100="Liquidado",IFERROR($L100*$M100,0),0))</f>
        <v/>
      </c>
      <c r="S100" s="29">
        <f>IF($A100="","",IF($C100="Suportado",IF(AND($N100="Sim",$O100="Sim",$P100="Sim",ISNUMBER($Q100)),IFERROR($L100*$M100*$Q100,0),0),0))</f>
        <v/>
      </c>
      <c r="T100" s="29">
        <f>IF($A100="","",IF($C100&lt;&gt;"Suportado",0,IF(OR($N100="Não",$O100="Não",$P100="Não"),IFERROR($L100*$M100,0),IF(AND($N100="Sim",$O100="Sim",$P100="Sim",ISNUMBER($Q100)),IFERROR(($L100*$M100)-$S100,0),0))))</f>
        <v/>
      </c>
      <c r="U100" s="29">
        <f>IF($A100="","",IF($C100&lt;&gt;"Suportado",0,IF(OR($N100="Não",$O100="Não",$P100="Não"),0,IF(AND($N100="Sim",$O100="Sim",$P100="Sim",ISNUMBER($Q100)),0,IFERROR($L100*$M100,0)))))</f>
        <v/>
      </c>
      <c r="V100" s="5">
        <f>IFERROR(IF($A100="","",IF(OR($B100="",$C100="",$D100="",$E100="",$F100="",$G100="",$H100="",$I100="",$J100="",$K100="",$L100="",$M100=""),"ERRO: campos obrigatórios",IF(AND($C100="Suportado",OR($N100="",$O100="",$P100="")),"ERRO: validar dedução",IF(AND($J100&lt;&gt;"",ABS($L100-ROUND($K100*$J100,2))&gt;'Apuramento e Parâmetros'!$B$5),"REVER: IVA/taxa",IF($C100="Suportado",IF(OR($N100="A confirmar",$O100="A confirmar",$P100="A confirmar"),"EM VALIDAÇÃO",IF(OR($N100="Não",$O100="Não",$P100="Não"),"NÃO DEDUTÍVEL","OK")),"OK"))))),"ERRO: fórmula de controlo")</f>
        <v/>
      </c>
    </row>
    <row r="101" ht="24" customHeight="1">
      <c r="A101" s="12" t="n"/>
      <c r="B101" s="30" t="n"/>
      <c r="C101" s="12" t="n"/>
      <c r="D101" s="30" t="n"/>
      <c r="E101" s="12" t="n"/>
      <c r="F101" s="12" t="n"/>
      <c r="G101" s="14" t="n"/>
      <c r="H101" s="12" t="n"/>
      <c r="I101" s="12" t="n"/>
      <c r="J101" s="15" t="n"/>
      <c r="K101" s="31" t="n"/>
      <c r="L101" s="31" t="n"/>
      <c r="M101" s="32" t="n"/>
      <c r="N101" s="12" t="n"/>
      <c r="O101" s="12" t="n"/>
      <c r="P101" s="12" t="n"/>
      <c r="Q101" s="15" t="n"/>
      <c r="R101" s="29">
        <f>IF($A101="","",IF($C101="Liquidado",IFERROR($L101*$M101,0),0))</f>
        <v/>
      </c>
      <c r="S101" s="29">
        <f>IF($A101="","",IF($C101="Suportado",IF(AND($N101="Sim",$O101="Sim",$P101="Sim",ISNUMBER($Q101)),IFERROR($L101*$M101*$Q101,0),0),0))</f>
        <v/>
      </c>
      <c r="T101" s="29">
        <f>IF($A101="","",IF($C101&lt;&gt;"Suportado",0,IF(OR($N101="Não",$O101="Não",$P101="Não"),IFERROR($L101*$M101,0),IF(AND($N101="Sim",$O101="Sim",$P101="Sim",ISNUMBER($Q101)),IFERROR(($L101*$M101)-$S101,0),0))))</f>
        <v/>
      </c>
      <c r="U101" s="29">
        <f>IF($A101="","",IF($C101&lt;&gt;"Suportado",0,IF(OR($N101="Não",$O101="Não",$P101="Não"),0,IF(AND($N101="Sim",$O101="Sim",$P101="Sim",ISNUMBER($Q101)),0,IFERROR($L101*$M101,0)))))</f>
        <v/>
      </c>
      <c r="V101" s="5">
        <f>IFERROR(IF($A101="","",IF(OR($B101="",$C101="",$D101="",$E101="",$F101="",$G101="",$H101="",$I101="",$J101="",$K101="",$L101="",$M101=""),"ERRO: campos obrigatórios",IF(AND($C101="Suportado",OR($N101="",$O101="",$P101="")),"ERRO: validar dedução",IF(AND($J101&lt;&gt;"",ABS($L101-ROUND($K101*$J101,2))&gt;'Apuramento e Parâmetros'!$B$5),"REVER: IVA/taxa",IF($C101="Suportado",IF(OR($N101="A confirmar",$O101="A confirmar",$P101="A confirmar"),"EM VALIDAÇÃO",IF(OR($N101="Não",$O101="Não",$P101="Não"),"NÃO DEDUTÍVEL","OK")),"OK"))))),"ERRO: fórmula de controlo")</f>
        <v/>
      </c>
    </row>
    <row r="102" ht="24" customHeight="1">
      <c r="A102" s="12" t="n"/>
      <c r="B102" s="30" t="n"/>
      <c r="C102" s="12" t="n"/>
      <c r="D102" s="30" t="n"/>
      <c r="E102" s="12" t="n"/>
      <c r="F102" s="12" t="n"/>
      <c r="G102" s="14" t="n"/>
      <c r="H102" s="12" t="n"/>
      <c r="I102" s="12" t="n"/>
      <c r="J102" s="15" t="n"/>
      <c r="K102" s="31" t="n"/>
      <c r="L102" s="31" t="n"/>
      <c r="M102" s="32" t="n"/>
      <c r="N102" s="12" t="n"/>
      <c r="O102" s="12" t="n"/>
      <c r="P102" s="12" t="n"/>
      <c r="Q102" s="15" t="n"/>
      <c r="R102" s="29">
        <f>IF($A102="","",IF($C102="Liquidado",IFERROR($L102*$M102,0),0))</f>
        <v/>
      </c>
      <c r="S102" s="29">
        <f>IF($A102="","",IF($C102="Suportado",IF(AND($N102="Sim",$O102="Sim",$P102="Sim",ISNUMBER($Q102)),IFERROR($L102*$M102*$Q102,0),0),0))</f>
        <v/>
      </c>
      <c r="T102" s="29">
        <f>IF($A102="","",IF($C102&lt;&gt;"Suportado",0,IF(OR($N102="Não",$O102="Não",$P102="Não"),IFERROR($L102*$M102,0),IF(AND($N102="Sim",$O102="Sim",$P102="Sim",ISNUMBER($Q102)),IFERROR(($L102*$M102)-$S102,0),0))))</f>
        <v/>
      </c>
      <c r="U102" s="29">
        <f>IF($A102="","",IF($C102&lt;&gt;"Suportado",0,IF(OR($N102="Não",$O102="Não",$P102="Não"),0,IF(AND($N102="Sim",$O102="Sim",$P102="Sim",ISNUMBER($Q102)),0,IFERROR($L102*$M102,0)))))</f>
        <v/>
      </c>
      <c r="V102" s="5">
        <f>IFERROR(IF($A102="","",IF(OR($B102="",$C102="",$D102="",$E102="",$F102="",$G102="",$H102="",$I102="",$J102="",$K102="",$L102="",$M102=""),"ERRO: campos obrigatórios",IF(AND($C102="Suportado",OR($N102="",$O102="",$P102="")),"ERRO: validar dedução",IF(AND($J102&lt;&gt;"",ABS($L102-ROUND($K102*$J102,2))&gt;'Apuramento e Parâmetros'!$B$5),"REVER: IVA/taxa",IF($C102="Suportado",IF(OR($N102="A confirmar",$O102="A confirmar",$P102="A confirmar"),"EM VALIDAÇÃO",IF(OR($N102="Não",$O102="Não",$P102="Não"),"NÃO DEDUTÍVEL","OK")),"OK"))))),"ERRO: fórmula de controlo")</f>
        <v/>
      </c>
    </row>
    <row r="103" ht="24" customHeight="1">
      <c r="A103" s="12" t="n"/>
      <c r="B103" s="30" t="n"/>
      <c r="C103" s="12" t="n"/>
      <c r="D103" s="30" t="n"/>
      <c r="E103" s="12" t="n"/>
      <c r="F103" s="12" t="n"/>
      <c r="G103" s="14" t="n"/>
      <c r="H103" s="12" t="n"/>
      <c r="I103" s="12" t="n"/>
      <c r="J103" s="15" t="n"/>
      <c r="K103" s="31" t="n"/>
      <c r="L103" s="31" t="n"/>
      <c r="M103" s="32" t="n"/>
      <c r="N103" s="12" t="n"/>
      <c r="O103" s="12" t="n"/>
      <c r="P103" s="12" t="n"/>
      <c r="Q103" s="15" t="n"/>
      <c r="R103" s="29">
        <f>IF($A103="","",IF($C103="Liquidado",IFERROR($L103*$M103,0),0))</f>
        <v/>
      </c>
      <c r="S103" s="29">
        <f>IF($A103="","",IF($C103="Suportado",IF(AND($N103="Sim",$O103="Sim",$P103="Sim",ISNUMBER($Q103)),IFERROR($L103*$M103*$Q103,0),0),0))</f>
        <v/>
      </c>
      <c r="T103" s="29">
        <f>IF($A103="","",IF($C103&lt;&gt;"Suportado",0,IF(OR($N103="Não",$O103="Não",$P103="Não"),IFERROR($L103*$M103,0),IF(AND($N103="Sim",$O103="Sim",$P103="Sim",ISNUMBER($Q103)),IFERROR(($L103*$M103)-$S103,0),0))))</f>
        <v/>
      </c>
      <c r="U103" s="29">
        <f>IF($A103="","",IF($C103&lt;&gt;"Suportado",0,IF(OR($N103="Não",$O103="Não",$P103="Não"),0,IF(AND($N103="Sim",$O103="Sim",$P103="Sim",ISNUMBER($Q103)),0,IFERROR($L103*$M103,0)))))</f>
        <v/>
      </c>
      <c r="V103" s="5">
        <f>IFERROR(IF($A103="","",IF(OR($B103="",$C103="",$D103="",$E103="",$F103="",$G103="",$H103="",$I103="",$J103="",$K103="",$L103="",$M103=""),"ERRO: campos obrigatórios",IF(AND($C103="Suportado",OR($N103="",$O103="",$P103="")),"ERRO: validar dedução",IF(AND($J103&lt;&gt;"",ABS($L103-ROUND($K103*$J103,2))&gt;'Apuramento e Parâmetros'!$B$5),"REVER: IVA/taxa",IF($C103="Suportado",IF(OR($N103="A confirmar",$O103="A confirmar",$P103="A confirmar"),"EM VALIDAÇÃO",IF(OR($N103="Não",$O103="Não",$P103="Não"),"NÃO DEDUTÍVEL","OK")),"OK"))))),"ERRO: fórmula de controlo")</f>
        <v/>
      </c>
    </row>
    <row r="104" ht="24" customHeight="1">
      <c r="A104" s="12" t="n"/>
      <c r="B104" s="30" t="n"/>
      <c r="C104" s="12" t="n"/>
      <c r="D104" s="30" t="n"/>
      <c r="E104" s="12" t="n"/>
      <c r="F104" s="12" t="n"/>
      <c r="G104" s="14" t="n"/>
      <c r="H104" s="12" t="n"/>
      <c r="I104" s="12" t="n"/>
      <c r="J104" s="15" t="n"/>
      <c r="K104" s="31" t="n"/>
      <c r="L104" s="31" t="n"/>
      <c r="M104" s="32" t="n"/>
      <c r="N104" s="12" t="n"/>
      <c r="O104" s="12" t="n"/>
      <c r="P104" s="12" t="n"/>
      <c r="Q104" s="15" t="n"/>
      <c r="R104" s="29">
        <f>IF($A104="","",IF($C104="Liquidado",IFERROR($L104*$M104,0),0))</f>
        <v/>
      </c>
      <c r="S104" s="29">
        <f>IF($A104="","",IF($C104="Suportado",IF(AND($N104="Sim",$O104="Sim",$P104="Sim",ISNUMBER($Q104)),IFERROR($L104*$M104*$Q104,0),0),0))</f>
        <v/>
      </c>
      <c r="T104" s="29">
        <f>IF($A104="","",IF($C104&lt;&gt;"Suportado",0,IF(OR($N104="Não",$O104="Não",$P104="Não"),IFERROR($L104*$M104,0),IF(AND($N104="Sim",$O104="Sim",$P104="Sim",ISNUMBER($Q104)),IFERROR(($L104*$M104)-$S104,0),0))))</f>
        <v/>
      </c>
      <c r="U104" s="29">
        <f>IF($A104="","",IF($C104&lt;&gt;"Suportado",0,IF(OR($N104="Não",$O104="Não",$P104="Não"),0,IF(AND($N104="Sim",$O104="Sim",$P104="Sim",ISNUMBER($Q104)),0,IFERROR($L104*$M104,0)))))</f>
        <v/>
      </c>
      <c r="V104" s="5">
        <f>IFERROR(IF($A104="","",IF(OR($B104="",$C104="",$D104="",$E104="",$F104="",$G104="",$H104="",$I104="",$J104="",$K104="",$L104="",$M104=""),"ERRO: campos obrigatórios",IF(AND($C104="Suportado",OR($N104="",$O104="",$P104="")),"ERRO: validar dedução",IF(AND($J104&lt;&gt;"",ABS($L104-ROUND($K104*$J104,2))&gt;'Apuramento e Parâmetros'!$B$5),"REVER: IVA/taxa",IF($C104="Suportado",IF(OR($N104="A confirmar",$O104="A confirmar",$P104="A confirmar"),"EM VALIDAÇÃO",IF(OR($N104="Não",$O104="Não",$P104="Não"),"NÃO DEDUTÍVEL","OK")),"OK"))))),"ERRO: fórmula de controlo")</f>
        <v/>
      </c>
    </row>
    <row r="105" ht="24" customHeight="1">
      <c r="A105" s="12" t="n"/>
      <c r="B105" s="30" t="n"/>
      <c r="C105" s="12" t="n"/>
      <c r="D105" s="30" t="n"/>
      <c r="E105" s="12" t="n"/>
      <c r="F105" s="12" t="n"/>
      <c r="G105" s="14" t="n"/>
      <c r="H105" s="12" t="n"/>
      <c r="I105" s="12" t="n"/>
      <c r="J105" s="15" t="n"/>
      <c r="K105" s="31" t="n"/>
      <c r="L105" s="31" t="n"/>
      <c r="M105" s="32" t="n"/>
      <c r="N105" s="12" t="n"/>
      <c r="O105" s="12" t="n"/>
      <c r="P105" s="12" t="n"/>
      <c r="Q105" s="15" t="n"/>
      <c r="R105" s="29">
        <f>IF($A105="","",IF($C105="Liquidado",IFERROR($L105*$M105,0),0))</f>
        <v/>
      </c>
      <c r="S105" s="29">
        <f>IF($A105="","",IF($C105="Suportado",IF(AND($N105="Sim",$O105="Sim",$P105="Sim",ISNUMBER($Q105)),IFERROR($L105*$M105*$Q105,0),0),0))</f>
        <v/>
      </c>
      <c r="T105" s="29">
        <f>IF($A105="","",IF($C105&lt;&gt;"Suportado",0,IF(OR($N105="Não",$O105="Não",$P105="Não"),IFERROR($L105*$M105,0),IF(AND($N105="Sim",$O105="Sim",$P105="Sim",ISNUMBER($Q105)),IFERROR(($L105*$M105)-$S105,0),0))))</f>
        <v/>
      </c>
      <c r="U105" s="29">
        <f>IF($A105="","",IF($C105&lt;&gt;"Suportado",0,IF(OR($N105="Não",$O105="Não",$P105="Não"),0,IF(AND($N105="Sim",$O105="Sim",$P105="Sim",ISNUMBER($Q105)),0,IFERROR($L105*$M105,0)))))</f>
        <v/>
      </c>
      <c r="V105" s="5">
        <f>IFERROR(IF($A105="","",IF(OR($B105="",$C105="",$D105="",$E105="",$F105="",$G105="",$H105="",$I105="",$J105="",$K105="",$L105="",$M105=""),"ERRO: campos obrigatórios",IF(AND($C105="Suportado",OR($N105="",$O105="",$P105="")),"ERRO: validar dedução",IF(AND($J105&lt;&gt;"",ABS($L105-ROUND($K105*$J105,2))&gt;'Apuramento e Parâmetros'!$B$5),"REVER: IVA/taxa",IF($C105="Suportado",IF(OR($N105="A confirmar",$O105="A confirmar",$P105="A confirmar"),"EM VALIDAÇÃO",IF(OR($N105="Não",$O105="Não",$P105="Não"),"NÃO DEDUTÍVEL","OK")),"OK"))))),"ERRO: fórmula de controlo")</f>
        <v/>
      </c>
    </row>
    <row r="106" ht="24" customHeight="1">
      <c r="A106" s="12" t="n"/>
      <c r="B106" s="30" t="n"/>
      <c r="C106" s="12" t="n"/>
      <c r="D106" s="30" t="n"/>
      <c r="E106" s="12" t="n"/>
      <c r="F106" s="12" t="n"/>
      <c r="G106" s="14" t="n"/>
      <c r="H106" s="12" t="n"/>
      <c r="I106" s="12" t="n"/>
      <c r="J106" s="15" t="n"/>
      <c r="K106" s="31" t="n"/>
      <c r="L106" s="31" t="n"/>
      <c r="M106" s="32" t="n"/>
      <c r="N106" s="12" t="n"/>
      <c r="O106" s="12" t="n"/>
      <c r="P106" s="12" t="n"/>
      <c r="Q106" s="15" t="n"/>
      <c r="R106" s="29">
        <f>IF($A106="","",IF($C106="Liquidado",IFERROR($L106*$M106,0),0))</f>
        <v/>
      </c>
      <c r="S106" s="29">
        <f>IF($A106="","",IF($C106="Suportado",IF(AND($N106="Sim",$O106="Sim",$P106="Sim",ISNUMBER($Q106)),IFERROR($L106*$M106*$Q106,0),0),0))</f>
        <v/>
      </c>
      <c r="T106" s="29">
        <f>IF($A106="","",IF($C106&lt;&gt;"Suportado",0,IF(OR($N106="Não",$O106="Não",$P106="Não"),IFERROR($L106*$M106,0),IF(AND($N106="Sim",$O106="Sim",$P106="Sim",ISNUMBER($Q106)),IFERROR(($L106*$M106)-$S106,0),0))))</f>
        <v/>
      </c>
      <c r="U106" s="29">
        <f>IF($A106="","",IF($C106&lt;&gt;"Suportado",0,IF(OR($N106="Não",$O106="Não",$P106="Não"),0,IF(AND($N106="Sim",$O106="Sim",$P106="Sim",ISNUMBER($Q106)),0,IFERROR($L106*$M106,0)))))</f>
        <v/>
      </c>
      <c r="V106" s="5">
        <f>IFERROR(IF($A106="","",IF(OR($B106="",$C106="",$D106="",$E106="",$F106="",$G106="",$H106="",$I106="",$J106="",$K106="",$L106="",$M106=""),"ERRO: campos obrigatórios",IF(AND($C106="Suportado",OR($N106="",$O106="",$P106="")),"ERRO: validar dedução",IF(AND($J106&lt;&gt;"",ABS($L106-ROUND($K106*$J106,2))&gt;'Apuramento e Parâmetros'!$B$5),"REVER: IVA/taxa",IF($C106="Suportado",IF(OR($N106="A confirmar",$O106="A confirmar",$P106="A confirmar"),"EM VALIDAÇÃO",IF(OR($N106="Não",$O106="Não",$P106="Não"),"NÃO DEDUTÍVEL","OK")),"OK"))))),"ERRO: fórmula de controlo")</f>
        <v/>
      </c>
    </row>
    <row r="107" ht="24" customHeight="1">
      <c r="A107" s="12" t="n"/>
      <c r="B107" s="30" t="n"/>
      <c r="C107" s="12" t="n"/>
      <c r="D107" s="30" t="n"/>
      <c r="E107" s="12" t="n"/>
      <c r="F107" s="12" t="n"/>
      <c r="G107" s="14" t="n"/>
      <c r="H107" s="12" t="n"/>
      <c r="I107" s="12" t="n"/>
      <c r="J107" s="15" t="n"/>
      <c r="K107" s="31" t="n"/>
      <c r="L107" s="31" t="n"/>
      <c r="M107" s="32" t="n"/>
      <c r="N107" s="12" t="n"/>
      <c r="O107" s="12" t="n"/>
      <c r="P107" s="12" t="n"/>
      <c r="Q107" s="15" t="n"/>
      <c r="R107" s="29">
        <f>IF($A107="","",IF($C107="Liquidado",IFERROR($L107*$M107,0),0))</f>
        <v/>
      </c>
      <c r="S107" s="29">
        <f>IF($A107="","",IF($C107="Suportado",IF(AND($N107="Sim",$O107="Sim",$P107="Sim",ISNUMBER($Q107)),IFERROR($L107*$M107*$Q107,0),0),0))</f>
        <v/>
      </c>
      <c r="T107" s="29">
        <f>IF($A107="","",IF($C107&lt;&gt;"Suportado",0,IF(OR($N107="Não",$O107="Não",$P107="Não"),IFERROR($L107*$M107,0),IF(AND($N107="Sim",$O107="Sim",$P107="Sim",ISNUMBER($Q107)),IFERROR(($L107*$M107)-$S107,0),0))))</f>
        <v/>
      </c>
      <c r="U107" s="29">
        <f>IF($A107="","",IF($C107&lt;&gt;"Suportado",0,IF(OR($N107="Não",$O107="Não",$P107="Não"),0,IF(AND($N107="Sim",$O107="Sim",$P107="Sim",ISNUMBER($Q107)),0,IFERROR($L107*$M107,0)))))</f>
        <v/>
      </c>
      <c r="V107" s="5">
        <f>IFERROR(IF($A107="","",IF(OR($B107="",$C107="",$D107="",$E107="",$F107="",$G107="",$H107="",$I107="",$J107="",$K107="",$L107="",$M107=""),"ERRO: campos obrigatórios",IF(AND($C107="Suportado",OR($N107="",$O107="",$P107="")),"ERRO: validar dedução",IF(AND($J107&lt;&gt;"",ABS($L107-ROUND($K107*$J107,2))&gt;'Apuramento e Parâmetros'!$B$5),"REVER: IVA/taxa",IF($C107="Suportado",IF(OR($N107="A confirmar",$O107="A confirmar",$P107="A confirmar"),"EM VALIDAÇÃO",IF(OR($N107="Não",$O107="Não",$P107="Não"),"NÃO DEDUTÍVEL","OK")),"OK"))))),"ERRO: fórmula de controlo")</f>
        <v/>
      </c>
    </row>
    <row r="108" ht="24" customHeight="1">
      <c r="A108" s="12" t="n"/>
      <c r="B108" s="30" t="n"/>
      <c r="C108" s="12" t="n"/>
      <c r="D108" s="30" t="n"/>
      <c r="E108" s="12" t="n"/>
      <c r="F108" s="12" t="n"/>
      <c r="G108" s="14" t="n"/>
      <c r="H108" s="12" t="n"/>
      <c r="I108" s="12" t="n"/>
      <c r="J108" s="15" t="n"/>
      <c r="K108" s="31" t="n"/>
      <c r="L108" s="31" t="n"/>
      <c r="M108" s="32" t="n"/>
      <c r="N108" s="12" t="n"/>
      <c r="O108" s="12" t="n"/>
      <c r="P108" s="12" t="n"/>
      <c r="Q108" s="15" t="n"/>
      <c r="R108" s="29">
        <f>IF($A108="","",IF($C108="Liquidado",IFERROR($L108*$M108,0),0))</f>
        <v/>
      </c>
      <c r="S108" s="29">
        <f>IF($A108="","",IF($C108="Suportado",IF(AND($N108="Sim",$O108="Sim",$P108="Sim",ISNUMBER($Q108)),IFERROR($L108*$M108*$Q108,0),0),0))</f>
        <v/>
      </c>
      <c r="T108" s="29">
        <f>IF($A108="","",IF($C108&lt;&gt;"Suportado",0,IF(OR($N108="Não",$O108="Não",$P108="Não"),IFERROR($L108*$M108,0),IF(AND($N108="Sim",$O108="Sim",$P108="Sim",ISNUMBER($Q108)),IFERROR(($L108*$M108)-$S108,0),0))))</f>
        <v/>
      </c>
      <c r="U108" s="29">
        <f>IF($A108="","",IF($C108&lt;&gt;"Suportado",0,IF(OR($N108="Não",$O108="Não",$P108="Não"),0,IF(AND($N108="Sim",$O108="Sim",$P108="Sim",ISNUMBER($Q108)),0,IFERROR($L108*$M108,0)))))</f>
        <v/>
      </c>
      <c r="V108" s="5">
        <f>IFERROR(IF($A108="","",IF(OR($B108="",$C108="",$D108="",$E108="",$F108="",$G108="",$H108="",$I108="",$J108="",$K108="",$L108="",$M108=""),"ERRO: campos obrigatórios",IF(AND($C108="Suportado",OR($N108="",$O108="",$P108="")),"ERRO: validar dedução",IF(AND($J108&lt;&gt;"",ABS($L108-ROUND($K108*$J108,2))&gt;'Apuramento e Parâmetros'!$B$5),"REVER: IVA/taxa",IF($C108="Suportado",IF(OR($N108="A confirmar",$O108="A confirmar",$P108="A confirmar"),"EM VALIDAÇÃO",IF(OR($N108="Não",$O108="Não",$P108="Não"),"NÃO DEDUTÍVEL","OK")),"OK"))))),"ERRO: fórmula de controlo")</f>
        <v/>
      </c>
    </row>
    <row r="109" ht="24" customHeight="1">
      <c r="A109" s="12" t="n"/>
      <c r="B109" s="30" t="n"/>
      <c r="C109" s="12" t="n"/>
      <c r="D109" s="30" t="n"/>
      <c r="E109" s="12" t="n"/>
      <c r="F109" s="12" t="n"/>
      <c r="G109" s="14" t="n"/>
      <c r="H109" s="12" t="n"/>
      <c r="I109" s="12" t="n"/>
      <c r="J109" s="15" t="n"/>
      <c r="K109" s="31" t="n"/>
      <c r="L109" s="31" t="n"/>
      <c r="M109" s="32" t="n"/>
      <c r="N109" s="12" t="n"/>
      <c r="O109" s="12" t="n"/>
      <c r="P109" s="12" t="n"/>
      <c r="Q109" s="15" t="n"/>
      <c r="R109" s="29">
        <f>IF($A109="","",IF($C109="Liquidado",IFERROR($L109*$M109,0),0))</f>
        <v/>
      </c>
      <c r="S109" s="29">
        <f>IF($A109="","",IF($C109="Suportado",IF(AND($N109="Sim",$O109="Sim",$P109="Sim",ISNUMBER($Q109)),IFERROR($L109*$M109*$Q109,0),0),0))</f>
        <v/>
      </c>
      <c r="T109" s="29">
        <f>IF($A109="","",IF($C109&lt;&gt;"Suportado",0,IF(OR($N109="Não",$O109="Não",$P109="Não"),IFERROR($L109*$M109,0),IF(AND($N109="Sim",$O109="Sim",$P109="Sim",ISNUMBER($Q109)),IFERROR(($L109*$M109)-$S109,0),0))))</f>
        <v/>
      </c>
      <c r="U109" s="29">
        <f>IF($A109="","",IF($C109&lt;&gt;"Suportado",0,IF(OR($N109="Não",$O109="Não",$P109="Não"),0,IF(AND($N109="Sim",$O109="Sim",$P109="Sim",ISNUMBER($Q109)),0,IFERROR($L109*$M109,0)))))</f>
        <v/>
      </c>
      <c r="V109" s="5">
        <f>IFERROR(IF($A109="","",IF(OR($B109="",$C109="",$D109="",$E109="",$F109="",$G109="",$H109="",$I109="",$J109="",$K109="",$L109="",$M109=""),"ERRO: campos obrigatórios",IF(AND($C109="Suportado",OR($N109="",$O109="",$P109="")),"ERRO: validar dedução",IF(AND($J109&lt;&gt;"",ABS($L109-ROUND($K109*$J109,2))&gt;'Apuramento e Parâmetros'!$B$5),"REVER: IVA/taxa",IF($C109="Suportado",IF(OR($N109="A confirmar",$O109="A confirmar",$P109="A confirmar"),"EM VALIDAÇÃO",IF(OR($N109="Não",$O109="Não",$P109="Não"),"NÃO DEDUTÍVEL","OK")),"OK"))))),"ERRO: fórmula de controlo")</f>
        <v/>
      </c>
    </row>
    <row r="110" ht="24" customHeight="1">
      <c r="A110" s="12" t="n"/>
      <c r="B110" s="30" t="n"/>
      <c r="C110" s="12" t="n"/>
      <c r="D110" s="30" t="n"/>
      <c r="E110" s="12" t="n"/>
      <c r="F110" s="12" t="n"/>
      <c r="G110" s="14" t="n"/>
      <c r="H110" s="12" t="n"/>
      <c r="I110" s="12" t="n"/>
      <c r="J110" s="15" t="n"/>
      <c r="K110" s="31" t="n"/>
      <c r="L110" s="31" t="n"/>
      <c r="M110" s="32" t="n"/>
      <c r="N110" s="12" t="n"/>
      <c r="O110" s="12" t="n"/>
      <c r="P110" s="12" t="n"/>
      <c r="Q110" s="15" t="n"/>
      <c r="R110" s="29">
        <f>IF($A110="","",IF($C110="Liquidado",IFERROR($L110*$M110,0),0))</f>
        <v/>
      </c>
      <c r="S110" s="29">
        <f>IF($A110="","",IF($C110="Suportado",IF(AND($N110="Sim",$O110="Sim",$P110="Sim",ISNUMBER($Q110)),IFERROR($L110*$M110*$Q110,0),0),0))</f>
        <v/>
      </c>
      <c r="T110" s="29">
        <f>IF($A110="","",IF($C110&lt;&gt;"Suportado",0,IF(OR($N110="Não",$O110="Não",$P110="Não"),IFERROR($L110*$M110,0),IF(AND($N110="Sim",$O110="Sim",$P110="Sim",ISNUMBER($Q110)),IFERROR(($L110*$M110)-$S110,0),0))))</f>
        <v/>
      </c>
      <c r="U110" s="29">
        <f>IF($A110="","",IF($C110&lt;&gt;"Suportado",0,IF(OR($N110="Não",$O110="Não",$P110="Não"),0,IF(AND($N110="Sim",$O110="Sim",$P110="Sim",ISNUMBER($Q110)),0,IFERROR($L110*$M110,0)))))</f>
        <v/>
      </c>
      <c r="V110" s="5">
        <f>IFERROR(IF($A110="","",IF(OR($B110="",$C110="",$D110="",$E110="",$F110="",$G110="",$H110="",$I110="",$J110="",$K110="",$L110="",$M110=""),"ERRO: campos obrigatórios",IF(AND($C110="Suportado",OR($N110="",$O110="",$P110="")),"ERRO: validar dedução",IF(AND($J110&lt;&gt;"",ABS($L110-ROUND($K110*$J110,2))&gt;'Apuramento e Parâmetros'!$B$5),"REVER: IVA/taxa",IF($C110="Suportado",IF(OR($N110="A confirmar",$O110="A confirmar",$P110="A confirmar"),"EM VALIDAÇÃO",IF(OR($N110="Não",$O110="Não",$P110="Não"),"NÃO DEDUTÍVEL","OK")),"OK"))))),"ERRO: fórmula de controlo")</f>
        <v/>
      </c>
    </row>
    <row r="111" ht="24" customHeight="1">
      <c r="A111" s="12" t="n"/>
      <c r="B111" s="30" t="n"/>
      <c r="C111" s="12" t="n"/>
      <c r="D111" s="30" t="n"/>
      <c r="E111" s="12" t="n"/>
      <c r="F111" s="12" t="n"/>
      <c r="G111" s="14" t="n"/>
      <c r="H111" s="12" t="n"/>
      <c r="I111" s="12" t="n"/>
      <c r="J111" s="15" t="n"/>
      <c r="K111" s="31" t="n"/>
      <c r="L111" s="31" t="n"/>
      <c r="M111" s="32" t="n"/>
      <c r="N111" s="12" t="n"/>
      <c r="O111" s="12" t="n"/>
      <c r="P111" s="12" t="n"/>
      <c r="Q111" s="15" t="n"/>
      <c r="R111" s="29">
        <f>IF($A111="","",IF($C111="Liquidado",IFERROR($L111*$M111,0),0))</f>
        <v/>
      </c>
      <c r="S111" s="29">
        <f>IF($A111="","",IF($C111="Suportado",IF(AND($N111="Sim",$O111="Sim",$P111="Sim",ISNUMBER($Q111)),IFERROR($L111*$M111*$Q111,0),0),0))</f>
        <v/>
      </c>
      <c r="T111" s="29">
        <f>IF($A111="","",IF($C111&lt;&gt;"Suportado",0,IF(OR($N111="Não",$O111="Não",$P111="Não"),IFERROR($L111*$M111,0),IF(AND($N111="Sim",$O111="Sim",$P111="Sim",ISNUMBER($Q111)),IFERROR(($L111*$M111)-$S111,0),0))))</f>
        <v/>
      </c>
      <c r="U111" s="29">
        <f>IF($A111="","",IF($C111&lt;&gt;"Suportado",0,IF(OR($N111="Não",$O111="Não",$P111="Não"),0,IF(AND($N111="Sim",$O111="Sim",$P111="Sim",ISNUMBER($Q111)),0,IFERROR($L111*$M111,0)))))</f>
        <v/>
      </c>
      <c r="V111" s="5">
        <f>IFERROR(IF($A111="","",IF(OR($B111="",$C111="",$D111="",$E111="",$F111="",$G111="",$H111="",$I111="",$J111="",$K111="",$L111="",$M111=""),"ERRO: campos obrigatórios",IF(AND($C111="Suportado",OR($N111="",$O111="",$P111="")),"ERRO: validar dedução",IF(AND($J111&lt;&gt;"",ABS($L111-ROUND($K111*$J111,2))&gt;'Apuramento e Parâmetros'!$B$5),"REVER: IVA/taxa",IF($C111="Suportado",IF(OR($N111="A confirmar",$O111="A confirmar",$P111="A confirmar"),"EM VALIDAÇÃO",IF(OR($N111="Não",$O111="Não",$P111="Não"),"NÃO DEDUTÍVEL","OK")),"OK"))))),"ERRO: fórmula de controlo")</f>
        <v/>
      </c>
    </row>
    <row r="112" ht="24" customHeight="1">
      <c r="A112" s="12" t="n"/>
      <c r="B112" s="30" t="n"/>
      <c r="C112" s="12" t="n"/>
      <c r="D112" s="30" t="n"/>
      <c r="E112" s="12" t="n"/>
      <c r="F112" s="12" t="n"/>
      <c r="G112" s="14" t="n"/>
      <c r="H112" s="12" t="n"/>
      <c r="I112" s="12" t="n"/>
      <c r="J112" s="15" t="n"/>
      <c r="K112" s="31" t="n"/>
      <c r="L112" s="31" t="n"/>
      <c r="M112" s="32" t="n"/>
      <c r="N112" s="12" t="n"/>
      <c r="O112" s="12" t="n"/>
      <c r="P112" s="12" t="n"/>
      <c r="Q112" s="15" t="n"/>
      <c r="R112" s="29">
        <f>IF($A112="","",IF($C112="Liquidado",IFERROR($L112*$M112,0),0))</f>
        <v/>
      </c>
      <c r="S112" s="29">
        <f>IF($A112="","",IF($C112="Suportado",IF(AND($N112="Sim",$O112="Sim",$P112="Sim",ISNUMBER($Q112)),IFERROR($L112*$M112*$Q112,0),0),0))</f>
        <v/>
      </c>
      <c r="T112" s="29">
        <f>IF($A112="","",IF($C112&lt;&gt;"Suportado",0,IF(OR($N112="Não",$O112="Não",$P112="Não"),IFERROR($L112*$M112,0),IF(AND($N112="Sim",$O112="Sim",$P112="Sim",ISNUMBER($Q112)),IFERROR(($L112*$M112)-$S112,0),0))))</f>
        <v/>
      </c>
      <c r="U112" s="29">
        <f>IF($A112="","",IF($C112&lt;&gt;"Suportado",0,IF(OR($N112="Não",$O112="Não",$P112="Não"),0,IF(AND($N112="Sim",$O112="Sim",$P112="Sim",ISNUMBER($Q112)),0,IFERROR($L112*$M112,0)))))</f>
        <v/>
      </c>
      <c r="V112" s="5">
        <f>IFERROR(IF($A112="","",IF(OR($B112="",$C112="",$D112="",$E112="",$F112="",$G112="",$H112="",$I112="",$J112="",$K112="",$L112="",$M112=""),"ERRO: campos obrigatórios",IF(AND($C112="Suportado",OR($N112="",$O112="",$P112="")),"ERRO: validar dedução",IF(AND($J112&lt;&gt;"",ABS($L112-ROUND($K112*$J112,2))&gt;'Apuramento e Parâmetros'!$B$5),"REVER: IVA/taxa",IF($C112="Suportado",IF(OR($N112="A confirmar",$O112="A confirmar",$P112="A confirmar"),"EM VALIDAÇÃO",IF(OR($N112="Não",$O112="Não",$P112="Não"),"NÃO DEDUTÍVEL","OK")),"OK"))))),"ERRO: fórmula de controlo")</f>
        <v/>
      </c>
    </row>
    <row r="113" ht="24" customHeight="1">
      <c r="A113" s="12" t="n"/>
      <c r="B113" s="30" t="n"/>
      <c r="C113" s="12" t="n"/>
      <c r="D113" s="30" t="n"/>
      <c r="E113" s="12" t="n"/>
      <c r="F113" s="12" t="n"/>
      <c r="G113" s="14" t="n"/>
      <c r="H113" s="12" t="n"/>
      <c r="I113" s="12" t="n"/>
      <c r="J113" s="15" t="n"/>
      <c r="K113" s="31" t="n"/>
      <c r="L113" s="31" t="n"/>
      <c r="M113" s="32" t="n"/>
      <c r="N113" s="12" t="n"/>
      <c r="O113" s="12" t="n"/>
      <c r="P113" s="12" t="n"/>
      <c r="Q113" s="15" t="n"/>
      <c r="R113" s="29">
        <f>IF($A113="","",IF($C113="Liquidado",IFERROR($L113*$M113,0),0))</f>
        <v/>
      </c>
      <c r="S113" s="29">
        <f>IF($A113="","",IF($C113="Suportado",IF(AND($N113="Sim",$O113="Sim",$P113="Sim",ISNUMBER($Q113)),IFERROR($L113*$M113*$Q113,0),0),0))</f>
        <v/>
      </c>
      <c r="T113" s="29">
        <f>IF($A113="","",IF($C113&lt;&gt;"Suportado",0,IF(OR($N113="Não",$O113="Não",$P113="Não"),IFERROR($L113*$M113,0),IF(AND($N113="Sim",$O113="Sim",$P113="Sim",ISNUMBER($Q113)),IFERROR(($L113*$M113)-$S113,0),0))))</f>
        <v/>
      </c>
      <c r="U113" s="29">
        <f>IF($A113="","",IF($C113&lt;&gt;"Suportado",0,IF(OR($N113="Não",$O113="Não",$P113="Não"),0,IF(AND($N113="Sim",$O113="Sim",$P113="Sim",ISNUMBER($Q113)),0,IFERROR($L113*$M113,0)))))</f>
        <v/>
      </c>
      <c r="V113" s="5">
        <f>IFERROR(IF($A113="","",IF(OR($B113="",$C113="",$D113="",$E113="",$F113="",$G113="",$H113="",$I113="",$J113="",$K113="",$L113="",$M113=""),"ERRO: campos obrigatórios",IF(AND($C113="Suportado",OR($N113="",$O113="",$P113="")),"ERRO: validar dedução",IF(AND($J113&lt;&gt;"",ABS($L113-ROUND($K113*$J113,2))&gt;'Apuramento e Parâmetros'!$B$5),"REVER: IVA/taxa",IF($C113="Suportado",IF(OR($N113="A confirmar",$O113="A confirmar",$P113="A confirmar"),"EM VALIDAÇÃO",IF(OR($N113="Não",$O113="Não",$P113="Não"),"NÃO DEDUTÍVEL","OK")),"OK"))))),"ERRO: fórmula de controlo")</f>
        <v/>
      </c>
    </row>
    <row r="114" ht="24" customHeight="1">
      <c r="A114" s="12" t="n"/>
      <c r="B114" s="30" t="n"/>
      <c r="C114" s="12" t="n"/>
      <c r="D114" s="30" t="n"/>
      <c r="E114" s="12" t="n"/>
      <c r="F114" s="12" t="n"/>
      <c r="G114" s="14" t="n"/>
      <c r="H114" s="12" t="n"/>
      <c r="I114" s="12" t="n"/>
      <c r="J114" s="15" t="n"/>
      <c r="K114" s="31" t="n"/>
      <c r="L114" s="31" t="n"/>
      <c r="M114" s="32" t="n"/>
      <c r="N114" s="12" t="n"/>
      <c r="O114" s="12" t="n"/>
      <c r="P114" s="12" t="n"/>
      <c r="Q114" s="15" t="n"/>
      <c r="R114" s="29">
        <f>IF($A114="","",IF($C114="Liquidado",IFERROR($L114*$M114,0),0))</f>
        <v/>
      </c>
      <c r="S114" s="29">
        <f>IF($A114="","",IF($C114="Suportado",IF(AND($N114="Sim",$O114="Sim",$P114="Sim",ISNUMBER($Q114)),IFERROR($L114*$M114*$Q114,0),0),0))</f>
        <v/>
      </c>
      <c r="T114" s="29">
        <f>IF($A114="","",IF($C114&lt;&gt;"Suportado",0,IF(OR($N114="Não",$O114="Não",$P114="Não"),IFERROR($L114*$M114,0),IF(AND($N114="Sim",$O114="Sim",$P114="Sim",ISNUMBER($Q114)),IFERROR(($L114*$M114)-$S114,0),0))))</f>
        <v/>
      </c>
      <c r="U114" s="29">
        <f>IF($A114="","",IF($C114&lt;&gt;"Suportado",0,IF(OR($N114="Não",$O114="Não",$P114="Não"),0,IF(AND($N114="Sim",$O114="Sim",$P114="Sim",ISNUMBER($Q114)),0,IFERROR($L114*$M114,0)))))</f>
        <v/>
      </c>
      <c r="V114" s="5">
        <f>IFERROR(IF($A114="","",IF(OR($B114="",$C114="",$D114="",$E114="",$F114="",$G114="",$H114="",$I114="",$J114="",$K114="",$L114="",$M114=""),"ERRO: campos obrigatórios",IF(AND($C114="Suportado",OR($N114="",$O114="",$P114="")),"ERRO: validar dedução",IF(AND($J114&lt;&gt;"",ABS($L114-ROUND($K114*$J114,2))&gt;'Apuramento e Parâmetros'!$B$5),"REVER: IVA/taxa",IF($C114="Suportado",IF(OR($N114="A confirmar",$O114="A confirmar",$P114="A confirmar"),"EM VALIDAÇÃO",IF(OR($N114="Não",$O114="Não",$P114="Não"),"NÃO DEDUTÍVEL","OK")),"OK"))))),"ERRO: fórmula de controlo")</f>
        <v/>
      </c>
    </row>
    <row r="115" ht="24" customHeight="1">
      <c r="A115" s="12" t="n"/>
      <c r="B115" s="30" t="n"/>
      <c r="C115" s="12" t="n"/>
      <c r="D115" s="30" t="n"/>
      <c r="E115" s="12" t="n"/>
      <c r="F115" s="12" t="n"/>
      <c r="G115" s="14" t="n"/>
      <c r="H115" s="12" t="n"/>
      <c r="I115" s="12" t="n"/>
      <c r="J115" s="15" t="n"/>
      <c r="K115" s="31" t="n"/>
      <c r="L115" s="31" t="n"/>
      <c r="M115" s="32" t="n"/>
      <c r="N115" s="12" t="n"/>
      <c r="O115" s="12" t="n"/>
      <c r="P115" s="12" t="n"/>
      <c r="Q115" s="15" t="n"/>
      <c r="R115" s="29">
        <f>IF($A115="","",IF($C115="Liquidado",IFERROR($L115*$M115,0),0))</f>
        <v/>
      </c>
      <c r="S115" s="29">
        <f>IF($A115="","",IF($C115="Suportado",IF(AND($N115="Sim",$O115="Sim",$P115="Sim",ISNUMBER($Q115)),IFERROR($L115*$M115*$Q115,0),0),0))</f>
        <v/>
      </c>
      <c r="T115" s="29">
        <f>IF($A115="","",IF($C115&lt;&gt;"Suportado",0,IF(OR($N115="Não",$O115="Não",$P115="Não"),IFERROR($L115*$M115,0),IF(AND($N115="Sim",$O115="Sim",$P115="Sim",ISNUMBER($Q115)),IFERROR(($L115*$M115)-$S115,0),0))))</f>
        <v/>
      </c>
      <c r="U115" s="29">
        <f>IF($A115="","",IF($C115&lt;&gt;"Suportado",0,IF(OR($N115="Não",$O115="Não",$P115="Não"),0,IF(AND($N115="Sim",$O115="Sim",$P115="Sim",ISNUMBER($Q115)),0,IFERROR($L115*$M115,0)))))</f>
        <v/>
      </c>
      <c r="V115" s="5">
        <f>IFERROR(IF($A115="","",IF(OR($B115="",$C115="",$D115="",$E115="",$F115="",$G115="",$H115="",$I115="",$J115="",$K115="",$L115="",$M115=""),"ERRO: campos obrigatórios",IF(AND($C115="Suportado",OR($N115="",$O115="",$P115="")),"ERRO: validar dedução",IF(AND($J115&lt;&gt;"",ABS($L115-ROUND($K115*$J115,2))&gt;'Apuramento e Parâmetros'!$B$5),"REVER: IVA/taxa",IF($C115="Suportado",IF(OR($N115="A confirmar",$O115="A confirmar",$P115="A confirmar"),"EM VALIDAÇÃO",IF(OR($N115="Não",$O115="Não",$P115="Não"),"NÃO DEDUTÍVEL","OK")),"OK"))))),"ERRO: fórmula de controlo")</f>
        <v/>
      </c>
    </row>
    <row r="116" ht="24" customHeight="1">
      <c r="A116" s="12" t="n"/>
      <c r="B116" s="30" t="n"/>
      <c r="C116" s="12" t="n"/>
      <c r="D116" s="30" t="n"/>
      <c r="E116" s="12" t="n"/>
      <c r="F116" s="12" t="n"/>
      <c r="G116" s="14" t="n"/>
      <c r="H116" s="12" t="n"/>
      <c r="I116" s="12" t="n"/>
      <c r="J116" s="15" t="n"/>
      <c r="K116" s="31" t="n"/>
      <c r="L116" s="31" t="n"/>
      <c r="M116" s="32" t="n"/>
      <c r="N116" s="12" t="n"/>
      <c r="O116" s="12" t="n"/>
      <c r="P116" s="12" t="n"/>
      <c r="Q116" s="15" t="n"/>
      <c r="R116" s="29">
        <f>IF($A116="","",IF($C116="Liquidado",IFERROR($L116*$M116,0),0))</f>
        <v/>
      </c>
      <c r="S116" s="29">
        <f>IF($A116="","",IF($C116="Suportado",IF(AND($N116="Sim",$O116="Sim",$P116="Sim",ISNUMBER($Q116)),IFERROR($L116*$M116*$Q116,0),0),0))</f>
        <v/>
      </c>
      <c r="T116" s="29">
        <f>IF($A116="","",IF($C116&lt;&gt;"Suportado",0,IF(OR($N116="Não",$O116="Não",$P116="Não"),IFERROR($L116*$M116,0),IF(AND($N116="Sim",$O116="Sim",$P116="Sim",ISNUMBER($Q116)),IFERROR(($L116*$M116)-$S116,0),0))))</f>
        <v/>
      </c>
      <c r="U116" s="29">
        <f>IF($A116="","",IF($C116&lt;&gt;"Suportado",0,IF(OR($N116="Não",$O116="Não",$P116="Não"),0,IF(AND($N116="Sim",$O116="Sim",$P116="Sim",ISNUMBER($Q116)),0,IFERROR($L116*$M116,0)))))</f>
        <v/>
      </c>
      <c r="V116" s="5">
        <f>IFERROR(IF($A116="","",IF(OR($B116="",$C116="",$D116="",$E116="",$F116="",$G116="",$H116="",$I116="",$J116="",$K116="",$L116="",$M116=""),"ERRO: campos obrigatórios",IF(AND($C116="Suportado",OR($N116="",$O116="",$P116="")),"ERRO: validar dedução",IF(AND($J116&lt;&gt;"",ABS($L116-ROUND($K116*$J116,2))&gt;'Apuramento e Parâmetros'!$B$5),"REVER: IVA/taxa",IF($C116="Suportado",IF(OR($N116="A confirmar",$O116="A confirmar",$P116="A confirmar"),"EM VALIDAÇÃO",IF(OR($N116="Não",$O116="Não",$P116="Não"),"NÃO DEDUTÍVEL","OK")),"OK"))))),"ERRO: fórmula de controlo")</f>
        <v/>
      </c>
    </row>
  </sheetData>
  <autoFilter ref="A7:V116"/>
  <mergeCells count="1">
    <mergeCell ref="A1:V1"/>
  </mergeCells>
  <conditionalFormatting sqref="V8:V116">
    <cfRule type="expression" priority="1" dxfId="1">
      <formula>LEFT($V8,5)="ERRO:"</formula>
    </cfRule>
    <cfRule type="expression" priority="2" dxfId="2">
      <formula>LEFT($V8,6)="REVER:"</formula>
    </cfRule>
    <cfRule type="expression" priority="3" dxfId="2">
      <formula>$V8="EM VALIDAÇÃO"</formula>
    </cfRule>
    <cfRule type="expression" priority="4" dxfId="3">
      <formula>$V8="NÃO DEDUTÍVEL"</formula>
    </cfRule>
    <cfRule type="expression" priority="5" dxfId="0">
      <formula>$V8="OK"</formula>
    </cfRule>
  </conditionalFormatting>
  <dataValidations count="13">
    <dataValidation sqref="A8:A116" showErrorMessage="1" showInputMessage="1" allowBlank="1" errorTitle="ID de registo" error="O ID deve começar por “R-” e não pode estar repetido." type="custom">
      <formula1>=OR($A8="",AND(LEFT($A8,2)="R-",COUNTIF($A$8:$A$116,$A8)=1))</formula1>
    </dataValidation>
    <dataValidation sqref="B8:B116" showErrorMessage="1" showInputMessage="1" allowBlank="1" errorTitle="Período de apuramento" error="Introduza uma data válida para o período de apuramento." type="custom">
      <formula1>=OR($A8="",ISNUMBER($B8))</formula1>
    </dataValidation>
    <dataValidation sqref="C8:C116" showErrorMessage="1" showInputMessage="1" allowBlank="1" errorTitle="Tipo de IVA" error="Seleccione Liquidado ou Suportado." type="list">
      <formula1>"Liquidado,Suportado"</formula1>
    </dataValidation>
    <dataValidation sqref="D8:D116" showErrorMessage="1" showInputMessage="1" allowBlank="1" errorTitle="Data do documento" error="Introduza uma data válida para o documento." type="custom">
      <formula1>=OR($A8="",ISNUMBER($D8))</formula1>
    </dataValidation>
    <dataValidation sqref="E8:E116" showErrorMessage="1" showInputMessage="1" allowBlank="1" errorTitle="Tipo de documento" error="Seleccione o tipo de documento." type="list">
      <formula1>"Fatura,Fatura-recibo,Fatura simplificada,Nota de crédito,Nota de débito,Outro"</formula1>
    </dataValidation>
    <dataValidation sqref="F8:F116" showErrorMessage="1" showInputMessage="1" allowBlank="1" errorTitle="Número do documento" error="Introduza a série ou número do documento." type="custom">
      <formula1>=OR($A8="",LEN($F8)&gt;0)</formula1>
    </dataValidation>
    <dataValidation sqref="G8:G116" showErrorMessage="1" showInputMessage="1" allowBlank="1" errorTitle="NIF da contraparte" error="Introduza um NIF com 9 algarismos. Esta validação é apenas estrutural e não confirma a validade fiscal do NIF." type="custom">
      <formula1>=OR($A8="",AND(LEN($G8)=9,ISNUMBER(--$G8)))</formula1>
    </dataValidation>
    <dataValidation sqref="J8:J116" showErrorMessage="1" showInputMessage="1" allowBlank="1" errorTitle="Taxa de IVA" error="Introduza a taxa indicada no documento em formato percentual, entre 0,00% e 100,00%." type="decimal" operator="between">
      <formula1>0</formula1>
      <formula2>1</formula2>
    </dataValidation>
    <dataValidation sqref="K8:K116" showErrorMessage="1" showInputMessage="1" allowBlank="1" errorTitle="Base tributável" error="Introduza um valor positivo ou zero. Utilize o sinal de apuramento para correcções ou notas de crédito." type="decimal" operator="greaterThanOrEqual">
      <formula1>0</formula1>
    </dataValidation>
    <dataValidation sqref="L8:L116" showErrorMessage="1" showInputMessage="1" allowBlank="1" errorTitle="IVA documentado" error="Introduza um valor positivo ou zero. Utilize o sinal de apuramento para correcções ou notas de crédito." type="decimal" operator="greaterThanOrEqual">
      <formula1>0</formula1>
    </dataValidation>
    <dataValidation sqref="M8:M116" showErrorMessage="1" showInputMessage="1" allowBlank="1" errorTitle="Sinal de apuramento" error="Seleccione +1 ou -1." type="list">
      <formula1>"1,-1"</formula1>
    </dataValidation>
    <dataValidation sqref="N8:P116" showErrorMessage="1" showInputMessage="1" allowBlank="1" errorTitle="Condições de validação" error="Seleccione Sim, Não, A confirmar ou Não aplicável." type="list">
      <formula1>"Sim,Não,A confirmar,Não aplicável"</formula1>
    </dataValidation>
    <dataValidation sqref="Q8:Q116" showErrorMessage="1" showInputMessage="1" allowBlank="1" errorTitle="Percentagem de dedução" error="Introduza uma percentagem entre 0,00% e 100,00%, quando a dedução estiver confirmada." type="decimal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20" customWidth="1" min="3" max="3"/>
    <col width="18" customWidth="1" min="4" max="4"/>
    <col width="21" customWidth="1" min="5" max="5"/>
    <col width="17" customWidth="1" min="6" max="6"/>
    <col width="16" customWidth="1" min="7" max="7"/>
    <col width="16" customWidth="1" min="8" max="8"/>
    <col width="18" customWidth="1" min="9" max="9"/>
    <col width="17" customWidth="1" min="10" max="10"/>
    <col width="19" customWidth="1" min="11" max="11"/>
    <col width="20" customWidth="1" min="12" max="12"/>
    <col width="23" customWidth="1" min="13" max="13"/>
    <col width="29" customWidth="1" min="14" max="14"/>
    <col width="42" customWidth="1" min="15" max="15"/>
  </cols>
  <sheetData>
    <row r="1" ht="28" customHeight="1">
      <c r="A1" s="1" t="inlineStr">
        <is>
          <t>Parâmetros técnicos e saldos de abertura</t>
        </is>
      </c>
      <c r="B1" s="26" t="n"/>
      <c r="C1" s="26" t="n"/>
      <c r="D1" s="26" t="n"/>
      <c r="E1" s="26" t="n"/>
      <c r="F1" s="27" t="n"/>
    </row>
    <row r="4">
      <c r="A4" s="3" t="inlineStr">
        <is>
          <t>Crédito inicial documentado</t>
        </is>
      </c>
      <c r="B4" s="33" t="n">
        <v>0</v>
      </c>
      <c r="D4" s="3" t="inlineStr">
        <is>
          <t>Referência do crédito inicial</t>
        </is>
      </c>
      <c r="E4" s="12" t="n"/>
    </row>
    <row r="5">
      <c r="A5" s="3" t="inlineStr">
        <is>
          <t>Tolerância técnica de conferência do IVA</t>
        </is>
      </c>
      <c r="B5" s="33" t="n">
        <v>0.01</v>
      </c>
      <c r="D5" s="3" t="inlineStr">
        <is>
          <t>Taxas de IVA</t>
        </is>
      </c>
      <c r="E5" s="19" t="inlineStr">
        <is>
          <t>Introduzir por documento na folha «Registos IVA»</t>
        </is>
      </c>
    </row>
    <row r="6" ht="52" customHeight="1">
      <c r="A6" s="8" t="inlineStr">
        <is>
          <t>O crédito inicial é opcional e deve ter suporte documental ou registo interno identificável. A tolerância é técnica, editável e usada apenas para sinalizar diferenças entre base, taxa e IVA documentado. Não existem taxas de IVA pré-configuradas no ficheiro.</t>
        </is>
      </c>
      <c r="B6" s="9" t="n"/>
      <c r="C6" s="9" t="n"/>
      <c r="D6" s="9" t="n"/>
      <c r="E6" s="9" t="n"/>
      <c r="F6" s="9" t="n"/>
    </row>
    <row r="7" ht="42" customHeight="1">
      <c r="A7" s="11" t="inlineStr">
        <is>
          <t>ID de apuramento</t>
        </is>
      </c>
      <c r="B7" s="11" t="inlineStr">
        <is>
          <t>Período de apuramento</t>
        </is>
      </c>
      <c r="C7" s="11" t="inlineStr">
        <is>
          <t>Origem do crédito</t>
        </is>
      </c>
      <c r="D7" s="11" t="inlineStr">
        <is>
          <t>Período da origem</t>
        </is>
      </c>
      <c r="E7" s="11" t="inlineStr">
        <is>
          <t>Crédito disponível da origem</t>
        </is>
      </c>
      <c r="F7" s="11" t="inlineStr">
        <is>
          <t>Crédito utilizado</t>
        </is>
      </c>
      <c r="G7" s="11" t="inlineStr">
        <is>
          <t>IVA liquidado</t>
        </is>
      </c>
      <c r="H7" s="11" t="inlineStr">
        <is>
          <t>IVA dedutível</t>
        </is>
      </c>
      <c r="I7" s="11" t="inlineStr">
        <is>
          <t>IVA não dedutível</t>
        </is>
      </c>
      <c r="J7" s="11" t="inlineStr">
        <is>
          <t>IVA em validação</t>
        </is>
      </c>
      <c r="K7" s="11" t="inlineStr">
        <is>
          <t>Saldo antes de crédito</t>
        </is>
      </c>
      <c r="L7" s="11" t="inlineStr">
        <is>
          <t>IVA a entregar indicativo</t>
        </is>
      </c>
      <c r="M7" s="11" t="inlineStr">
        <is>
          <t>Crédito a transportar indicativo</t>
        </is>
      </c>
      <c r="N7" s="11" t="inlineStr">
        <is>
          <t>Estado de controlo</t>
        </is>
      </c>
      <c r="O7" s="11" t="inlineStr">
        <is>
          <t>Observações / decisão interna</t>
        </is>
      </c>
    </row>
    <row r="8" ht="30" customHeight="1">
      <c r="A8" s="12" t="inlineStr">
        <is>
          <t>AP-2026-001</t>
        </is>
      </c>
      <c r="B8" s="30" t="n">
        <v>46023</v>
      </c>
      <c r="C8" s="12" t="n"/>
      <c r="D8" s="34">
        <f>IF($A8="","",IF($C8="","",IF($C8="Crédito inicial","",IFERROR(XLOOKUP($C8,$A$8:$A$108,$B$8:$B$108,""),""))))</f>
        <v/>
      </c>
      <c r="E8" s="29">
        <f>IF($A8="","",IF($C8="","",IF($C8="Crédito inicial",'Apuramento e Parâmetros'!$B$4,IFERROR(XLOOKUP($C8,$A$8:$A$108,$M$8:$M$108,0),0))))</f>
        <v/>
      </c>
      <c r="F8" s="31" t="n">
        <v>0</v>
      </c>
      <c r="G8" s="29">
        <f>IF($A8="","",SUMIFS('Registos IVA'!$R$8:$R$116,'Registos IVA'!$B$8:$B$116,$B8))</f>
        <v/>
      </c>
      <c r="H8" s="29">
        <f>IF($A8="","",SUMIFS('Registos IVA'!$S$8:$S$116,'Registos IVA'!$B$8:$B$116,$B8))</f>
        <v/>
      </c>
      <c r="I8" s="29">
        <f>IF($A8="","",SUMIFS('Registos IVA'!$T$8:$T$116,'Registos IVA'!$B$8:$B$116,$B8))</f>
        <v/>
      </c>
      <c r="J8" s="29">
        <f>IF($A8="","",SUMIFS('Registos IVA'!$U$8:$U$116,'Registos IVA'!$B$8:$B$116,$B8))</f>
        <v/>
      </c>
      <c r="K8" s="29">
        <f>IF($A8="","",IFERROR($G8-$H8,0))</f>
        <v/>
      </c>
      <c r="L8" s="29">
        <f>IF($A8="","",IFERROR(MAX(0,$K8-$F8),0))</f>
        <v/>
      </c>
      <c r="M8" s="29">
        <f>IF($A8="","",IFERROR(MAX(0,$F8-$K8),0))</f>
        <v/>
      </c>
      <c r="N8" s="5">
        <f>IFERROR(IF($A8="","",IF(OR($B8="",COUNTIF($A$8:$A$108,$A8)&gt;1),"ERRO: identificação/período",IF(COUNTIF($B$8:$B$108,$B8)&gt;1,"ERRO: período duplicado",IF(AND($C8="",$F8&lt;&gt;0),"ERRO: crédito sem origem",IF(AND($C8&lt;&gt;"",$C8&lt;&gt;"Crédito inicial",$D8=""),"ERRO: origem de crédito não encontrada",IF(AND($C8&lt;&gt;"",$C8&lt;&gt;"Crédito inicial",$C8=$A8),"ERRO: origem igual ao período",IF(AND($C8&lt;&gt;"",$C8&lt;&gt;"Crédito inicial",$D8&gt;=$B8),"ERRO: origem não anterior",IF(AND($C8&lt;&gt;"",SUMIFS($F$8:$F$108,$C$8:$C$108,$C8)&gt;$E8+'Apuramento e Parâmetros'!$B$5),"ERRO: crédito utilizado excede origem",IF($J8&lt;&gt;0,"REVER: IVA em validação",IF(COUNTIFS('Registos IVA'!$B$8:$B$116,$B8,'Registos IVA'!$V$8:$V$116,"ERRO*")&gt;0,"REVER: erros nos registos","OK")))))))))),"ERRO: fórmula de controlo")</f>
        <v/>
      </c>
      <c r="O8" s="21" t="inlineStr">
        <is>
          <t>Rever o IVA em validação antes de qualquer utilização externa do apuramento.</t>
        </is>
      </c>
    </row>
    <row r="9" ht="30" customHeight="1">
      <c r="A9" s="12" t="n"/>
      <c r="B9" s="30" t="n"/>
      <c r="C9" s="12" t="n"/>
      <c r="D9" s="34">
        <f>IF($A9="","",IF($C9="","",IF($C9="Crédito inicial","",IFERROR(XLOOKUP($C9,$A$8:$A$108,$B$8:$B$108,""),""))))</f>
        <v/>
      </c>
      <c r="E9" s="29">
        <f>IF($A9="","",IF($C9="","",IF($C9="Crédito inicial",'Apuramento e Parâmetros'!$B$4,IFERROR(XLOOKUP($C9,$A$8:$A$108,$M$8:$M$108,0),0))))</f>
        <v/>
      </c>
      <c r="F9" s="31" t="n"/>
      <c r="G9" s="29">
        <f>IF($A9="","",SUMIFS('Registos IVA'!$R$8:$R$116,'Registos IVA'!$B$8:$B$116,$B9))</f>
        <v/>
      </c>
      <c r="H9" s="29">
        <f>IF($A9="","",SUMIFS('Registos IVA'!$S$8:$S$116,'Registos IVA'!$B$8:$B$116,$B9))</f>
        <v/>
      </c>
      <c r="I9" s="29">
        <f>IF($A9="","",SUMIFS('Registos IVA'!$T$8:$T$116,'Registos IVA'!$B$8:$B$116,$B9))</f>
        <v/>
      </c>
      <c r="J9" s="29">
        <f>IF($A9="","",SUMIFS('Registos IVA'!$U$8:$U$116,'Registos IVA'!$B$8:$B$116,$B9))</f>
        <v/>
      </c>
      <c r="K9" s="29">
        <f>IF($A9="","",IFERROR($G9-$H9,0))</f>
        <v/>
      </c>
      <c r="L9" s="29">
        <f>IF($A9="","",IFERROR(MAX(0,$K9-$F9),0))</f>
        <v/>
      </c>
      <c r="M9" s="29">
        <f>IF($A9="","",IFERROR(MAX(0,$F9-$K9),0))</f>
        <v/>
      </c>
      <c r="N9" s="5">
        <f>IFERROR(IF($A9="","",IF(OR($B9="",COUNTIF($A$8:$A$108,$A9)&gt;1),"ERRO: identificação/período",IF(COUNTIF($B$8:$B$108,$B9)&gt;1,"ERRO: período duplicado",IF(AND($C9="",$F9&lt;&gt;0),"ERRO: crédito sem origem",IF(AND($C9&lt;&gt;"",$C9&lt;&gt;"Crédito inicial",$D9=""),"ERRO: origem de crédito não encontrada",IF(AND($C9&lt;&gt;"",$C9&lt;&gt;"Crédito inicial",$C9=$A9),"ERRO: origem igual ao período",IF(AND($C9&lt;&gt;"",$C9&lt;&gt;"Crédito inicial",$D9&gt;=$B9),"ERRO: origem não anterior",IF(AND($C9&lt;&gt;"",SUMIFS($F$8:$F$108,$C$8:$C$108,$C9)&gt;$E9+'Apuramento e Parâmetros'!$B$5),"ERRO: crédito utilizado excede origem",IF($J9&lt;&gt;0,"REVER: IVA em validação",IF(COUNTIFS('Registos IVA'!$B$8:$B$116,$B9,'Registos IVA'!$V$8:$V$116,"ERRO*")&gt;0,"REVER: erros nos registos","OK")))))))))),"ERRO: fórmula de controlo")</f>
        <v/>
      </c>
      <c r="O9" s="21" t="n"/>
    </row>
    <row r="10" ht="30" customHeight="1">
      <c r="A10" s="12" t="n"/>
      <c r="B10" s="30" t="n"/>
      <c r="C10" s="12" t="n"/>
      <c r="D10" s="34">
        <f>IF($A10="","",IF($C10="","",IF($C10="Crédito inicial","",IFERROR(XLOOKUP($C10,$A$8:$A$108,$B$8:$B$108,""),""))))</f>
        <v/>
      </c>
      <c r="E10" s="29">
        <f>IF($A10="","",IF($C10="","",IF($C10="Crédito inicial",'Apuramento e Parâmetros'!$B$4,IFERROR(XLOOKUP($C10,$A$8:$A$108,$M$8:$M$108,0),0))))</f>
        <v/>
      </c>
      <c r="F10" s="31" t="n"/>
      <c r="G10" s="29">
        <f>IF($A10="","",SUMIFS('Registos IVA'!$R$8:$R$116,'Registos IVA'!$B$8:$B$116,$B10))</f>
        <v/>
      </c>
      <c r="H10" s="29">
        <f>IF($A10="","",SUMIFS('Registos IVA'!$S$8:$S$116,'Registos IVA'!$B$8:$B$116,$B10))</f>
        <v/>
      </c>
      <c r="I10" s="29">
        <f>IF($A10="","",SUMIFS('Registos IVA'!$T$8:$T$116,'Registos IVA'!$B$8:$B$116,$B10))</f>
        <v/>
      </c>
      <c r="J10" s="29">
        <f>IF($A10="","",SUMIFS('Registos IVA'!$U$8:$U$116,'Registos IVA'!$B$8:$B$116,$B10))</f>
        <v/>
      </c>
      <c r="K10" s="29">
        <f>IF($A10="","",IFERROR($G10-$H10,0))</f>
        <v/>
      </c>
      <c r="L10" s="29">
        <f>IF($A10="","",IFERROR(MAX(0,$K10-$F10),0))</f>
        <v/>
      </c>
      <c r="M10" s="29">
        <f>IF($A10="","",IFERROR(MAX(0,$F10-$K10),0))</f>
        <v/>
      </c>
      <c r="N10" s="5">
        <f>IFERROR(IF($A10="","",IF(OR($B10="",COUNTIF($A$8:$A$108,$A10)&gt;1),"ERRO: identificação/período",IF(COUNTIF($B$8:$B$108,$B10)&gt;1,"ERRO: período duplicado",IF(AND($C10="",$F10&lt;&gt;0),"ERRO: crédito sem origem",IF(AND($C10&lt;&gt;"",$C10&lt;&gt;"Crédito inicial",$D10=""),"ERRO: origem de crédito não encontrada",IF(AND($C10&lt;&gt;"",$C10&lt;&gt;"Crédito inicial",$C10=$A10),"ERRO: origem igual ao período",IF(AND($C10&lt;&gt;"",$C10&lt;&gt;"Crédito inicial",$D10&gt;=$B10),"ERRO: origem não anterior",IF(AND($C10&lt;&gt;"",SUMIFS($F$8:$F$108,$C$8:$C$108,$C10)&gt;$E10+'Apuramento e Parâmetros'!$B$5),"ERRO: crédito utilizado excede origem",IF($J10&lt;&gt;0,"REVER: IVA em validação",IF(COUNTIFS('Registos IVA'!$B$8:$B$116,$B10,'Registos IVA'!$V$8:$V$116,"ERRO*")&gt;0,"REVER: erros nos registos","OK")))))))))),"ERRO: fórmula de controlo")</f>
        <v/>
      </c>
      <c r="O10" s="21" t="n"/>
    </row>
    <row r="11" ht="30" customHeight="1">
      <c r="A11" s="12" t="n"/>
      <c r="B11" s="30" t="n"/>
      <c r="C11" s="12" t="n"/>
      <c r="D11" s="34">
        <f>IF($A11="","",IF($C11="","",IF($C11="Crédito inicial","",IFERROR(XLOOKUP($C11,$A$8:$A$108,$B$8:$B$108,""),""))))</f>
        <v/>
      </c>
      <c r="E11" s="29">
        <f>IF($A11="","",IF($C11="","",IF($C11="Crédito inicial",'Apuramento e Parâmetros'!$B$4,IFERROR(XLOOKUP($C11,$A$8:$A$108,$M$8:$M$108,0),0))))</f>
        <v/>
      </c>
      <c r="F11" s="31" t="n"/>
      <c r="G11" s="29">
        <f>IF($A11="","",SUMIFS('Registos IVA'!$R$8:$R$116,'Registos IVA'!$B$8:$B$116,$B11))</f>
        <v/>
      </c>
      <c r="H11" s="29">
        <f>IF($A11="","",SUMIFS('Registos IVA'!$S$8:$S$116,'Registos IVA'!$B$8:$B$116,$B11))</f>
        <v/>
      </c>
      <c r="I11" s="29">
        <f>IF($A11="","",SUMIFS('Registos IVA'!$T$8:$T$116,'Registos IVA'!$B$8:$B$116,$B11))</f>
        <v/>
      </c>
      <c r="J11" s="29">
        <f>IF($A11="","",SUMIFS('Registos IVA'!$U$8:$U$116,'Registos IVA'!$B$8:$B$116,$B11))</f>
        <v/>
      </c>
      <c r="K11" s="29">
        <f>IF($A11="","",IFERROR($G11-$H11,0))</f>
        <v/>
      </c>
      <c r="L11" s="29">
        <f>IF($A11="","",IFERROR(MAX(0,$K11-$F11),0))</f>
        <v/>
      </c>
      <c r="M11" s="29">
        <f>IF($A11="","",IFERROR(MAX(0,$F11-$K11),0))</f>
        <v/>
      </c>
      <c r="N11" s="5">
        <f>IFERROR(IF($A11="","",IF(OR($B11="",COUNTIF($A$8:$A$108,$A11)&gt;1),"ERRO: identificação/período",IF(COUNTIF($B$8:$B$108,$B11)&gt;1,"ERRO: período duplicado",IF(AND($C11="",$F11&lt;&gt;0),"ERRO: crédito sem origem",IF(AND($C11&lt;&gt;"",$C11&lt;&gt;"Crédito inicial",$D11=""),"ERRO: origem de crédito não encontrada",IF(AND($C11&lt;&gt;"",$C11&lt;&gt;"Crédito inicial",$C11=$A11),"ERRO: origem igual ao período",IF(AND($C11&lt;&gt;"",$C11&lt;&gt;"Crédito inicial",$D11&gt;=$B11),"ERRO: origem não anterior",IF(AND($C11&lt;&gt;"",SUMIFS($F$8:$F$108,$C$8:$C$108,$C11)&gt;$E11+'Apuramento e Parâmetros'!$B$5),"ERRO: crédito utilizado excede origem",IF($J11&lt;&gt;0,"REVER: IVA em validação",IF(COUNTIFS('Registos IVA'!$B$8:$B$116,$B11,'Registos IVA'!$V$8:$V$116,"ERRO*")&gt;0,"REVER: erros nos registos","OK")))))))))),"ERRO: fórmula de controlo")</f>
        <v/>
      </c>
      <c r="O11" s="21" t="n"/>
    </row>
    <row r="12" ht="30" customHeight="1">
      <c r="A12" s="12" t="n"/>
      <c r="B12" s="30" t="n"/>
      <c r="C12" s="12" t="n"/>
      <c r="D12" s="34">
        <f>IF($A12="","",IF($C12="","",IF($C12="Crédito inicial","",IFERROR(XLOOKUP($C12,$A$8:$A$108,$B$8:$B$108,""),""))))</f>
        <v/>
      </c>
      <c r="E12" s="29">
        <f>IF($A12="","",IF($C12="","",IF($C12="Crédito inicial",'Apuramento e Parâmetros'!$B$4,IFERROR(XLOOKUP($C12,$A$8:$A$108,$M$8:$M$108,0),0))))</f>
        <v/>
      </c>
      <c r="F12" s="31" t="n"/>
      <c r="G12" s="29">
        <f>IF($A12="","",SUMIFS('Registos IVA'!$R$8:$R$116,'Registos IVA'!$B$8:$B$116,$B12))</f>
        <v/>
      </c>
      <c r="H12" s="29">
        <f>IF($A12="","",SUMIFS('Registos IVA'!$S$8:$S$116,'Registos IVA'!$B$8:$B$116,$B12))</f>
        <v/>
      </c>
      <c r="I12" s="29">
        <f>IF($A12="","",SUMIFS('Registos IVA'!$T$8:$T$116,'Registos IVA'!$B$8:$B$116,$B12))</f>
        <v/>
      </c>
      <c r="J12" s="29">
        <f>IF($A12="","",SUMIFS('Registos IVA'!$U$8:$U$116,'Registos IVA'!$B$8:$B$116,$B12))</f>
        <v/>
      </c>
      <c r="K12" s="29">
        <f>IF($A12="","",IFERROR($G12-$H12,0))</f>
        <v/>
      </c>
      <c r="L12" s="29">
        <f>IF($A12="","",IFERROR(MAX(0,$K12-$F12),0))</f>
        <v/>
      </c>
      <c r="M12" s="29">
        <f>IF($A12="","",IFERROR(MAX(0,$F12-$K12),0))</f>
        <v/>
      </c>
      <c r="N12" s="5">
        <f>IFERROR(IF($A12="","",IF(OR($B12="",COUNTIF($A$8:$A$108,$A12)&gt;1),"ERRO: identificação/período",IF(COUNTIF($B$8:$B$108,$B12)&gt;1,"ERRO: período duplicado",IF(AND($C12="",$F12&lt;&gt;0),"ERRO: crédito sem origem",IF(AND($C12&lt;&gt;"",$C12&lt;&gt;"Crédito inicial",$D12=""),"ERRO: origem de crédito não encontrada",IF(AND($C12&lt;&gt;"",$C12&lt;&gt;"Crédito inicial",$C12=$A12),"ERRO: origem igual ao período",IF(AND($C12&lt;&gt;"",$C12&lt;&gt;"Crédito inicial",$D12&gt;=$B12),"ERRO: origem não anterior",IF(AND($C12&lt;&gt;"",SUMIFS($F$8:$F$108,$C$8:$C$108,$C12)&gt;$E12+'Apuramento e Parâmetros'!$B$5),"ERRO: crédito utilizado excede origem",IF($J12&lt;&gt;0,"REVER: IVA em validação",IF(COUNTIFS('Registos IVA'!$B$8:$B$116,$B12,'Registos IVA'!$V$8:$V$116,"ERRO*")&gt;0,"REVER: erros nos registos","OK")))))))))),"ERRO: fórmula de controlo")</f>
        <v/>
      </c>
      <c r="O12" s="21" t="n"/>
    </row>
    <row r="13" ht="30" customHeight="1">
      <c r="A13" s="12" t="n"/>
      <c r="B13" s="30" t="n"/>
      <c r="C13" s="12" t="n"/>
      <c r="D13" s="34">
        <f>IF($A13="","",IF($C13="","",IF($C13="Crédito inicial","",IFERROR(XLOOKUP($C13,$A$8:$A$108,$B$8:$B$108,""),""))))</f>
        <v/>
      </c>
      <c r="E13" s="29">
        <f>IF($A13="","",IF($C13="","",IF($C13="Crédito inicial",'Apuramento e Parâmetros'!$B$4,IFERROR(XLOOKUP($C13,$A$8:$A$108,$M$8:$M$108,0),0))))</f>
        <v/>
      </c>
      <c r="F13" s="31" t="n"/>
      <c r="G13" s="29">
        <f>IF($A13="","",SUMIFS('Registos IVA'!$R$8:$R$116,'Registos IVA'!$B$8:$B$116,$B13))</f>
        <v/>
      </c>
      <c r="H13" s="29">
        <f>IF($A13="","",SUMIFS('Registos IVA'!$S$8:$S$116,'Registos IVA'!$B$8:$B$116,$B13))</f>
        <v/>
      </c>
      <c r="I13" s="29">
        <f>IF($A13="","",SUMIFS('Registos IVA'!$T$8:$T$116,'Registos IVA'!$B$8:$B$116,$B13))</f>
        <v/>
      </c>
      <c r="J13" s="29">
        <f>IF($A13="","",SUMIFS('Registos IVA'!$U$8:$U$116,'Registos IVA'!$B$8:$B$116,$B13))</f>
        <v/>
      </c>
      <c r="K13" s="29">
        <f>IF($A13="","",IFERROR($G13-$H13,0))</f>
        <v/>
      </c>
      <c r="L13" s="29">
        <f>IF($A13="","",IFERROR(MAX(0,$K13-$F13),0))</f>
        <v/>
      </c>
      <c r="M13" s="29">
        <f>IF($A13="","",IFERROR(MAX(0,$F13-$K13),0))</f>
        <v/>
      </c>
      <c r="N13" s="5">
        <f>IFERROR(IF($A13="","",IF(OR($B13="",COUNTIF($A$8:$A$108,$A13)&gt;1),"ERRO: identificação/período",IF(COUNTIF($B$8:$B$108,$B13)&gt;1,"ERRO: período duplicado",IF(AND($C13="",$F13&lt;&gt;0),"ERRO: crédito sem origem",IF(AND($C13&lt;&gt;"",$C13&lt;&gt;"Crédito inicial",$D13=""),"ERRO: origem de crédito não encontrada",IF(AND($C13&lt;&gt;"",$C13&lt;&gt;"Crédito inicial",$C13=$A13),"ERRO: origem igual ao período",IF(AND($C13&lt;&gt;"",$C13&lt;&gt;"Crédito inicial",$D13&gt;=$B13),"ERRO: origem não anterior",IF(AND($C13&lt;&gt;"",SUMIFS($F$8:$F$108,$C$8:$C$108,$C13)&gt;$E13+'Apuramento e Parâmetros'!$B$5),"ERRO: crédito utilizado excede origem",IF($J13&lt;&gt;0,"REVER: IVA em validação",IF(COUNTIFS('Registos IVA'!$B$8:$B$116,$B13,'Registos IVA'!$V$8:$V$116,"ERRO*")&gt;0,"REVER: erros nos registos","OK")))))))))),"ERRO: fórmula de controlo")</f>
        <v/>
      </c>
      <c r="O13" s="21" t="n"/>
    </row>
    <row r="14" ht="30" customHeight="1">
      <c r="A14" s="12" t="n"/>
      <c r="B14" s="30" t="n"/>
      <c r="C14" s="12" t="n"/>
      <c r="D14" s="34">
        <f>IF($A14="","",IF($C14="","",IF($C14="Crédito inicial","",IFERROR(XLOOKUP($C14,$A$8:$A$108,$B$8:$B$108,""),""))))</f>
        <v/>
      </c>
      <c r="E14" s="29">
        <f>IF($A14="","",IF($C14="","",IF($C14="Crédito inicial",'Apuramento e Parâmetros'!$B$4,IFERROR(XLOOKUP($C14,$A$8:$A$108,$M$8:$M$108,0),0))))</f>
        <v/>
      </c>
      <c r="F14" s="31" t="n"/>
      <c r="G14" s="29">
        <f>IF($A14="","",SUMIFS('Registos IVA'!$R$8:$R$116,'Registos IVA'!$B$8:$B$116,$B14))</f>
        <v/>
      </c>
      <c r="H14" s="29">
        <f>IF($A14="","",SUMIFS('Registos IVA'!$S$8:$S$116,'Registos IVA'!$B$8:$B$116,$B14))</f>
        <v/>
      </c>
      <c r="I14" s="29">
        <f>IF($A14="","",SUMIFS('Registos IVA'!$T$8:$T$116,'Registos IVA'!$B$8:$B$116,$B14))</f>
        <v/>
      </c>
      <c r="J14" s="29">
        <f>IF($A14="","",SUMIFS('Registos IVA'!$U$8:$U$116,'Registos IVA'!$B$8:$B$116,$B14))</f>
        <v/>
      </c>
      <c r="K14" s="29">
        <f>IF($A14="","",IFERROR($G14-$H14,0))</f>
        <v/>
      </c>
      <c r="L14" s="29">
        <f>IF($A14="","",IFERROR(MAX(0,$K14-$F14),0))</f>
        <v/>
      </c>
      <c r="M14" s="29">
        <f>IF($A14="","",IFERROR(MAX(0,$F14-$K14),0))</f>
        <v/>
      </c>
      <c r="N14" s="5">
        <f>IFERROR(IF($A14="","",IF(OR($B14="",COUNTIF($A$8:$A$108,$A14)&gt;1),"ERRO: identificação/período",IF(COUNTIF($B$8:$B$108,$B14)&gt;1,"ERRO: período duplicado",IF(AND($C14="",$F14&lt;&gt;0),"ERRO: crédito sem origem",IF(AND($C14&lt;&gt;"",$C14&lt;&gt;"Crédito inicial",$D14=""),"ERRO: origem de crédito não encontrada",IF(AND($C14&lt;&gt;"",$C14&lt;&gt;"Crédito inicial",$C14=$A14),"ERRO: origem igual ao período",IF(AND($C14&lt;&gt;"",$C14&lt;&gt;"Crédito inicial",$D14&gt;=$B14),"ERRO: origem não anterior",IF(AND($C14&lt;&gt;"",SUMIFS($F$8:$F$108,$C$8:$C$108,$C14)&gt;$E14+'Apuramento e Parâmetros'!$B$5),"ERRO: crédito utilizado excede origem",IF($J14&lt;&gt;0,"REVER: IVA em validação",IF(COUNTIFS('Registos IVA'!$B$8:$B$116,$B14,'Registos IVA'!$V$8:$V$116,"ERRO*")&gt;0,"REVER: erros nos registos","OK")))))))))),"ERRO: fórmula de controlo")</f>
        <v/>
      </c>
      <c r="O14" s="21" t="n"/>
    </row>
    <row r="15" ht="30" customHeight="1">
      <c r="A15" s="12" t="n"/>
      <c r="B15" s="30" t="n"/>
      <c r="C15" s="12" t="n"/>
      <c r="D15" s="34">
        <f>IF($A15="","",IF($C15="","",IF($C15="Crédito inicial","",IFERROR(XLOOKUP($C15,$A$8:$A$108,$B$8:$B$108,""),""))))</f>
        <v/>
      </c>
      <c r="E15" s="29">
        <f>IF($A15="","",IF($C15="","",IF($C15="Crédito inicial",'Apuramento e Parâmetros'!$B$4,IFERROR(XLOOKUP($C15,$A$8:$A$108,$M$8:$M$108,0),0))))</f>
        <v/>
      </c>
      <c r="F15" s="31" t="n"/>
      <c r="G15" s="29">
        <f>IF($A15="","",SUMIFS('Registos IVA'!$R$8:$R$116,'Registos IVA'!$B$8:$B$116,$B15))</f>
        <v/>
      </c>
      <c r="H15" s="29">
        <f>IF($A15="","",SUMIFS('Registos IVA'!$S$8:$S$116,'Registos IVA'!$B$8:$B$116,$B15))</f>
        <v/>
      </c>
      <c r="I15" s="29">
        <f>IF($A15="","",SUMIFS('Registos IVA'!$T$8:$T$116,'Registos IVA'!$B$8:$B$116,$B15))</f>
        <v/>
      </c>
      <c r="J15" s="29">
        <f>IF($A15="","",SUMIFS('Registos IVA'!$U$8:$U$116,'Registos IVA'!$B$8:$B$116,$B15))</f>
        <v/>
      </c>
      <c r="K15" s="29">
        <f>IF($A15="","",IFERROR($G15-$H15,0))</f>
        <v/>
      </c>
      <c r="L15" s="29">
        <f>IF($A15="","",IFERROR(MAX(0,$K15-$F15),0))</f>
        <v/>
      </c>
      <c r="M15" s="29">
        <f>IF($A15="","",IFERROR(MAX(0,$F15-$K15),0))</f>
        <v/>
      </c>
      <c r="N15" s="5">
        <f>IFERROR(IF($A15="","",IF(OR($B15="",COUNTIF($A$8:$A$108,$A15)&gt;1),"ERRO: identificação/período",IF(COUNTIF($B$8:$B$108,$B15)&gt;1,"ERRO: período duplicado",IF(AND($C15="",$F15&lt;&gt;0),"ERRO: crédito sem origem",IF(AND($C15&lt;&gt;"",$C15&lt;&gt;"Crédito inicial",$D15=""),"ERRO: origem de crédito não encontrada",IF(AND($C15&lt;&gt;"",$C15&lt;&gt;"Crédito inicial",$C15=$A15),"ERRO: origem igual ao período",IF(AND($C15&lt;&gt;"",$C15&lt;&gt;"Crédito inicial",$D15&gt;=$B15),"ERRO: origem não anterior",IF(AND($C15&lt;&gt;"",SUMIFS($F$8:$F$108,$C$8:$C$108,$C15)&gt;$E15+'Apuramento e Parâmetros'!$B$5),"ERRO: crédito utilizado excede origem",IF($J15&lt;&gt;0,"REVER: IVA em validação",IF(COUNTIFS('Registos IVA'!$B$8:$B$116,$B15,'Registos IVA'!$V$8:$V$116,"ERRO*")&gt;0,"REVER: erros nos registos","OK")))))))))),"ERRO: fórmula de controlo")</f>
        <v/>
      </c>
      <c r="O15" s="21" t="n"/>
    </row>
    <row r="16" ht="30" customHeight="1">
      <c r="A16" s="12" t="n"/>
      <c r="B16" s="30" t="n"/>
      <c r="C16" s="12" t="n"/>
      <c r="D16" s="34">
        <f>IF($A16="","",IF($C16="","",IF($C16="Crédito inicial","",IFERROR(XLOOKUP($C16,$A$8:$A$108,$B$8:$B$108,""),""))))</f>
        <v/>
      </c>
      <c r="E16" s="29">
        <f>IF($A16="","",IF($C16="","",IF($C16="Crédito inicial",'Apuramento e Parâmetros'!$B$4,IFERROR(XLOOKUP($C16,$A$8:$A$108,$M$8:$M$108,0),0))))</f>
        <v/>
      </c>
      <c r="F16" s="31" t="n"/>
      <c r="G16" s="29">
        <f>IF($A16="","",SUMIFS('Registos IVA'!$R$8:$R$116,'Registos IVA'!$B$8:$B$116,$B16))</f>
        <v/>
      </c>
      <c r="H16" s="29">
        <f>IF($A16="","",SUMIFS('Registos IVA'!$S$8:$S$116,'Registos IVA'!$B$8:$B$116,$B16))</f>
        <v/>
      </c>
      <c r="I16" s="29">
        <f>IF($A16="","",SUMIFS('Registos IVA'!$T$8:$T$116,'Registos IVA'!$B$8:$B$116,$B16))</f>
        <v/>
      </c>
      <c r="J16" s="29">
        <f>IF($A16="","",SUMIFS('Registos IVA'!$U$8:$U$116,'Registos IVA'!$B$8:$B$116,$B16))</f>
        <v/>
      </c>
      <c r="K16" s="29">
        <f>IF($A16="","",IFERROR($G16-$H16,0))</f>
        <v/>
      </c>
      <c r="L16" s="29">
        <f>IF($A16="","",IFERROR(MAX(0,$K16-$F16),0))</f>
        <v/>
      </c>
      <c r="M16" s="29">
        <f>IF($A16="","",IFERROR(MAX(0,$F16-$K16),0))</f>
        <v/>
      </c>
      <c r="N16" s="5">
        <f>IFERROR(IF($A16="","",IF(OR($B16="",COUNTIF($A$8:$A$108,$A16)&gt;1),"ERRO: identificação/período",IF(COUNTIF($B$8:$B$108,$B16)&gt;1,"ERRO: período duplicado",IF(AND($C16="",$F16&lt;&gt;0),"ERRO: crédito sem origem",IF(AND($C16&lt;&gt;"",$C16&lt;&gt;"Crédito inicial",$D16=""),"ERRO: origem de crédito não encontrada",IF(AND($C16&lt;&gt;"",$C16&lt;&gt;"Crédito inicial",$C16=$A16),"ERRO: origem igual ao período",IF(AND($C16&lt;&gt;"",$C16&lt;&gt;"Crédito inicial",$D16&gt;=$B16),"ERRO: origem não anterior",IF(AND($C16&lt;&gt;"",SUMIFS($F$8:$F$108,$C$8:$C$108,$C16)&gt;$E16+'Apuramento e Parâmetros'!$B$5),"ERRO: crédito utilizado excede origem",IF($J16&lt;&gt;0,"REVER: IVA em validação",IF(COUNTIFS('Registos IVA'!$B$8:$B$116,$B16,'Registos IVA'!$V$8:$V$116,"ERRO*")&gt;0,"REVER: erros nos registos","OK")))))))))),"ERRO: fórmula de controlo")</f>
        <v/>
      </c>
      <c r="O16" s="21" t="n"/>
    </row>
    <row r="17" ht="30" customHeight="1">
      <c r="A17" s="12" t="n"/>
      <c r="B17" s="30" t="n"/>
      <c r="C17" s="12" t="n"/>
      <c r="D17" s="34">
        <f>IF($A17="","",IF($C17="","",IF($C17="Crédito inicial","",IFERROR(XLOOKUP($C17,$A$8:$A$108,$B$8:$B$108,""),""))))</f>
        <v/>
      </c>
      <c r="E17" s="29">
        <f>IF($A17="","",IF($C17="","",IF($C17="Crédito inicial",'Apuramento e Parâmetros'!$B$4,IFERROR(XLOOKUP($C17,$A$8:$A$108,$M$8:$M$108,0),0))))</f>
        <v/>
      </c>
      <c r="F17" s="31" t="n"/>
      <c r="G17" s="29">
        <f>IF($A17="","",SUMIFS('Registos IVA'!$R$8:$R$116,'Registos IVA'!$B$8:$B$116,$B17))</f>
        <v/>
      </c>
      <c r="H17" s="29">
        <f>IF($A17="","",SUMIFS('Registos IVA'!$S$8:$S$116,'Registos IVA'!$B$8:$B$116,$B17))</f>
        <v/>
      </c>
      <c r="I17" s="29">
        <f>IF($A17="","",SUMIFS('Registos IVA'!$T$8:$T$116,'Registos IVA'!$B$8:$B$116,$B17))</f>
        <v/>
      </c>
      <c r="J17" s="29">
        <f>IF($A17="","",SUMIFS('Registos IVA'!$U$8:$U$116,'Registos IVA'!$B$8:$B$116,$B17))</f>
        <v/>
      </c>
      <c r="K17" s="29">
        <f>IF($A17="","",IFERROR($G17-$H17,0))</f>
        <v/>
      </c>
      <c r="L17" s="29">
        <f>IF($A17="","",IFERROR(MAX(0,$K17-$F17),0))</f>
        <v/>
      </c>
      <c r="M17" s="29">
        <f>IF($A17="","",IFERROR(MAX(0,$F17-$K17),0))</f>
        <v/>
      </c>
      <c r="N17" s="5">
        <f>IFERROR(IF($A17="","",IF(OR($B17="",COUNTIF($A$8:$A$108,$A17)&gt;1),"ERRO: identificação/período",IF(COUNTIF($B$8:$B$108,$B17)&gt;1,"ERRO: período duplicado",IF(AND($C17="",$F17&lt;&gt;0),"ERRO: crédito sem origem",IF(AND($C17&lt;&gt;"",$C17&lt;&gt;"Crédito inicial",$D17=""),"ERRO: origem de crédito não encontrada",IF(AND($C17&lt;&gt;"",$C17&lt;&gt;"Crédito inicial",$C17=$A17),"ERRO: origem igual ao período",IF(AND($C17&lt;&gt;"",$C17&lt;&gt;"Crédito inicial",$D17&gt;=$B17),"ERRO: origem não anterior",IF(AND($C17&lt;&gt;"",SUMIFS($F$8:$F$108,$C$8:$C$108,$C17)&gt;$E17+'Apuramento e Parâmetros'!$B$5),"ERRO: crédito utilizado excede origem",IF($J17&lt;&gt;0,"REVER: IVA em validação",IF(COUNTIFS('Registos IVA'!$B$8:$B$116,$B17,'Registos IVA'!$V$8:$V$116,"ERRO*")&gt;0,"REVER: erros nos registos","OK")))))))))),"ERRO: fórmula de controlo")</f>
        <v/>
      </c>
      <c r="O17" s="21" t="n"/>
    </row>
    <row r="18" ht="30" customHeight="1">
      <c r="A18" s="12" t="n"/>
      <c r="B18" s="30" t="n"/>
      <c r="C18" s="12" t="n"/>
      <c r="D18" s="34">
        <f>IF($A18="","",IF($C18="","",IF($C18="Crédito inicial","",IFERROR(XLOOKUP($C18,$A$8:$A$108,$B$8:$B$108,""),""))))</f>
        <v/>
      </c>
      <c r="E18" s="29">
        <f>IF($A18="","",IF($C18="","",IF($C18="Crédito inicial",'Apuramento e Parâmetros'!$B$4,IFERROR(XLOOKUP($C18,$A$8:$A$108,$M$8:$M$108,0),0))))</f>
        <v/>
      </c>
      <c r="F18" s="31" t="n"/>
      <c r="G18" s="29">
        <f>IF($A18="","",SUMIFS('Registos IVA'!$R$8:$R$116,'Registos IVA'!$B$8:$B$116,$B18))</f>
        <v/>
      </c>
      <c r="H18" s="29">
        <f>IF($A18="","",SUMIFS('Registos IVA'!$S$8:$S$116,'Registos IVA'!$B$8:$B$116,$B18))</f>
        <v/>
      </c>
      <c r="I18" s="29">
        <f>IF($A18="","",SUMIFS('Registos IVA'!$T$8:$T$116,'Registos IVA'!$B$8:$B$116,$B18))</f>
        <v/>
      </c>
      <c r="J18" s="29">
        <f>IF($A18="","",SUMIFS('Registos IVA'!$U$8:$U$116,'Registos IVA'!$B$8:$B$116,$B18))</f>
        <v/>
      </c>
      <c r="K18" s="29">
        <f>IF($A18="","",IFERROR($G18-$H18,0))</f>
        <v/>
      </c>
      <c r="L18" s="29">
        <f>IF($A18="","",IFERROR(MAX(0,$K18-$F18),0))</f>
        <v/>
      </c>
      <c r="M18" s="29">
        <f>IF($A18="","",IFERROR(MAX(0,$F18-$K18),0))</f>
        <v/>
      </c>
      <c r="N18" s="5">
        <f>IFERROR(IF($A18="","",IF(OR($B18="",COUNTIF($A$8:$A$108,$A18)&gt;1),"ERRO: identificação/período",IF(COUNTIF($B$8:$B$108,$B18)&gt;1,"ERRO: período duplicado",IF(AND($C18="",$F18&lt;&gt;0),"ERRO: crédito sem origem",IF(AND($C18&lt;&gt;"",$C18&lt;&gt;"Crédito inicial",$D18=""),"ERRO: origem de crédito não encontrada",IF(AND($C18&lt;&gt;"",$C18&lt;&gt;"Crédito inicial",$C18=$A18),"ERRO: origem igual ao período",IF(AND($C18&lt;&gt;"",$C18&lt;&gt;"Crédito inicial",$D18&gt;=$B18),"ERRO: origem não anterior",IF(AND($C18&lt;&gt;"",SUMIFS($F$8:$F$108,$C$8:$C$108,$C18)&gt;$E18+'Apuramento e Parâmetros'!$B$5),"ERRO: crédito utilizado excede origem",IF($J18&lt;&gt;0,"REVER: IVA em validação",IF(COUNTIFS('Registos IVA'!$B$8:$B$116,$B18,'Registos IVA'!$V$8:$V$116,"ERRO*")&gt;0,"REVER: erros nos registos","OK")))))))))),"ERRO: fórmula de controlo")</f>
        <v/>
      </c>
      <c r="O18" s="21" t="n"/>
    </row>
    <row r="19" ht="30" customHeight="1">
      <c r="A19" s="12" t="n"/>
      <c r="B19" s="30" t="n"/>
      <c r="C19" s="12" t="n"/>
      <c r="D19" s="34">
        <f>IF($A19="","",IF($C19="","",IF($C19="Crédito inicial","",IFERROR(XLOOKUP($C19,$A$8:$A$108,$B$8:$B$108,""),""))))</f>
        <v/>
      </c>
      <c r="E19" s="29">
        <f>IF($A19="","",IF($C19="","",IF($C19="Crédito inicial",'Apuramento e Parâmetros'!$B$4,IFERROR(XLOOKUP($C19,$A$8:$A$108,$M$8:$M$108,0),0))))</f>
        <v/>
      </c>
      <c r="F19" s="31" t="n"/>
      <c r="G19" s="29">
        <f>IF($A19="","",SUMIFS('Registos IVA'!$R$8:$R$116,'Registos IVA'!$B$8:$B$116,$B19))</f>
        <v/>
      </c>
      <c r="H19" s="29">
        <f>IF($A19="","",SUMIFS('Registos IVA'!$S$8:$S$116,'Registos IVA'!$B$8:$B$116,$B19))</f>
        <v/>
      </c>
      <c r="I19" s="29">
        <f>IF($A19="","",SUMIFS('Registos IVA'!$T$8:$T$116,'Registos IVA'!$B$8:$B$116,$B19))</f>
        <v/>
      </c>
      <c r="J19" s="29">
        <f>IF($A19="","",SUMIFS('Registos IVA'!$U$8:$U$116,'Registos IVA'!$B$8:$B$116,$B19))</f>
        <v/>
      </c>
      <c r="K19" s="29">
        <f>IF($A19="","",IFERROR($G19-$H19,0))</f>
        <v/>
      </c>
      <c r="L19" s="29">
        <f>IF($A19="","",IFERROR(MAX(0,$K19-$F19),0))</f>
        <v/>
      </c>
      <c r="M19" s="29">
        <f>IF($A19="","",IFERROR(MAX(0,$F19-$K19),0))</f>
        <v/>
      </c>
      <c r="N19" s="5">
        <f>IFERROR(IF($A19="","",IF(OR($B19="",COUNTIF($A$8:$A$108,$A19)&gt;1),"ERRO: identificação/período",IF(COUNTIF($B$8:$B$108,$B19)&gt;1,"ERRO: período duplicado",IF(AND($C19="",$F19&lt;&gt;0),"ERRO: crédito sem origem",IF(AND($C19&lt;&gt;"",$C19&lt;&gt;"Crédito inicial",$D19=""),"ERRO: origem de crédito não encontrada",IF(AND($C19&lt;&gt;"",$C19&lt;&gt;"Crédito inicial",$C19=$A19),"ERRO: origem igual ao período",IF(AND($C19&lt;&gt;"",$C19&lt;&gt;"Crédito inicial",$D19&gt;=$B19),"ERRO: origem não anterior",IF(AND($C19&lt;&gt;"",SUMIFS($F$8:$F$108,$C$8:$C$108,$C19)&gt;$E19+'Apuramento e Parâmetros'!$B$5),"ERRO: crédito utilizado excede origem",IF($J19&lt;&gt;0,"REVER: IVA em validação",IF(COUNTIFS('Registos IVA'!$B$8:$B$116,$B19,'Registos IVA'!$V$8:$V$116,"ERRO*")&gt;0,"REVER: erros nos registos","OK")))))))))),"ERRO: fórmula de controlo")</f>
        <v/>
      </c>
      <c r="O19" s="21" t="n"/>
    </row>
    <row r="20" ht="30" customHeight="1">
      <c r="A20" s="12" t="n"/>
      <c r="B20" s="30" t="n"/>
      <c r="C20" s="12" t="n"/>
      <c r="D20" s="34">
        <f>IF($A20="","",IF($C20="","",IF($C20="Crédito inicial","",IFERROR(XLOOKUP($C20,$A$8:$A$108,$B$8:$B$108,""),""))))</f>
        <v/>
      </c>
      <c r="E20" s="29">
        <f>IF($A20="","",IF($C20="","",IF($C20="Crédito inicial",'Apuramento e Parâmetros'!$B$4,IFERROR(XLOOKUP($C20,$A$8:$A$108,$M$8:$M$108,0),0))))</f>
        <v/>
      </c>
      <c r="F20" s="31" t="n"/>
      <c r="G20" s="29">
        <f>IF($A20="","",SUMIFS('Registos IVA'!$R$8:$R$116,'Registos IVA'!$B$8:$B$116,$B20))</f>
        <v/>
      </c>
      <c r="H20" s="29">
        <f>IF($A20="","",SUMIFS('Registos IVA'!$S$8:$S$116,'Registos IVA'!$B$8:$B$116,$B20))</f>
        <v/>
      </c>
      <c r="I20" s="29">
        <f>IF($A20="","",SUMIFS('Registos IVA'!$T$8:$T$116,'Registos IVA'!$B$8:$B$116,$B20))</f>
        <v/>
      </c>
      <c r="J20" s="29">
        <f>IF($A20="","",SUMIFS('Registos IVA'!$U$8:$U$116,'Registos IVA'!$B$8:$B$116,$B20))</f>
        <v/>
      </c>
      <c r="K20" s="29">
        <f>IF($A20="","",IFERROR($G20-$H20,0))</f>
        <v/>
      </c>
      <c r="L20" s="29">
        <f>IF($A20="","",IFERROR(MAX(0,$K20-$F20),0))</f>
        <v/>
      </c>
      <c r="M20" s="29">
        <f>IF($A20="","",IFERROR(MAX(0,$F20-$K20),0))</f>
        <v/>
      </c>
      <c r="N20" s="5">
        <f>IFERROR(IF($A20="","",IF(OR($B20="",COUNTIF($A$8:$A$108,$A20)&gt;1),"ERRO: identificação/período",IF(COUNTIF($B$8:$B$108,$B20)&gt;1,"ERRO: período duplicado",IF(AND($C20="",$F20&lt;&gt;0),"ERRO: crédito sem origem",IF(AND($C20&lt;&gt;"",$C20&lt;&gt;"Crédito inicial",$D20=""),"ERRO: origem de crédito não encontrada",IF(AND($C20&lt;&gt;"",$C20&lt;&gt;"Crédito inicial",$C20=$A20),"ERRO: origem igual ao período",IF(AND($C20&lt;&gt;"",$C20&lt;&gt;"Crédito inicial",$D20&gt;=$B20),"ERRO: origem não anterior",IF(AND($C20&lt;&gt;"",SUMIFS($F$8:$F$108,$C$8:$C$108,$C20)&gt;$E20+'Apuramento e Parâmetros'!$B$5),"ERRO: crédito utilizado excede origem",IF($J20&lt;&gt;0,"REVER: IVA em validação",IF(COUNTIFS('Registos IVA'!$B$8:$B$116,$B20,'Registos IVA'!$V$8:$V$116,"ERRO*")&gt;0,"REVER: erros nos registos","OK")))))))))),"ERRO: fórmula de controlo")</f>
        <v/>
      </c>
      <c r="O20" s="21" t="n"/>
    </row>
    <row r="21" ht="30" customHeight="1">
      <c r="A21" s="12" t="n"/>
      <c r="B21" s="30" t="n"/>
      <c r="C21" s="12" t="n"/>
      <c r="D21" s="34">
        <f>IF($A21="","",IF($C21="","",IF($C21="Crédito inicial","",IFERROR(XLOOKUP($C21,$A$8:$A$108,$B$8:$B$108,""),""))))</f>
        <v/>
      </c>
      <c r="E21" s="29">
        <f>IF($A21="","",IF($C21="","",IF($C21="Crédito inicial",'Apuramento e Parâmetros'!$B$4,IFERROR(XLOOKUP($C21,$A$8:$A$108,$M$8:$M$108,0),0))))</f>
        <v/>
      </c>
      <c r="F21" s="31" t="n"/>
      <c r="G21" s="29">
        <f>IF($A21="","",SUMIFS('Registos IVA'!$R$8:$R$116,'Registos IVA'!$B$8:$B$116,$B21))</f>
        <v/>
      </c>
      <c r="H21" s="29">
        <f>IF($A21="","",SUMIFS('Registos IVA'!$S$8:$S$116,'Registos IVA'!$B$8:$B$116,$B21))</f>
        <v/>
      </c>
      <c r="I21" s="29">
        <f>IF($A21="","",SUMIFS('Registos IVA'!$T$8:$T$116,'Registos IVA'!$B$8:$B$116,$B21))</f>
        <v/>
      </c>
      <c r="J21" s="29">
        <f>IF($A21="","",SUMIFS('Registos IVA'!$U$8:$U$116,'Registos IVA'!$B$8:$B$116,$B21))</f>
        <v/>
      </c>
      <c r="K21" s="29">
        <f>IF($A21="","",IFERROR($G21-$H21,0))</f>
        <v/>
      </c>
      <c r="L21" s="29">
        <f>IF($A21="","",IFERROR(MAX(0,$K21-$F21),0))</f>
        <v/>
      </c>
      <c r="M21" s="29">
        <f>IF($A21="","",IFERROR(MAX(0,$F21-$K21),0))</f>
        <v/>
      </c>
      <c r="N21" s="5">
        <f>IFERROR(IF($A21="","",IF(OR($B21="",COUNTIF($A$8:$A$108,$A21)&gt;1),"ERRO: identificação/período",IF(COUNTIF($B$8:$B$108,$B21)&gt;1,"ERRO: período duplicado",IF(AND($C21="",$F21&lt;&gt;0),"ERRO: crédito sem origem",IF(AND($C21&lt;&gt;"",$C21&lt;&gt;"Crédito inicial",$D21=""),"ERRO: origem de crédito não encontrada",IF(AND($C21&lt;&gt;"",$C21&lt;&gt;"Crédito inicial",$C21=$A21),"ERRO: origem igual ao período",IF(AND($C21&lt;&gt;"",$C21&lt;&gt;"Crédito inicial",$D21&gt;=$B21),"ERRO: origem não anterior",IF(AND($C21&lt;&gt;"",SUMIFS($F$8:$F$108,$C$8:$C$108,$C21)&gt;$E21+'Apuramento e Parâmetros'!$B$5),"ERRO: crédito utilizado excede origem",IF($J21&lt;&gt;0,"REVER: IVA em validação",IF(COUNTIFS('Registos IVA'!$B$8:$B$116,$B21,'Registos IVA'!$V$8:$V$116,"ERRO*")&gt;0,"REVER: erros nos registos","OK")))))))))),"ERRO: fórmula de controlo")</f>
        <v/>
      </c>
      <c r="O21" s="21" t="n"/>
    </row>
    <row r="22" ht="30" customHeight="1">
      <c r="A22" s="12" t="n"/>
      <c r="B22" s="30" t="n"/>
      <c r="C22" s="12" t="n"/>
      <c r="D22" s="34">
        <f>IF($A22="","",IF($C22="","",IF($C22="Crédito inicial","",IFERROR(XLOOKUP($C22,$A$8:$A$108,$B$8:$B$108,""),""))))</f>
        <v/>
      </c>
      <c r="E22" s="29">
        <f>IF($A22="","",IF($C22="","",IF($C22="Crédito inicial",'Apuramento e Parâmetros'!$B$4,IFERROR(XLOOKUP($C22,$A$8:$A$108,$M$8:$M$108,0),0))))</f>
        <v/>
      </c>
      <c r="F22" s="31" t="n"/>
      <c r="G22" s="29">
        <f>IF($A22="","",SUMIFS('Registos IVA'!$R$8:$R$116,'Registos IVA'!$B$8:$B$116,$B22))</f>
        <v/>
      </c>
      <c r="H22" s="29">
        <f>IF($A22="","",SUMIFS('Registos IVA'!$S$8:$S$116,'Registos IVA'!$B$8:$B$116,$B22))</f>
        <v/>
      </c>
      <c r="I22" s="29">
        <f>IF($A22="","",SUMIFS('Registos IVA'!$T$8:$T$116,'Registos IVA'!$B$8:$B$116,$B22))</f>
        <v/>
      </c>
      <c r="J22" s="29">
        <f>IF($A22="","",SUMIFS('Registos IVA'!$U$8:$U$116,'Registos IVA'!$B$8:$B$116,$B22))</f>
        <v/>
      </c>
      <c r="K22" s="29">
        <f>IF($A22="","",IFERROR($G22-$H22,0))</f>
        <v/>
      </c>
      <c r="L22" s="29">
        <f>IF($A22="","",IFERROR(MAX(0,$K22-$F22),0))</f>
        <v/>
      </c>
      <c r="M22" s="29">
        <f>IF($A22="","",IFERROR(MAX(0,$F22-$K22),0))</f>
        <v/>
      </c>
      <c r="N22" s="5">
        <f>IFERROR(IF($A22="","",IF(OR($B22="",COUNTIF($A$8:$A$108,$A22)&gt;1),"ERRO: identificação/período",IF(COUNTIF($B$8:$B$108,$B22)&gt;1,"ERRO: período duplicado",IF(AND($C22="",$F22&lt;&gt;0),"ERRO: crédito sem origem",IF(AND($C22&lt;&gt;"",$C22&lt;&gt;"Crédito inicial",$D22=""),"ERRO: origem de crédito não encontrada",IF(AND($C22&lt;&gt;"",$C22&lt;&gt;"Crédito inicial",$C22=$A22),"ERRO: origem igual ao período",IF(AND($C22&lt;&gt;"",$C22&lt;&gt;"Crédito inicial",$D22&gt;=$B22),"ERRO: origem não anterior",IF(AND($C22&lt;&gt;"",SUMIFS($F$8:$F$108,$C$8:$C$108,$C22)&gt;$E22+'Apuramento e Parâmetros'!$B$5),"ERRO: crédito utilizado excede origem",IF($J22&lt;&gt;0,"REVER: IVA em validação",IF(COUNTIFS('Registos IVA'!$B$8:$B$116,$B22,'Registos IVA'!$V$8:$V$116,"ERRO*")&gt;0,"REVER: erros nos registos","OK")))))))))),"ERRO: fórmula de controlo")</f>
        <v/>
      </c>
      <c r="O22" s="21" t="n"/>
    </row>
    <row r="23" ht="30" customHeight="1">
      <c r="A23" s="12" t="n"/>
      <c r="B23" s="30" t="n"/>
      <c r="C23" s="12" t="n"/>
      <c r="D23" s="34">
        <f>IF($A23="","",IF($C23="","",IF($C23="Crédito inicial","",IFERROR(XLOOKUP($C23,$A$8:$A$108,$B$8:$B$108,""),""))))</f>
        <v/>
      </c>
      <c r="E23" s="29">
        <f>IF($A23="","",IF($C23="","",IF($C23="Crédito inicial",'Apuramento e Parâmetros'!$B$4,IFERROR(XLOOKUP($C23,$A$8:$A$108,$M$8:$M$108,0),0))))</f>
        <v/>
      </c>
      <c r="F23" s="31" t="n"/>
      <c r="G23" s="29">
        <f>IF($A23="","",SUMIFS('Registos IVA'!$R$8:$R$116,'Registos IVA'!$B$8:$B$116,$B23))</f>
        <v/>
      </c>
      <c r="H23" s="29">
        <f>IF($A23="","",SUMIFS('Registos IVA'!$S$8:$S$116,'Registos IVA'!$B$8:$B$116,$B23))</f>
        <v/>
      </c>
      <c r="I23" s="29">
        <f>IF($A23="","",SUMIFS('Registos IVA'!$T$8:$T$116,'Registos IVA'!$B$8:$B$116,$B23))</f>
        <v/>
      </c>
      <c r="J23" s="29">
        <f>IF($A23="","",SUMIFS('Registos IVA'!$U$8:$U$116,'Registos IVA'!$B$8:$B$116,$B23))</f>
        <v/>
      </c>
      <c r="K23" s="29">
        <f>IF($A23="","",IFERROR($G23-$H23,0))</f>
        <v/>
      </c>
      <c r="L23" s="29">
        <f>IF($A23="","",IFERROR(MAX(0,$K23-$F23),0))</f>
        <v/>
      </c>
      <c r="M23" s="29">
        <f>IF($A23="","",IFERROR(MAX(0,$F23-$K23),0))</f>
        <v/>
      </c>
      <c r="N23" s="5">
        <f>IFERROR(IF($A23="","",IF(OR($B23="",COUNTIF($A$8:$A$108,$A23)&gt;1),"ERRO: identificação/período",IF(COUNTIF($B$8:$B$108,$B23)&gt;1,"ERRO: período duplicado",IF(AND($C23="",$F23&lt;&gt;0),"ERRO: crédito sem origem",IF(AND($C23&lt;&gt;"",$C23&lt;&gt;"Crédito inicial",$D23=""),"ERRO: origem de crédito não encontrada",IF(AND($C23&lt;&gt;"",$C23&lt;&gt;"Crédito inicial",$C23=$A23),"ERRO: origem igual ao período",IF(AND($C23&lt;&gt;"",$C23&lt;&gt;"Crédito inicial",$D23&gt;=$B23),"ERRO: origem não anterior",IF(AND($C23&lt;&gt;"",SUMIFS($F$8:$F$108,$C$8:$C$108,$C23)&gt;$E23+'Apuramento e Parâmetros'!$B$5),"ERRO: crédito utilizado excede origem",IF($J23&lt;&gt;0,"REVER: IVA em validação",IF(COUNTIFS('Registos IVA'!$B$8:$B$116,$B23,'Registos IVA'!$V$8:$V$116,"ERRO*")&gt;0,"REVER: erros nos registos","OK")))))))))),"ERRO: fórmula de controlo")</f>
        <v/>
      </c>
      <c r="O23" s="21" t="n"/>
    </row>
    <row r="24" ht="30" customHeight="1">
      <c r="A24" s="12" t="n"/>
      <c r="B24" s="30" t="n"/>
      <c r="C24" s="12" t="n"/>
      <c r="D24" s="34">
        <f>IF($A24="","",IF($C24="","",IF($C24="Crédito inicial","",IFERROR(XLOOKUP($C24,$A$8:$A$108,$B$8:$B$108,""),""))))</f>
        <v/>
      </c>
      <c r="E24" s="29">
        <f>IF($A24="","",IF($C24="","",IF($C24="Crédito inicial",'Apuramento e Parâmetros'!$B$4,IFERROR(XLOOKUP($C24,$A$8:$A$108,$M$8:$M$108,0),0))))</f>
        <v/>
      </c>
      <c r="F24" s="31" t="n"/>
      <c r="G24" s="29">
        <f>IF($A24="","",SUMIFS('Registos IVA'!$R$8:$R$116,'Registos IVA'!$B$8:$B$116,$B24))</f>
        <v/>
      </c>
      <c r="H24" s="29">
        <f>IF($A24="","",SUMIFS('Registos IVA'!$S$8:$S$116,'Registos IVA'!$B$8:$B$116,$B24))</f>
        <v/>
      </c>
      <c r="I24" s="29">
        <f>IF($A24="","",SUMIFS('Registos IVA'!$T$8:$T$116,'Registos IVA'!$B$8:$B$116,$B24))</f>
        <v/>
      </c>
      <c r="J24" s="29">
        <f>IF($A24="","",SUMIFS('Registos IVA'!$U$8:$U$116,'Registos IVA'!$B$8:$B$116,$B24))</f>
        <v/>
      </c>
      <c r="K24" s="29">
        <f>IF($A24="","",IFERROR($G24-$H24,0))</f>
        <v/>
      </c>
      <c r="L24" s="29">
        <f>IF($A24="","",IFERROR(MAX(0,$K24-$F24),0))</f>
        <v/>
      </c>
      <c r="M24" s="29">
        <f>IF($A24="","",IFERROR(MAX(0,$F24-$K24),0))</f>
        <v/>
      </c>
      <c r="N24" s="5">
        <f>IFERROR(IF($A24="","",IF(OR($B24="",COUNTIF($A$8:$A$108,$A24)&gt;1),"ERRO: identificação/período",IF(COUNTIF($B$8:$B$108,$B24)&gt;1,"ERRO: período duplicado",IF(AND($C24="",$F24&lt;&gt;0),"ERRO: crédito sem origem",IF(AND($C24&lt;&gt;"",$C24&lt;&gt;"Crédito inicial",$D24=""),"ERRO: origem de crédito não encontrada",IF(AND($C24&lt;&gt;"",$C24&lt;&gt;"Crédito inicial",$C24=$A24),"ERRO: origem igual ao período",IF(AND($C24&lt;&gt;"",$C24&lt;&gt;"Crédito inicial",$D24&gt;=$B24),"ERRO: origem não anterior",IF(AND($C24&lt;&gt;"",SUMIFS($F$8:$F$108,$C$8:$C$108,$C24)&gt;$E24+'Apuramento e Parâmetros'!$B$5),"ERRO: crédito utilizado excede origem",IF($J24&lt;&gt;0,"REVER: IVA em validação",IF(COUNTIFS('Registos IVA'!$B$8:$B$116,$B24,'Registos IVA'!$V$8:$V$116,"ERRO*")&gt;0,"REVER: erros nos registos","OK")))))))))),"ERRO: fórmula de controlo")</f>
        <v/>
      </c>
      <c r="O24" s="21" t="n"/>
    </row>
    <row r="25" ht="30" customHeight="1">
      <c r="A25" s="12" t="n"/>
      <c r="B25" s="30" t="n"/>
      <c r="C25" s="12" t="n"/>
      <c r="D25" s="34">
        <f>IF($A25="","",IF($C25="","",IF($C25="Crédito inicial","",IFERROR(XLOOKUP($C25,$A$8:$A$108,$B$8:$B$108,""),""))))</f>
        <v/>
      </c>
      <c r="E25" s="29">
        <f>IF($A25="","",IF($C25="","",IF($C25="Crédito inicial",'Apuramento e Parâmetros'!$B$4,IFERROR(XLOOKUP($C25,$A$8:$A$108,$M$8:$M$108,0),0))))</f>
        <v/>
      </c>
      <c r="F25" s="31" t="n"/>
      <c r="G25" s="29">
        <f>IF($A25="","",SUMIFS('Registos IVA'!$R$8:$R$116,'Registos IVA'!$B$8:$B$116,$B25))</f>
        <v/>
      </c>
      <c r="H25" s="29">
        <f>IF($A25="","",SUMIFS('Registos IVA'!$S$8:$S$116,'Registos IVA'!$B$8:$B$116,$B25))</f>
        <v/>
      </c>
      <c r="I25" s="29">
        <f>IF($A25="","",SUMIFS('Registos IVA'!$T$8:$T$116,'Registos IVA'!$B$8:$B$116,$B25))</f>
        <v/>
      </c>
      <c r="J25" s="29">
        <f>IF($A25="","",SUMIFS('Registos IVA'!$U$8:$U$116,'Registos IVA'!$B$8:$B$116,$B25))</f>
        <v/>
      </c>
      <c r="K25" s="29">
        <f>IF($A25="","",IFERROR($G25-$H25,0))</f>
        <v/>
      </c>
      <c r="L25" s="29">
        <f>IF($A25="","",IFERROR(MAX(0,$K25-$F25),0))</f>
        <v/>
      </c>
      <c r="M25" s="29">
        <f>IF($A25="","",IFERROR(MAX(0,$F25-$K25),0))</f>
        <v/>
      </c>
      <c r="N25" s="5">
        <f>IFERROR(IF($A25="","",IF(OR($B25="",COUNTIF($A$8:$A$108,$A25)&gt;1),"ERRO: identificação/período",IF(COUNTIF($B$8:$B$108,$B25)&gt;1,"ERRO: período duplicado",IF(AND($C25="",$F25&lt;&gt;0),"ERRO: crédito sem origem",IF(AND($C25&lt;&gt;"",$C25&lt;&gt;"Crédito inicial",$D25=""),"ERRO: origem de crédito não encontrada",IF(AND($C25&lt;&gt;"",$C25&lt;&gt;"Crédito inicial",$C25=$A25),"ERRO: origem igual ao período",IF(AND($C25&lt;&gt;"",$C25&lt;&gt;"Crédito inicial",$D25&gt;=$B25),"ERRO: origem não anterior",IF(AND($C25&lt;&gt;"",SUMIFS($F$8:$F$108,$C$8:$C$108,$C25)&gt;$E25+'Apuramento e Parâmetros'!$B$5),"ERRO: crédito utilizado excede origem",IF($J25&lt;&gt;0,"REVER: IVA em validação",IF(COUNTIFS('Registos IVA'!$B$8:$B$116,$B25,'Registos IVA'!$V$8:$V$116,"ERRO*")&gt;0,"REVER: erros nos registos","OK")))))))))),"ERRO: fórmula de controlo")</f>
        <v/>
      </c>
      <c r="O25" s="21" t="n"/>
    </row>
    <row r="26" ht="30" customHeight="1">
      <c r="A26" s="12" t="n"/>
      <c r="B26" s="30" t="n"/>
      <c r="C26" s="12" t="n"/>
      <c r="D26" s="34">
        <f>IF($A26="","",IF($C26="","",IF($C26="Crédito inicial","",IFERROR(XLOOKUP($C26,$A$8:$A$108,$B$8:$B$108,""),""))))</f>
        <v/>
      </c>
      <c r="E26" s="29">
        <f>IF($A26="","",IF($C26="","",IF($C26="Crédito inicial",'Apuramento e Parâmetros'!$B$4,IFERROR(XLOOKUP($C26,$A$8:$A$108,$M$8:$M$108,0),0))))</f>
        <v/>
      </c>
      <c r="F26" s="31" t="n"/>
      <c r="G26" s="29">
        <f>IF($A26="","",SUMIFS('Registos IVA'!$R$8:$R$116,'Registos IVA'!$B$8:$B$116,$B26))</f>
        <v/>
      </c>
      <c r="H26" s="29">
        <f>IF($A26="","",SUMIFS('Registos IVA'!$S$8:$S$116,'Registos IVA'!$B$8:$B$116,$B26))</f>
        <v/>
      </c>
      <c r="I26" s="29">
        <f>IF($A26="","",SUMIFS('Registos IVA'!$T$8:$T$116,'Registos IVA'!$B$8:$B$116,$B26))</f>
        <v/>
      </c>
      <c r="J26" s="29">
        <f>IF($A26="","",SUMIFS('Registos IVA'!$U$8:$U$116,'Registos IVA'!$B$8:$B$116,$B26))</f>
        <v/>
      </c>
      <c r="K26" s="29">
        <f>IF($A26="","",IFERROR($G26-$H26,0))</f>
        <v/>
      </c>
      <c r="L26" s="29">
        <f>IF($A26="","",IFERROR(MAX(0,$K26-$F26),0))</f>
        <v/>
      </c>
      <c r="M26" s="29">
        <f>IF($A26="","",IFERROR(MAX(0,$F26-$K26),0))</f>
        <v/>
      </c>
      <c r="N26" s="5">
        <f>IFERROR(IF($A26="","",IF(OR($B26="",COUNTIF($A$8:$A$108,$A26)&gt;1),"ERRO: identificação/período",IF(COUNTIF($B$8:$B$108,$B26)&gt;1,"ERRO: período duplicado",IF(AND($C26="",$F26&lt;&gt;0),"ERRO: crédito sem origem",IF(AND($C26&lt;&gt;"",$C26&lt;&gt;"Crédito inicial",$D26=""),"ERRO: origem de crédito não encontrada",IF(AND($C26&lt;&gt;"",$C26&lt;&gt;"Crédito inicial",$C26=$A26),"ERRO: origem igual ao período",IF(AND($C26&lt;&gt;"",$C26&lt;&gt;"Crédito inicial",$D26&gt;=$B26),"ERRO: origem não anterior",IF(AND($C26&lt;&gt;"",SUMIFS($F$8:$F$108,$C$8:$C$108,$C26)&gt;$E26+'Apuramento e Parâmetros'!$B$5),"ERRO: crédito utilizado excede origem",IF($J26&lt;&gt;0,"REVER: IVA em validação",IF(COUNTIFS('Registos IVA'!$B$8:$B$116,$B26,'Registos IVA'!$V$8:$V$116,"ERRO*")&gt;0,"REVER: erros nos registos","OK")))))))))),"ERRO: fórmula de controlo")</f>
        <v/>
      </c>
      <c r="O26" s="21" t="n"/>
    </row>
    <row r="27" ht="30" customHeight="1">
      <c r="A27" s="12" t="n"/>
      <c r="B27" s="30" t="n"/>
      <c r="C27" s="12" t="n"/>
      <c r="D27" s="34">
        <f>IF($A27="","",IF($C27="","",IF($C27="Crédito inicial","",IFERROR(XLOOKUP($C27,$A$8:$A$108,$B$8:$B$108,""),""))))</f>
        <v/>
      </c>
      <c r="E27" s="29">
        <f>IF($A27="","",IF($C27="","",IF($C27="Crédito inicial",'Apuramento e Parâmetros'!$B$4,IFERROR(XLOOKUP($C27,$A$8:$A$108,$M$8:$M$108,0),0))))</f>
        <v/>
      </c>
      <c r="F27" s="31" t="n"/>
      <c r="G27" s="29">
        <f>IF($A27="","",SUMIFS('Registos IVA'!$R$8:$R$116,'Registos IVA'!$B$8:$B$116,$B27))</f>
        <v/>
      </c>
      <c r="H27" s="29">
        <f>IF($A27="","",SUMIFS('Registos IVA'!$S$8:$S$116,'Registos IVA'!$B$8:$B$116,$B27))</f>
        <v/>
      </c>
      <c r="I27" s="29">
        <f>IF($A27="","",SUMIFS('Registos IVA'!$T$8:$T$116,'Registos IVA'!$B$8:$B$116,$B27))</f>
        <v/>
      </c>
      <c r="J27" s="29">
        <f>IF($A27="","",SUMIFS('Registos IVA'!$U$8:$U$116,'Registos IVA'!$B$8:$B$116,$B27))</f>
        <v/>
      </c>
      <c r="K27" s="29">
        <f>IF($A27="","",IFERROR($G27-$H27,0))</f>
        <v/>
      </c>
      <c r="L27" s="29">
        <f>IF($A27="","",IFERROR(MAX(0,$K27-$F27),0))</f>
        <v/>
      </c>
      <c r="M27" s="29">
        <f>IF($A27="","",IFERROR(MAX(0,$F27-$K27),0))</f>
        <v/>
      </c>
      <c r="N27" s="5">
        <f>IFERROR(IF($A27="","",IF(OR($B27="",COUNTIF($A$8:$A$108,$A27)&gt;1),"ERRO: identificação/período",IF(COUNTIF($B$8:$B$108,$B27)&gt;1,"ERRO: período duplicado",IF(AND($C27="",$F27&lt;&gt;0),"ERRO: crédito sem origem",IF(AND($C27&lt;&gt;"",$C27&lt;&gt;"Crédito inicial",$D27=""),"ERRO: origem de crédito não encontrada",IF(AND($C27&lt;&gt;"",$C27&lt;&gt;"Crédito inicial",$C27=$A27),"ERRO: origem igual ao período",IF(AND($C27&lt;&gt;"",$C27&lt;&gt;"Crédito inicial",$D27&gt;=$B27),"ERRO: origem não anterior",IF(AND($C27&lt;&gt;"",SUMIFS($F$8:$F$108,$C$8:$C$108,$C27)&gt;$E27+'Apuramento e Parâmetros'!$B$5),"ERRO: crédito utilizado excede origem",IF($J27&lt;&gt;0,"REVER: IVA em validação",IF(COUNTIFS('Registos IVA'!$B$8:$B$116,$B27,'Registos IVA'!$V$8:$V$116,"ERRO*")&gt;0,"REVER: erros nos registos","OK")))))))))),"ERRO: fórmula de controlo")</f>
        <v/>
      </c>
      <c r="O27" s="21" t="n"/>
    </row>
    <row r="28" ht="30" customHeight="1">
      <c r="A28" s="12" t="n"/>
      <c r="B28" s="30" t="n"/>
      <c r="C28" s="12" t="n"/>
      <c r="D28" s="34">
        <f>IF($A28="","",IF($C28="","",IF($C28="Crédito inicial","",IFERROR(XLOOKUP($C28,$A$8:$A$108,$B$8:$B$108,""),""))))</f>
        <v/>
      </c>
      <c r="E28" s="29">
        <f>IF($A28="","",IF($C28="","",IF($C28="Crédito inicial",'Apuramento e Parâmetros'!$B$4,IFERROR(XLOOKUP($C28,$A$8:$A$108,$M$8:$M$108,0),0))))</f>
        <v/>
      </c>
      <c r="F28" s="31" t="n"/>
      <c r="G28" s="29">
        <f>IF($A28="","",SUMIFS('Registos IVA'!$R$8:$R$116,'Registos IVA'!$B$8:$B$116,$B28))</f>
        <v/>
      </c>
      <c r="H28" s="29">
        <f>IF($A28="","",SUMIFS('Registos IVA'!$S$8:$S$116,'Registos IVA'!$B$8:$B$116,$B28))</f>
        <v/>
      </c>
      <c r="I28" s="29">
        <f>IF($A28="","",SUMIFS('Registos IVA'!$T$8:$T$116,'Registos IVA'!$B$8:$B$116,$B28))</f>
        <v/>
      </c>
      <c r="J28" s="29">
        <f>IF($A28="","",SUMIFS('Registos IVA'!$U$8:$U$116,'Registos IVA'!$B$8:$B$116,$B28))</f>
        <v/>
      </c>
      <c r="K28" s="29">
        <f>IF($A28="","",IFERROR($G28-$H28,0))</f>
        <v/>
      </c>
      <c r="L28" s="29">
        <f>IF($A28="","",IFERROR(MAX(0,$K28-$F28),0))</f>
        <v/>
      </c>
      <c r="M28" s="29">
        <f>IF($A28="","",IFERROR(MAX(0,$F28-$K28),0))</f>
        <v/>
      </c>
      <c r="N28" s="5">
        <f>IFERROR(IF($A28="","",IF(OR($B28="",COUNTIF($A$8:$A$108,$A28)&gt;1),"ERRO: identificação/período",IF(COUNTIF($B$8:$B$108,$B28)&gt;1,"ERRO: período duplicado",IF(AND($C28="",$F28&lt;&gt;0),"ERRO: crédito sem origem",IF(AND($C28&lt;&gt;"",$C28&lt;&gt;"Crédito inicial",$D28=""),"ERRO: origem de crédito não encontrada",IF(AND($C28&lt;&gt;"",$C28&lt;&gt;"Crédito inicial",$C28=$A28),"ERRO: origem igual ao período",IF(AND($C28&lt;&gt;"",$C28&lt;&gt;"Crédito inicial",$D28&gt;=$B28),"ERRO: origem não anterior",IF(AND($C28&lt;&gt;"",SUMIFS($F$8:$F$108,$C$8:$C$108,$C28)&gt;$E28+'Apuramento e Parâmetros'!$B$5),"ERRO: crédito utilizado excede origem",IF($J28&lt;&gt;0,"REVER: IVA em validação",IF(COUNTIFS('Registos IVA'!$B$8:$B$116,$B28,'Registos IVA'!$V$8:$V$116,"ERRO*")&gt;0,"REVER: erros nos registos","OK")))))))))),"ERRO: fórmula de controlo")</f>
        <v/>
      </c>
      <c r="O28" s="21" t="n"/>
    </row>
    <row r="29" ht="30" customHeight="1">
      <c r="A29" s="12" t="n"/>
      <c r="B29" s="30" t="n"/>
      <c r="C29" s="12" t="n"/>
      <c r="D29" s="34">
        <f>IF($A29="","",IF($C29="","",IF($C29="Crédito inicial","",IFERROR(XLOOKUP($C29,$A$8:$A$108,$B$8:$B$108,""),""))))</f>
        <v/>
      </c>
      <c r="E29" s="29">
        <f>IF($A29="","",IF($C29="","",IF($C29="Crédito inicial",'Apuramento e Parâmetros'!$B$4,IFERROR(XLOOKUP($C29,$A$8:$A$108,$M$8:$M$108,0),0))))</f>
        <v/>
      </c>
      <c r="F29" s="31" t="n"/>
      <c r="G29" s="29">
        <f>IF($A29="","",SUMIFS('Registos IVA'!$R$8:$R$116,'Registos IVA'!$B$8:$B$116,$B29))</f>
        <v/>
      </c>
      <c r="H29" s="29">
        <f>IF($A29="","",SUMIFS('Registos IVA'!$S$8:$S$116,'Registos IVA'!$B$8:$B$116,$B29))</f>
        <v/>
      </c>
      <c r="I29" s="29">
        <f>IF($A29="","",SUMIFS('Registos IVA'!$T$8:$T$116,'Registos IVA'!$B$8:$B$116,$B29))</f>
        <v/>
      </c>
      <c r="J29" s="29">
        <f>IF($A29="","",SUMIFS('Registos IVA'!$U$8:$U$116,'Registos IVA'!$B$8:$B$116,$B29))</f>
        <v/>
      </c>
      <c r="K29" s="29">
        <f>IF($A29="","",IFERROR($G29-$H29,0))</f>
        <v/>
      </c>
      <c r="L29" s="29">
        <f>IF($A29="","",IFERROR(MAX(0,$K29-$F29),0))</f>
        <v/>
      </c>
      <c r="M29" s="29">
        <f>IF($A29="","",IFERROR(MAX(0,$F29-$K29),0))</f>
        <v/>
      </c>
      <c r="N29" s="5">
        <f>IFERROR(IF($A29="","",IF(OR($B29="",COUNTIF($A$8:$A$108,$A29)&gt;1),"ERRO: identificação/período",IF(COUNTIF($B$8:$B$108,$B29)&gt;1,"ERRO: período duplicado",IF(AND($C29="",$F29&lt;&gt;0),"ERRO: crédito sem origem",IF(AND($C29&lt;&gt;"",$C29&lt;&gt;"Crédito inicial",$D29=""),"ERRO: origem de crédito não encontrada",IF(AND($C29&lt;&gt;"",$C29&lt;&gt;"Crédito inicial",$C29=$A29),"ERRO: origem igual ao período",IF(AND($C29&lt;&gt;"",$C29&lt;&gt;"Crédito inicial",$D29&gt;=$B29),"ERRO: origem não anterior",IF(AND($C29&lt;&gt;"",SUMIFS($F$8:$F$108,$C$8:$C$108,$C29)&gt;$E29+'Apuramento e Parâmetros'!$B$5),"ERRO: crédito utilizado excede origem",IF($J29&lt;&gt;0,"REVER: IVA em validação",IF(COUNTIFS('Registos IVA'!$B$8:$B$116,$B29,'Registos IVA'!$V$8:$V$116,"ERRO*")&gt;0,"REVER: erros nos registos","OK")))))))))),"ERRO: fórmula de controlo")</f>
        <v/>
      </c>
      <c r="O29" s="21" t="n"/>
    </row>
    <row r="30" ht="30" customHeight="1">
      <c r="A30" s="12" t="n"/>
      <c r="B30" s="30" t="n"/>
      <c r="C30" s="12" t="n"/>
      <c r="D30" s="34">
        <f>IF($A30="","",IF($C30="","",IF($C30="Crédito inicial","",IFERROR(XLOOKUP($C30,$A$8:$A$108,$B$8:$B$108,""),""))))</f>
        <v/>
      </c>
      <c r="E30" s="29">
        <f>IF($A30="","",IF($C30="","",IF($C30="Crédito inicial",'Apuramento e Parâmetros'!$B$4,IFERROR(XLOOKUP($C30,$A$8:$A$108,$M$8:$M$108,0),0))))</f>
        <v/>
      </c>
      <c r="F30" s="31" t="n"/>
      <c r="G30" s="29">
        <f>IF($A30="","",SUMIFS('Registos IVA'!$R$8:$R$116,'Registos IVA'!$B$8:$B$116,$B30))</f>
        <v/>
      </c>
      <c r="H30" s="29">
        <f>IF($A30="","",SUMIFS('Registos IVA'!$S$8:$S$116,'Registos IVA'!$B$8:$B$116,$B30))</f>
        <v/>
      </c>
      <c r="I30" s="29">
        <f>IF($A30="","",SUMIFS('Registos IVA'!$T$8:$T$116,'Registos IVA'!$B$8:$B$116,$B30))</f>
        <v/>
      </c>
      <c r="J30" s="29">
        <f>IF($A30="","",SUMIFS('Registos IVA'!$U$8:$U$116,'Registos IVA'!$B$8:$B$116,$B30))</f>
        <v/>
      </c>
      <c r="K30" s="29">
        <f>IF($A30="","",IFERROR($G30-$H30,0))</f>
        <v/>
      </c>
      <c r="L30" s="29">
        <f>IF($A30="","",IFERROR(MAX(0,$K30-$F30),0))</f>
        <v/>
      </c>
      <c r="M30" s="29">
        <f>IF($A30="","",IFERROR(MAX(0,$F30-$K30),0))</f>
        <v/>
      </c>
      <c r="N30" s="5">
        <f>IFERROR(IF($A30="","",IF(OR($B30="",COUNTIF($A$8:$A$108,$A30)&gt;1),"ERRO: identificação/período",IF(COUNTIF($B$8:$B$108,$B30)&gt;1,"ERRO: período duplicado",IF(AND($C30="",$F30&lt;&gt;0),"ERRO: crédito sem origem",IF(AND($C30&lt;&gt;"",$C30&lt;&gt;"Crédito inicial",$D30=""),"ERRO: origem de crédito não encontrada",IF(AND($C30&lt;&gt;"",$C30&lt;&gt;"Crédito inicial",$C30=$A30),"ERRO: origem igual ao período",IF(AND($C30&lt;&gt;"",$C30&lt;&gt;"Crédito inicial",$D30&gt;=$B30),"ERRO: origem não anterior",IF(AND($C30&lt;&gt;"",SUMIFS($F$8:$F$108,$C$8:$C$108,$C30)&gt;$E30+'Apuramento e Parâmetros'!$B$5),"ERRO: crédito utilizado excede origem",IF($J30&lt;&gt;0,"REVER: IVA em validação",IF(COUNTIFS('Registos IVA'!$B$8:$B$116,$B30,'Registos IVA'!$V$8:$V$116,"ERRO*")&gt;0,"REVER: erros nos registos","OK")))))))))),"ERRO: fórmula de controlo")</f>
        <v/>
      </c>
      <c r="O30" s="21" t="n"/>
    </row>
    <row r="31" ht="30" customHeight="1">
      <c r="A31" s="12" t="n"/>
      <c r="B31" s="30" t="n"/>
      <c r="C31" s="12" t="n"/>
      <c r="D31" s="34">
        <f>IF($A31="","",IF($C31="","",IF($C31="Crédito inicial","",IFERROR(XLOOKUP($C31,$A$8:$A$108,$B$8:$B$108,""),""))))</f>
        <v/>
      </c>
      <c r="E31" s="29">
        <f>IF($A31="","",IF($C31="","",IF($C31="Crédito inicial",'Apuramento e Parâmetros'!$B$4,IFERROR(XLOOKUP($C31,$A$8:$A$108,$M$8:$M$108,0),0))))</f>
        <v/>
      </c>
      <c r="F31" s="31" t="n"/>
      <c r="G31" s="29">
        <f>IF($A31="","",SUMIFS('Registos IVA'!$R$8:$R$116,'Registos IVA'!$B$8:$B$116,$B31))</f>
        <v/>
      </c>
      <c r="H31" s="29">
        <f>IF($A31="","",SUMIFS('Registos IVA'!$S$8:$S$116,'Registos IVA'!$B$8:$B$116,$B31))</f>
        <v/>
      </c>
      <c r="I31" s="29">
        <f>IF($A31="","",SUMIFS('Registos IVA'!$T$8:$T$116,'Registos IVA'!$B$8:$B$116,$B31))</f>
        <v/>
      </c>
      <c r="J31" s="29">
        <f>IF($A31="","",SUMIFS('Registos IVA'!$U$8:$U$116,'Registos IVA'!$B$8:$B$116,$B31))</f>
        <v/>
      </c>
      <c r="K31" s="29">
        <f>IF($A31="","",IFERROR($G31-$H31,0))</f>
        <v/>
      </c>
      <c r="L31" s="29">
        <f>IF($A31="","",IFERROR(MAX(0,$K31-$F31),0))</f>
        <v/>
      </c>
      <c r="M31" s="29">
        <f>IF($A31="","",IFERROR(MAX(0,$F31-$K31),0))</f>
        <v/>
      </c>
      <c r="N31" s="5">
        <f>IFERROR(IF($A31="","",IF(OR($B31="",COUNTIF($A$8:$A$108,$A31)&gt;1),"ERRO: identificação/período",IF(COUNTIF($B$8:$B$108,$B31)&gt;1,"ERRO: período duplicado",IF(AND($C31="",$F31&lt;&gt;0),"ERRO: crédito sem origem",IF(AND($C31&lt;&gt;"",$C31&lt;&gt;"Crédito inicial",$D31=""),"ERRO: origem de crédito não encontrada",IF(AND($C31&lt;&gt;"",$C31&lt;&gt;"Crédito inicial",$C31=$A31),"ERRO: origem igual ao período",IF(AND($C31&lt;&gt;"",$C31&lt;&gt;"Crédito inicial",$D31&gt;=$B31),"ERRO: origem não anterior",IF(AND($C31&lt;&gt;"",SUMIFS($F$8:$F$108,$C$8:$C$108,$C31)&gt;$E31+'Apuramento e Parâmetros'!$B$5),"ERRO: crédito utilizado excede origem",IF($J31&lt;&gt;0,"REVER: IVA em validação",IF(COUNTIFS('Registos IVA'!$B$8:$B$116,$B31,'Registos IVA'!$V$8:$V$116,"ERRO*")&gt;0,"REVER: erros nos registos","OK")))))))))),"ERRO: fórmula de controlo")</f>
        <v/>
      </c>
      <c r="O31" s="21" t="n"/>
    </row>
    <row r="32" ht="30" customHeight="1">
      <c r="A32" s="12" t="n"/>
      <c r="B32" s="30" t="n"/>
      <c r="C32" s="12" t="n"/>
      <c r="D32" s="34">
        <f>IF($A32="","",IF($C32="","",IF($C32="Crédito inicial","",IFERROR(XLOOKUP($C32,$A$8:$A$108,$B$8:$B$108,""),""))))</f>
        <v/>
      </c>
      <c r="E32" s="29">
        <f>IF($A32="","",IF($C32="","",IF($C32="Crédito inicial",'Apuramento e Parâmetros'!$B$4,IFERROR(XLOOKUP($C32,$A$8:$A$108,$M$8:$M$108,0),0))))</f>
        <v/>
      </c>
      <c r="F32" s="31" t="n"/>
      <c r="G32" s="29">
        <f>IF($A32="","",SUMIFS('Registos IVA'!$R$8:$R$116,'Registos IVA'!$B$8:$B$116,$B32))</f>
        <v/>
      </c>
      <c r="H32" s="29">
        <f>IF($A32="","",SUMIFS('Registos IVA'!$S$8:$S$116,'Registos IVA'!$B$8:$B$116,$B32))</f>
        <v/>
      </c>
      <c r="I32" s="29">
        <f>IF($A32="","",SUMIFS('Registos IVA'!$T$8:$T$116,'Registos IVA'!$B$8:$B$116,$B32))</f>
        <v/>
      </c>
      <c r="J32" s="29">
        <f>IF($A32="","",SUMIFS('Registos IVA'!$U$8:$U$116,'Registos IVA'!$B$8:$B$116,$B32))</f>
        <v/>
      </c>
      <c r="K32" s="29">
        <f>IF($A32="","",IFERROR($G32-$H32,0))</f>
        <v/>
      </c>
      <c r="L32" s="29">
        <f>IF($A32="","",IFERROR(MAX(0,$K32-$F32),0))</f>
        <v/>
      </c>
      <c r="M32" s="29">
        <f>IF($A32="","",IFERROR(MAX(0,$F32-$K32),0))</f>
        <v/>
      </c>
      <c r="N32" s="5">
        <f>IFERROR(IF($A32="","",IF(OR($B32="",COUNTIF($A$8:$A$108,$A32)&gt;1),"ERRO: identificação/período",IF(COUNTIF($B$8:$B$108,$B32)&gt;1,"ERRO: período duplicado",IF(AND($C32="",$F32&lt;&gt;0),"ERRO: crédito sem origem",IF(AND($C32&lt;&gt;"",$C32&lt;&gt;"Crédito inicial",$D32=""),"ERRO: origem de crédito não encontrada",IF(AND($C32&lt;&gt;"",$C32&lt;&gt;"Crédito inicial",$C32=$A32),"ERRO: origem igual ao período",IF(AND($C32&lt;&gt;"",$C32&lt;&gt;"Crédito inicial",$D32&gt;=$B32),"ERRO: origem não anterior",IF(AND($C32&lt;&gt;"",SUMIFS($F$8:$F$108,$C$8:$C$108,$C32)&gt;$E32+'Apuramento e Parâmetros'!$B$5),"ERRO: crédito utilizado excede origem",IF($J32&lt;&gt;0,"REVER: IVA em validação",IF(COUNTIFS('Registos IVA'!$B$8:$B$116,$B32,'Registos IVA'!$V$8:$V$116,"ERRO*")&gt;0,"REVER: erros nos registos","OK")))))))))),"ERRO: fórmula de controlo")</f>
        <v/>
      </c>
      <c r="O32" s="21" t="n"/>
    </row>
    <row r="33" ht="30" customHeight="1">
      <c r="A33" s="12" t="n"/>
      <c r="B33" s="30" t="n"/>
      <c r="C33" s="12" t="n"/>
      <c r="D33" s="34">
        <f>IF($A33="","",IF($C33="","",IF($C33="Crédito inicial","",IFERROR(XLOOKUP($C33,$A$8:$A$108,$B$8:$B$108,""),""))))</f>
        <v/>
      </c>
      <c r="E33" s="29">
        <f>IF($A33="","",IF($C33="","",IF($C33="Crédito inicial",'Apuramento e Parâmetros'!$B$4,IFERROR(XLOOKUP($C33,$A$8:$A$108,$M$8:$M$108,0),0))))</f>
        <v/>
      </c>
      <c r="F33" s="31" t="n"/>
      <c r="G33" s="29">
        <f>IF($A33="","",SUMIFS('Registos IVA'!$R$8:$R$116,'Registos IVA'!$B$8:$B$116,$B33))</f>
        <v/>
      </c>
      <c r="H33" s="29">
        <f>IF($A33="","",SUMIFS('Registos IVA'!$S$8:$S$116,'Registos IVA'!$B$8:$B$116,$B33))</f>
        <v/>
      </c>
      <c r="I33" s="29">
        <f>IF($A33="","",SUMIFS('Registos IVA'!$T$8:$T$116,'Registos IVA'!$B$8:$B$116,$B33))</f>
        <v/>
      </c>
      <c r="J33" s="29">
        <f>IF($A33="","",SUMIFS('Registos IVA'!$U$8:$U$116,'Registos IVA'!$B$8:$B$116,$B33))</f>
        <v/>
      </c>
      <c r="K33" s="29">
        <f>IF($A33="","",IFERROR($G33-$H33,0))</f>
        <v/>
      </c>
      <c r="L33" s="29">
        <f>IF($A33="","",IFERROR(MAX(0,$K33-$F33),0))</f>
        <v/>
      </c>
      <c r="M33" s="29">
        <f>IF($A33="","",IFERROR(MAX(0,$F33-$K33),0))</f>
        <v/>
      </c>
      <c r="N33" s="5">
        <f>IFERROR(IF($A33="","",IF(OR($B33="",COUNTIF($A$8:$A$108,$A33)&gt;1),"ERRO: identificação/período",IF(COUNTIF($B$8:$B$108,$B33)&gt;1,"ERRO: período duplicado",IF(AND($C33="",$F33&lt;&gt;0),"ERRO: crédito sem origem",IF(AND($C33&lt;&gt;"",$C33&lt;&gt;"Crédito inicial",$D33=""),"ERRO: origem de crédito não encontrada",IF(AND($C33&lt;&gt;"",$C33&lt;&gt;"Crédito inicial",$C33=$A33),"ERRO: origem igual ao período",IF(AND($C33&lt;&gt;"",$C33&lt;&gt;"Crédito inicial",$D33&gt;=$B33),"ERRO: origem não anterior",IF(AND($C33&lt;&gt;"",SUMIFS($F$8:$F$108,$C$8:$C$108,$C33)&gt;$E33+'Apuramento e Parâmetros'!$B$5),"ERRO: crédito utilizado excede origem",IF($J33&lt;&gt;0,"REVER: IVA em validação",IF(COUNTIFS('Registos IVA'!$B$8:$B$116,$B33,'Registos IVA'!$V$8:$V$116,"ERRO*")&gt;0,"REVER: erros nos registos","OK")))))))))),"ERRO: fórmula de controlo")</f>
        <v/>
      </c>
      <c r="O33" s="21" t="n"/>
    </row>
    <row r="34" ht="30" customHeight="1">
      <c r="A34" s="12" t="n"/>
      <c r="B34" s="30" t="n"/>
      <c r="C34" s="12" t="n"/>
      <c r="D34" s="34">
        <f>IF($A34="","",IF($C34="","",IF($C34="Crédito inicial","",IFERROR(XLOOKUP($C34,$A$8:$A$108,$B$8:$B$108,""),""))))</f>
        <v/>
      </c>
      <c r="E34" s="29">
        <f>IF($A34="","",IF($C34="","",IF($C34="Crédito inicial",'Apuramento e Parâmetros'!$B$4,IFERROR(XLOOKUP($C34,$A$8:$A$108,$M$8:$M$108,0),0))))</f>
        <v/>
      </c>
      <c r="F34" s="31" t="n"/>
      <c r="G34" s="29">
        <f>IF($A34="","",SUMIFS('Registos IVA'!$R$8:$R$116,'Registos IVA'!$B$8:$B$116,$B34))</f>
        <v/>
      </c>
      <c r="H34" s="29">
        <f>IF($A34="","",SUMIFS('Registos IVA'!$S$8:$S$116,'Registos IVA'!$B$8:$B$116,$B34))</f>
        <v/>
      </c>
      <c r="I34" s="29">
        <f>IF($A34="","",SUMIFS('Registos IVA'!$T$8:$T$116,'Registos IVA'!$B$8:$B$116,$B34))</f>
        <v/>
      </c>
      <c r="J34" s="29">
        <f>IF($A34="","",SUMIFS('Registos IVA'!$U$8:$U$116,'Registos IVA'!$B$8:$B$116,$B34))</f>
        <v/>
      </c>
      <c r="K34" s="29">
        <f>IF($A34="","",IFERROR($G34-$H34,0))</f>
        <v/>
      </c>
      <c r="L34" s="29">
        <f>IF($A34="","",IFERROR(MAX(0,$K34-$F34),0))</f>
        <v/>
      </c>
      <c r="M34" s="29">
        <f>IF($A34="","",IFERROR(MAX(0,$F34-$K34),0))</f>
        <v/>
      </c>
      <c r="N34" s="5">
        <f>IFERROR(IF($A34="","",IF(OR($B34="",COUNTIF($A$8:$A$108,$A34)&gt;1),"ERRO: identificação/período",IF(COUNTIF($B$8:$B$108,$B34)&gt;1,"ERRO: período duplicado",IF(AND($C34="",$F34&lt;&gt;0),"ERRO: crédito sem origem",IF(AND($C34&lt;&gt;"",$C34&lt;&gt;"Crédito inicial",$D34=""),"ERRO: origem de crédito não encontrada",IF(AND($C34&lt;&gt;"",$C34&lt;&gt;"Crédito inicial",$C34=$A34),"ERRO: origem igual ao período",IF(AND($C34&lt;&gt;"",$C34&lt;&gt;"Crédito inicial",$D34&gt;=$B34),"ERRO: origem não anterior",IF(AND($C34&lt;&gt;"",SUMIFS($F$8:$F$108,$C$8:$C$108,$C34)&gt;$E34+'Apuramento e Parâmetros'!$B$5),"ERRO: crédito utilizado excede origem",IF($J34&lt;&gt;0,"REVER: IVA em validação",IF(COUNTIFS('Registos IVA'!$B$8:$B$116,$B34,'Registos IVA'!$V$8:$V$116,"ERRO*")&gt;0,"REVER: erros nos registos","OK")))))))))),"ERRO: fórmula de controlo")</f>
        <v/>
      </c>
      <c r="O34" s="21" t="n"/>
    </row>
    <row r="35" ht="30" customHeight="1">
      <c r="A35" s="12" t="n"/>
      <c r="B35" s="30" t="n"/>
      <c r="C35" s="12" t="n"/>
      <c r="D35" s="34">
        <f>IF($A35="","",IF($C35="","",IF($C35="Crédito inicial","",IFERROR(XLOOKUP($C35,$A$8:$A$108,$B$8:$B$108,""),""))))</f>
        <v/>
      </c>
      <c r="E35" s="29">
        <f>IF($A35="","",IF($C35="","",IF($C35="Crédito inicial",'Apuramento e Parâmetros'!$B$4,IFERROR(XLOOKUP($C35,$A$8:$A$108,$M$8:$M$108,0),0))))</f>
        <v/>
      </c>
      <c r="F35" s="31" t="n"/>
      <c r="G35" s="29">
        <f>IF($A35="","",SUMIFS('Registos IVA'!$R$8:$R$116,'Registos IVA'!$B$8:$B$116,$B35))</f>
        <v/>
      </c>
      <c r="H35" s="29">
        <f>IF($A35="","",SUMIFS('Registos IVA'!$S$8:$S$116,'Registos IVA'!$B$8:$B$116,$B35))</f>
        <v/>
      </c>
      <c r="I35" s="29">
        <f>IF($A35="","",SUMIFS('Registos IVA'!$T$8:$T$116,'Registos IVA'!$B$8:$B$116,$B35))</f>
        <v/>
      </c>
      <c r="J35" s="29">
        <f>IF($A35="","",SUMIFS('Registos IVA'!$U$8:$U$116,'Registos IVA'!$B$8:$B$116,$B35))</f>
        <v/>
      </c>
      <c r="K35" s="29">
        <f>IF($A35="","",IFERROR($G35-$H35,0))</f>
        <v/>
      </c>
      <c r="L35" s="29">
        <f>IF($A35="","",IFERROR(MAX(0,$K35-$F35),0))</f>
        <v/>
      </c>
      <c r="M35" s="29">
        <f>IF($A35="","",IFERROR(MAX(0,$F35-$K35),0))</f>
        <v/>
      </c>
      <c r="N35" s="5">
        <f>IFERROR(IF($A35="","",IF(OR($B35="",COUNTIF($A$8:$A$108,$A35)&gt;1),"ERRO: identificação/período",IF(COUNTIF($B$8:$B$108,$B35)&gt;1,"ERRO: período duplicado",IF(AND($C35="",$F35&lt;&gt;0),"ERRO: crédito sem origem",IF(AND($C35&lt;&gt;"",$C35&lt;&gt;"Crédito inicial",$D35=""),"ERRO: origem de crédito não encontrada",IF(AND($C35&lt;&gt;"",$C35&lt;&gt;"Crédito inicial",$C35=$A35),"ERRO: origem igual ao período",IF(AND($C35&lt;&gt;"",$C35&lt;&gt;"Crédito inicial",$D35&gt;=$B35),"ERRO: origem não anterior",IF(AND($C35&lt;&gt;"",SUMIFS($F$8:$F$108,$C$8:$C$108,$C35)&gt;$E35+'Apuramento e Parâmetros'!$B$5),"ERRO: crédito utilizado excede origem",IF($J35&lt;&gt;0,"REVER: IVA em validação",IF(COUNTIFS('Registos IVA'!$B$8:$B$116,$B35,'Registos IVA'!$V$8:$V$116,"ERRO*")&gt;0,"REVER: erros nos registos","OK")))))))))),"ERRO: fórmula de controlo")</f>
        <v/>
      </c>
      <c r="O35" s="21" t="n"/>
    </row>
    <row r="36" ht="30" customHeight="1">
      <c r="A36" s="12" t="n"/>
      <c r="B36" s="30" t="n"/>
      <c r="C36" s="12" t="n"/>
      <c r="D36" s="34">
        <f>IF($A36="","",IF($C36="","",IF($C36="Crédito inicial","",IFERROR(XLOOKUP($C36,$A$8:$A$108,$B$8:$B$108,""),""))))</f>
        <v/>
      </c>
      <c r="E36" s="29">
        <f>IF($A36="","",IF($C36="","",IF($C36="Crédito inicial",'Apuramento e Parâmetros'!$B$4,IFERROR(XLOOKUP($C36,$A$8:$A$108,$M$8:$M$108,0),0))))</f>
        <v/>
      </c>
      <c r="F36" s="31" t="n"/>
      <c r="G36" s="29">
        <f>IF($A36="","",SUMIFS('Registos IVA'!$R$8:$R$116,'Registos IVA'!$B$8:$B$116,$B36))</f>
        <v/>
      </c>
      <c r="H36" s="29">
        <f>IF($A36="","",SUMIFS('Registos IVA'!$S$8:$S$116,'Registos IVA'!$B$8:$B$116,$B36))</f>
        <v/>
      </c>
      <c r="I36" s="29">
        <f>IF($A36="","",SUMIFS('Registos IVA'!$T$8:$T$116,'Registos IVA'!$B$8:$B$116,$B36))</f>
        <v/>
      </c>
      <c r="J36" s="29">
        <f>IF($A36="","",SUMIFS('Registos IVA'!$U$8:$U$116,'Registos IVA'!$B$8:$B$116,$B36))</f>
        <v/>
      </c>
      <c r="K36" s="29">
        <f>IF($A36="","",IFERROR($G36-$H36,0))</f>
        <v/>
      </c>
      <c r="L36" s="29">
        <f>IF($A36="","",IFERROR(MAX(0,$K36-$F36),0))</f>
        <v/>
      </c>
      <c r="M36" s="29">
        <f>IF($A36="","",IFERROR(MAX(0,$F36-$K36),0))</f>
        <v/>
      </c>
      <c r="N36" s="5">
        <f>IFERROR(IF($A36="","",IF(OR($B36="",COUNTIF($A$8:$A$108,$A36)&gt;1),"ERRO: identificação/período",IF(COUNTIF($B$8:$B$108,$B36)&gt;1,"ERRO: período duplicado",IF(AND($C36="",$F36&lt;&gt;0),"ERRO: crédito sem origem",IF(AND($C36&lt;&gt;"",$C36&lt;&gt;"Crédito inicial",$D36=""),"ERRO: origem de crédito não encontrada",IF(AND($C36&lt;&gt;"",$C36&lt;&gt;"Crédito inicial",$C36=$A36),"ERRO: origem igual ao período",IF(AND($C36&lt;&gt;"",$C36&lt;&gt;"Crédito inicial",$D36&gt;=$B36),"ERRO: origem não anterior",IF(AND($C36&lt;&gt;"",SUMIFS($F$8:$F$108,$C$8:$C$108,$C36)&gt;$E36+'Apuramento e Parâmetros'!$B$5),"ERRO: crédito utilizado excede origem",IF($J36&lt;&gt;0,"REVER: IVA em validação",IF(COUNTIFS('Registos IVA'!$B$8:$B$116,$B36,'Registos IVA'!$V$8:$V$116,"ERRO*")&gt;0,"REVER: erros nos registos","OK")))))))))),"ERRO: fórmula de controlo")</f>
        <v/>
      </c>
      <c r="O36" s="21" t="n"/>
    </row>
    <row r="37" ht="30" customHeight="1">
      <c r="A37" s="12" t="n"/>
      <c r="B37" s="30" t="n"/>
      <c r="C37" s="12" t="n"/>
      <c r="D37" s="34">
        <f>IF($A37="","",IF($C37="","",IF($C37="Crédito inicial","",IFERROR(XLOOKUP($C37,$A$8:$A$108,$B$8:$B$108,""),""))))</f>
        <v/>
      </c>
      <c r="E37" s="29">
        <f>IF($A37="","",IF($C37="","",IF($C37="Crédito inicial",'Apuramento e Parâmetros'!$B$4,IFERROR(XLOOKUP($C37,$A$8:$A$108,$M$8:$M$108,0),0))))</f>
        <v/>
      </c>
      <c r="F37" s="31" t="n"/>
      <c r="G37" s="29">
        <f>IF($A37="","",SUMIFS('Registos IVA'!$R$8:$R$116,'Registos IVA'!$B$8:$B$116,$B37))</f>
        <v/>
      </c>
      <c r="H37" s="29">
        <f>IF($A37="","",SUMIFS('Registos IVA'!$S$8:$S$116,'Registos IVA'!$B$8:$B$116,$B37))</f>
        <v/>
      </c>
      <c r="I37" s="29">
        <f>IF($A37="","",SUMIFS('Registos IVA'!$T$8:$T$116,'Registos IVA'!$B$8:$B$116,$B37))</f>
        <v/>
      </c>
      <c r="J37" s="29">
        <f>IF($A37="","",SUMIFS('Registos IVA'!$U$8:$U$116,'Registos IVA'!$B$8:$B$116,$B37))</f>
        <v/>
      </c>
      <c r="K37" s="29">
        <f>IF($A37="","",IFERROR($G37-$H37,0))</f>
        <v/>
      </c>
      <c r="L37" s="29">
        <f>IF($A37="","",IFERROR(MAX(0,$K37-$F37),0))</f>
        <v/>
      </c>
      <c r="M37" s="29">
        <f>IF($A37="","",IFERROR(MAX(0,$F37-$K37),0))</f>
        <v/>
      </c>
      <c r="N37" s="5">
        <f>IFERROR(IF($A37="","",IF(OR($B37="",COUNTIF($A$8:$A$108,$A37)&gt;1),"ERRO: identificação/período",IF(COUNTIF($B$8:$B$108,$B37)&gt;1,"ERRO: período duplicado",IF(AND($C37="",$F37&lt;&gt;0),"ERRO: crédito sem origem",IF(AND($C37&lt;&gt;"",$C37&lt;&gt;"Crédito inicial",$D37=""),"ERRO: origem de crédito não encontrada",IF(AND($C37&lt;&gt;"",$C37&lt;&gt;"Crédito inicial",$C37=$A37),"ERRO: origem igual ao período",IF(AND($C37&lt;&gt;"",$C37&lt;&gt;"Crédito inicial",$D37&gt;=$B37),"ERRO: origem não anterior",IF(AND($C37&lt;&gt;"",SUMIFS($F$8:$F$108,$C$8:$C$108,$C37)&gt;$E37+'Apuramento e Parâmetros'!$B$5),"ERRO: crédito utilizado excede origem",IF($J37&lt;&gt;0,"REVER: IVA em validação",IF(COUNTIFS('Registos IVA'!$B$8:$B$116,$B37,'Registos IVA'!$V$8:$V$116,"ERRO*")&gt;0,"REVER: erros nos registos","OK")))))))))),"ERRO: fórmula de controlo")</f>
        <v/>
      </c>
      <c r="O37" s="21" t="n"/>
    </row>
    <row r="38" ht="30" customHeight="1">
      <c r="A38" s="12" t="n"/>
      <c r="B38" s="30" t="n"/>
      <c r="C38" s="12" t="n"/>
      <c r="D38" s="34">
        <f>IF($A38="","",IF($C38="","",IF($C38="Crédito inicial","",IFERROR(XLOOKUP($C38,$A$8:$A$108,$B$8:$B$108,""),""))))</f>
        <v/>
      </c>
      <c r="E38" s="29">
        <f>IF($A38="","",IF($C38="","",IF($C38="Crédito inicial",'Apuramento e Parâmetros'!$B$4,IFERROR(XLOOKUP($C38,$A$8:$A$108,$M$8:$M$108,0),0))))</f>
        <v/>
      </c>
      <c r="F38" s="31" t="n"/>
      <c r="G38" s="29">
        <f>IF($A38="","",SUMIFS('Registos IVA'!$R$8:$R$116,'Registos IVA'!$B$8:$B$116,$B38))</f>
        <v/>
      </c>
      <c r="H38" s="29">
        <f>IF($A38="","",SUMIFS('Registos IVA'!$S$8:$S$116,'Registos IVA'!$B$8:$B$116,$B38))</f>
        <v/>
      </c>
      <c r="I38" s="29">
        <f>IF($A38="","",SUMIFS('Registos IVA'!$T$8:$T$116,'Registos IVA'!$B$8:$B$116,$B38))</f>
        <v/>
      </c>
      <c r="J38" s="29">
        <f>IF($A38="","",SUMIFS('Registos IVA'!$U$8:$U$116,'Registos IVA'!$B$8:$B$116,$B38))</f>
        <v/>
      </c>
      <c r="K38" s="29">
        <f>IF($A38="","",IFERROR($G38-$H38,0))</f>
        <v/>
      </c>
      <c r="L38" s="29">
        <f>IF($A38="","",IFERROR(MAX(0,$K38-$F38),0))</f>
        <v/>
      </c>
      <c r="M38" s="29">
        <f>IF($A38="","",IFERROR(MAX(0,$F38-$K38),0))</f>
        <v/>
      </c>
      <c r="N38" s="5">
        <f>IFERROR(IF($A38="","",IF(OR($B38="",COUNTIF($A$8:$A$108,$A38)&gt;1),"ERRO: identificação/período",IF(COUNTIF($B$8:$B$108,$B38)&gt;1,"ERRO: período duplicado",IF(AND($C38="",$F38&lt;&gt;0),"ERRO: crédito sem origem",IF(AND($C38&lt;&gt;"",$C38&lt;&gt;"Crédito inicial",$D38=""),"ERRO: origem de crédito não encontrada",IF(AND($C38&lt;&gt;"",$C38&lt;&gt;"Crédito inicial",$C38=$A38),"ERRO: origem igual ao período",IF(AND($C38&lt;&gt;"",$C38&lt;&gt;"Crédito inicial",$D38&gt;=$B38),"ERRO: origem não anterior",IF(AND($C38&lt;&gt;"",SUMIFS($F$8:$F$108,$C$8:$C$108,$C38)&gt;$E38+'Apuramento e Parâmetros'!$B$5),"ERRO: crédito utilizado excede origem",IF($J38&lt;&gt;0,"REVER: IVA em validação",IF(COUNTIFS('Registos IVA'!$B$8:$B$116,$B38,'Registos IVA'!$V$8:$V$116,"ERRO*")&gt;0,"REVER: erros nos registos","OK")))))))))),"ERRO: fórmula de controlo")</f>
        <v/>
      </c>
      <c r="O38" s="21" t="n"/>
    </row>
    <row r="39" ht="30" customHeight="1">
      <c r="A39" s="12" t="n"/>
      <c r="B39" s="30" t="n"/>
      <c r="C39" s="12" t="n"/>
      <c r="D39" s="34">
        <f>IF($A39="","",IF($C39="","",IF($C39="Crédito inicial","",IFERROR(XLOOKUP($C39,$A$8:$A$108,$B$8:$B$108,""),""))))</f>
        <v/>
      </c>
      <c r="E39" s="29">
        <f>IF($A39="","",IF($C39="","",IF($C39="Crédito inicial",'Apuramento e Parâmetros'!$B$4,IFERROR(XLOOKUP($C39,$A$8:$A$108,$M$8:$M$108,0),0))))</f>
        <v/>
      </c>
      <c r="F39" s="31" t="n"/>
      <c r="G39" s="29">
        <f>IF($A39="","",SUMIFS('Registos IVA'!$R$8:$R$116,'Registos IVA'!$B$8:$B$116,$B39))</f>
        <v/>
      </c>
      <c r="H39" s="29">
        <f>IF($A39="","",SUMIFS('Registos IVA'!$S$8:$S$116,'Registos IVA'!$B$8:$B$116,$B39))</f>
        <v/>
      </c>
      <c r="I39" s="29">
        <f>IF($A39="","",SUMIFS('Registos IVA'!$T$8:$T$116,'Registos IVA'!$B$8:$B$116,$B39))</f>
        <v/>
      </c>
      <c r="J39" s="29">
        <f>IF($A39="","",SUMIFS('Registos IVA'!$U$8:$U$116,'Registos IVA'!$B$8:$B$116,$B39))</f>
        <v/>
      </c>
      <c r="K39" s="29">
        <f>IF($A39="","",IFERROR($G39-$H39,0))</f>
        <v/>
      </c>
      <c r="L39" s="29">
        <f>IF($A39="","",IFERROR(MAX(0,$K39-$F39),0))</f>
        <v/>
      </c>
      <c r="M39" s="29">
        <f>IF($A39="","",IFERROR(MAX(0,$F39-$K39),0))</f>
        <v/>
      </c>
      <c r="N39" s="5">
        <f>IFERROR(IF($A39="","",IF(OR($B39="",COUNTIF($A$8:$A$108,$A39)&gt;1),"ERRO: identificação/período",IF(COUNTIF($B$8:$B$108,$B39)&gt;1,"ERRO: período duplicado",IF(AND($C39="",$F39&lt;&gt;0),"ERRO: crédito sem origem",IF(AND($C39&lt;&gt;"",$C39&lt;&gt;"Crédito inicial",$D39=""),"ERRO: origem de crédito não encontrada",IF(AND($C39&lt;&gt;"",$C39&lt;&gt;"Crédito inicial",$C39=$A39),"ERRO: origem igual ao período",IF(AND($C39&lt;&gt;"",$C39&lt;&gt;"Crédito inicial",$D39&gt;=$B39),"ERRO: origem não anterior",IF(AND($C39&lt;&gt;"",SUMIFS($F$8:$F$108,$C$8:$C$108,$C39)&gt;$E39+'Apuramento e Parâmetros'!$B$5),"ERRO: crédito utilizado excede origem",IF($J39&lt;&gt;0,"REVER: IVA em validação",IF(COUNTIFS('Registos IVA'!$B$8:$B$116,$B39,'Registos IVA'!$V$8:$V$116,"ERRO*")&gt;0,"REVER: erros nos registos","OK")))))))))),"ERRO: fórmula de controlo")</f>
        <v/>
      </c>
      <c r="O39" s="21" t="n"/>
    </row>
    <row r="40" ht="30" customHeight="1">
      <c r="A40" s="12" t="n"/>
      <c r="B40" s="30" t="n"/>
      <c r="C40" s="12" t="n"/>
      <c r="D40" s="34">
        <f>IF($A40="","",IF($C40="","",IF($C40="Crédito inicial","",IFERROR(XLOOKUP($C40,$A$8:$A$108,$B$8:$B$108,""),""))))</f>
        <v/>
      </c>
      <c r="E40" s="29">
        <f>IF($A40="","",IF($C40="","",IF($C40="Crédito inicial",'Apuramento e Parâmetros'!$B$4,IFERROR(XLOOKUP($C40,$A$8:$A$108,$M$8:$M$108,0),0))))</f>
        <v/>
      </c>
      <c r="F40" s="31" t="n"/>
      <c r="G40" s="29">
        <f>IF($A40="","",SUMIFS('Registos IVA'!$R$8:$R$116,'Registos IVA'!$B$8:$B$116,$B40))</f>
        <v/>
      </c>
      <c r="H40" s="29">
        <f>IF($A40="","",SUMIFS('Registos IVA'!$S$8:$S$116,'Registos IVA'!$B$8:$B$116,$B40))</f>
        <v/>
      </c>
      <c r="I40" s="29">
        <f>IF($A40="","",SUMIFS('Registos IVA'!$T$8:$T$116,'Registos IVA'!$B$8:$B$116,$B40))</f>
        <v/>
      </c>
      <c r="J40" s="29">
        <f>IF($A40="","",SUMIFS('Registos IVA'!$U$8:$U$116,'Registos IVA'!$B$8:$B$116,$B40))</f>
        <v/>
      </c>
      <c r="K40" s="29">
        <f>IF($A40="","",IFERROR($G40-$H40,0))</f>
        <v/>
      </c>
      <c r="L40" s="29">
        <f>IF($A40="","",IFERROR(MAX(0,$K40-$F40),0))</f>
        <v/>
      </c>
      <c r="M40" s="29">
        <f>IF($A40="","",IFERROR(MAX(0,$F40-$K40),0))</f>
        <v/>
      </c>
      <c r="N40" s="5">
        <f>IFERROR(IF($A40="","",IF(OR($B40="",COUNTIF($A$8:$A$108,$A40)&gt;1),"ERRO: identificação/período",IF(COUNTIF($B$8:$B$108,$B40)&gt;1,"ERRO: período duplicado",IF(AND($C40="",$F40&lt;&gt;0),"ERRO: crédito sem origem",IF(AND($C40&lt;&gt;"",$C40&lt;&gt;"Crédito inicial",$D40=""),"ERRO: origem de crédito não encontrada",IF(AND($C40&lt;&gt;"",$C40&lt;&gt;"Crédito inicial",$C40=$A40),"ERRO: origem igual ao período",IF(AND($C40&lt;&gt;"",$C40&lt;&gt;"Crédito inicial",$D40&gt;=$B40),"ERRO: origem não anterior",IF(AND($C40&lt;&gt;"",SUMIFS($F$8:$F$108,$C$8:$C$108,$C40)&gt;$E40+'Apuramento e Parâmetros'!$B$5),"ERRO: crédito utilizado excede origem",IF($J40&lt;&gt;0,"REVER: IVA em validação",IF(COUNTIFS('Registos IVA'!$B$8:$B$116,$B40,'Registos IVA'!$V$8:$V$116,"ERRO*")&gt;0,"REVER: erros nos registos","OK")))))))))),"ERRO: fórmula de controlo")</f>
        <v/>
      </c>
      <c r="O40" s="21" t="n"/>
    </row>
    <row r="41" ht="30" customHeight="1">
      <c r="A41" s="12" t="n"/>
      <c r="B41" s="30" t="n"/>
      <c r="C41" s="12" t="n"/>
      <c r="D41" s="34">
        <f>IF($A41="","",IF($C41="","",IF($C41="Crédito inicial","",IFERROR(XLOOKUP($C41,$A$8:$A$108,$B$8:$B$108,""),""))))</f>
        <v/>
      </c>
      <c r="E41" s="29">
        <f>IF($A41="","",IF($C41="","",IF($C41="Crédito inicial",'Apuramento e Parâmetros'!$B$4,IFERROR(XLOOKUP($C41,$A$8:$A$108,$M$8:$M$108,0),0))))</f>
        <v/>
      </c>
      <c r="F41" s="31" t="n"/>
      <c r="G41" s="29">
        <f>IF($A41="","",SUMIFS('Registos IVA'!$R$8:$R$116,'Registos IVA'!$B$8:$B$116,$B41))</f>
        <v/>
      </c>
      <c r="H41" s="29">
        <f>IF($A41="","",SUMIFS('Registos IVA'!$S$8:$S$116,'Registos IVA'!$B$8:$B$116,$B41))</f>
        <v/>
      </c>
      <c r="I41" s="29">
        <f>IF($A41="","",SUMIFS('Registos IVA'!$T$8:$T$116,'Registos IVA'!$B$8:$B$116,$B41))</f>
        <v/>
      </c>
      <c r="J41" s="29">
        <f>IF($A41="","",SUMIFS('Registos IVA'!$U$8:$U$116,'Registos IVA'!$B$8:$B$116,$B41))</f>
        <v/>
      </c>
      <c r="K41" s="29">
        <f>IF($A41="","",IFERROR($G41-$H41,0))</f>
        <v/>
      </c>
      <c r="L41" s="29">
        <f>IF($A41="","",IFERROR(MAX(0,$K41-$F41),0))</f>
        <v/>
      </c>
      <c r="M41" s="29">
        <f>IF($A41="","",IFERROR(MAX(0,$F41-$K41),0))</f>
        <v/>
      </c>
      <c r="N41" s="5">
        <f>IFERROR(IF($A41="","",IF(OR($B41="",COUNTIF($A$8:$A$108,$A41)&gt;1),"ERRO: identificação/período",IF(COUNTIF($B$8:$B$108,$B41)&gt;1,"ERRO: período duplicado",IF(AND($C41="",$F41&lt;&gt;0),"ERRO: crédito sem origem",IF(AND($C41&lt;&gt;"",$C41&lt;&gt;"Crédito inicial",$D41=""),"ERRO: origem de crédito não encontrada",IF(AND($C41&lt;&gt;"",$C41&lt;&gt;"Crédito inicial",$C41=$A41),"ERRO: origem igual ao período",IF(AND($C41&lt;&gt;"",$C41&lt;&gt;"Crédito inicial",$D41&gt;=$B41),"ERRO: origem não anterior",IF(AND($C41&lt;&gt;"",SUMIFS($F$8:$F$108,$C$8:$C$108,$C41)&gt;$E41+'Apuramento e Parâmetros'!$B$5),"ERRO: crédito utilizado excede origem",IF($J41&lt;&gt;0,"REVER: IVA em validação",IF(COUNTIFS('Registos IVA'!$B$8:$B$116,$B41,'Registos IVA'!$V$8:$V$116,"ERRO*")&gt;0,"REVER: erros nos registos","OK")))))))))),"ERRO: fórmula de controlo")</f>
        <v/>
      </c>
      <c r="O41" s="21" t="n"/>
    </row>
    <row r="42" ht="30" customHeight="1">
      <c r="A42" s="12" t="n"/>
      <c r="B42" s="30" t="n"/>
      <c r="C42" s="12" t="n"/>
      <c r="D42" s="34">
        <f>IF($A42="","",IF($C42="","",IF($C42="Crédito inicial","",IFERROR(XLOOKUP($C42,$A$8:$A$108,$B$8:$B$108,""),""))))</f>
        <v/>
      </c>
      <c r="E42" s="29">
        <f>IF($A42="","",IF($C42="","",IF($C42="Crédito inicial",'Apuramento e Parâmetros'!$B$4,IFERROR(XLOOKUP($C42,$A$8:$A$108,$M$8:$M$108,0),0))))</f>
        <v/>
      </c>
      <c r="F42" s="31" t="n"/>
      <c r="G42" s="29">
        <f>IF($A42="","",SUMIFS('Registos IVA'!$R$8:$R$116,'Registos IVA'!$B$8:$B$116,$B42))</f>
        <v/>
      </c>
      <c r="H42" s="29">
        <f>IF($A42="","",SUMIFS('Registos IVA'!$S$8:$S$116,'Registos IVA'!$B$8:$B$116,$B42))</f>
        <v/>
      </c>
      <c r="I42" s="29">
        <f>IF($A42="","",SUMIFS('Registos IVA'!$T$8:$T$116,'Registos IVA'!$B$8:$B$116,$B42))</f>
        <v/>
      </c>
      <c r="J42" s="29">
        <f>IF($A42="","",SUMIFS('Registos IVA'!$U$8:$U$116,'Registos IVA'!$B$8:$B$116,$B42))</f>
        <v/>
      </c>
      <c r="K42" s="29">
        <f>IF($A42="","",IFERROR($G42-$H42,0))</f>
        <v/>
      </c>
      <c r="L42" s="29">
        <f>IF($A42="","",IFERROR(MAX(0,$K42-$F42),0))</f>
        <v/>
      </c>
      <c r="M42" s="29">
        <f>IF($A42="","",IFERROR(MAX(0,$F42-$K42),0))</f>
        <v/>
      </c>
      <c r="N42" s="5">
        <f>IFERROR(IF($A42="","",IF(OR($B42="",COUNTIF($A$8:$A$108,$A42)&gt;1),"ERRO: identificação/período",IF(COUNTIF($B$8:$B$108,$B42)&gt;1,"ERRO: período duplicado",IF(AND($C42="",$F42&lt;&gt;0),"ERRO: crédito sem origem",IF(AND($C42&lt;&gt;"",$C42&lt;&gt;"Crédito inicial",$D42=""),"ERRO: origem de crédito não encontrada",IF(AND($C42&lt;&gt;"",$C42&lt;&gt;"Crédito inicial",$C42=$A42),"ERRO: origem igual ao período",IF(AND($C42&lt;&gt;"",$C42&lt;&gt;"Crédito inicial",$D42&gt;=$B42),"ERRO: origem não anterior",IF(AND($C42&lt;&gt;"",SUMIFS($F$8:$F$108,$C$8:$C$108,$C42)&gt;$E42+'Apuramento e Parâmetros'!$B$5),"ERRO: crédito utilizado excede origem",IF($J42&lt;&gt;0,"REVER: IVA em validação",IF(COUNTIFS('Registos IVA'!$B$8:$B$116,$B42,'Registos IVA'!$V$8:$V$116,"ERRO*")&gt;0,"REVER: erros nos registos","OK")))))))))),"ERRO: fórmula de controlo")</f>
        <v/>
      </c>
      <c r="O42" s="21" t="n"/>
    </row>
    <row r="43" ht="30" customHeight="1">
      <c r="A43" s="12" t="n"/>
      <c r="B43" s="30" t="n"/>
      <c r="C43" s="12" t="n"/>
      <c r="D43" s="34">
        <f>IF($A43="","",IF($C43="","",IF($C43="Crédito inicial","",IFERROR(XLOOKUP($C43,$A$8:$A$108,$B$8:$B$108,""),""))))</f>
        <v/>
      </c>
      <c r="E43" s="29">
        <f>IF($A43="","",IF($C43="","",IF($C43="Crédito inicial",'Apuramento e Parâmetros'!$B$4,IFERROR(XLOOKUP($C43,$A$8:$A$108,$M$8:$M$108,0),0))))</f>
        <v/>
      </c>
      <c r="F43" s="31" t="n"/>
      <c r="G43" s="29">
        <f>IF($A43="","",SUMIFS('Registos IVA'!$R$8:$R$116,'Registos IVA'!$B$8:$B$116,$B43))</f>
        <v/>
      </c>
      <c r="H43" s="29">
        <f>IF($A43="","",SUMIFS('Registos IVA'!$S$8:$S$116,'Registos IVA'!$B$8:$B$116,$B43))</f>
        <v/>
      </c>
      <c r="I43" s="29">
        <f>IF($A43="","",SUMIFS('Registos IVA'!$T$8:$T$116,'Registos IVA'!$B$8:$B$116,$B43))</f>
        <v/>
      </c>
      <c r="J43" s="29">
        <f>IF($A43="","",SUMIFS('Registos IVA'!$U$8:$U$116,'Registos IVA'!$B$8:$B$116,$B43))</f>
        <v/>
      </c>
      <c r="K43" s="29">
        <f>IF($A43="","",IFERROR($G43-$H43,0))</f>
        <v/>
      </c>
      <c r="L43" s="29">
        <f>IF($A43="","",IFERROR(MAX(0,$K43-$F43),0))</f>
        <v/>
      </c>
      <c r="M43" s="29">
        <f>IF($A43="","",IFERROR(MAX(0,$F43-$K43),0))</f>
        <v/>
      </c>
      <c r="N43" s="5">
        <f>IFERROR(IF($A43="","",IF(OR($B43="",COUNTIF($A$8:$A$108,$A43)&gt;1),"ERRO: identificação/período",IF(COUNTIF($B$8:$B$108,$B43)&gt;1,"ERRO: período duplicado",IF(AND($C43="",$F43&lt;&gt;0),"ERRO: crédito sem origem",IF(AND($C43&lt;&gt;"",$C43&lt;&gt;"Crédito inicial",$D43=""),"ERRO: origem de crédito não encontrada",IF(AND($C43&lt;&gt;"",$C43&lt;&gt;"Crédito inicial",$C43=$A43),"ERRO: origem igual ao período",IF(AND($C43&lt;&gt;"",$C43&lt;&gt;"Crédito inicial",$D43&gt;=$B43),"ERRO: origem não anterior",IF(AND($C43&lt;&gt;"",SUMIFS($F$8:$F$108,$C$8:$C$108,$C43)&gt;$E43+'Apuramento e Parâmetros'!$B$5),"ERRO: crédito utilizado excede origem",IF($J43&lt;&gt;0,"REVER: IVA em validação",IF(COUNTIFS('Registos IVA'!$B$8:$B$116,$B43,'Registos IVA'!$V$8:$V$116,"ERRO*")&gt;0,"REVER: erros nos registos","OK")))))))))),"ERRO: fórmula de controlo")</f>
        <v/>
      </c>
      <c r="O43" s="21" t="n"/>
    </row>
    <row r="44" ht="30" customHeight="1">
      <c r="A44" s="12" t="n"/>
      <c r="B44" s="30" t="n"/>
      <c r="C44" s="12" t="n"/>
      <c r="D44" s="34">
        <f>IF($A44="","",IF($C44="","",IF($C44="Crédito inicial","",IFERROR(XLOOKUP($C44,$A$8:$A$108,$B$8:$B$108,""),""))))</f>
        <v/>
      </c>
      <c r="E44" s="29">
        <f>IF($A44="","",IF($C44="","",IF($C44="Crédito inicial",'Apuramento e Parâmetros'!$B$4,IFERROR(XLOOKUP($C44,$A$8:$A$108,$M$8:$M$108,0),0))))</f>
        <v/>
      </c>
      <c r="F44" s="31" t="n"/>
      <c r="G44" s="29">
        <f>IF($A44="","",SUMIFS('Registos IVA'!$R$8:$R$116,'Registos IVA'!$B$8:$B$116,$B44))</f>
        <v/>
      </c>
      <c r="H44" s="29">
        <f>IF($A44="","",SUMIFS('Registos IVA'!$S$8:$S$116,'Registos IVA'!$B$8:$B$116,$B44))</f>
        <v/>
      </c>
      <c r="I44" s="29">
        <f>IF($A44="","",SUMIFS('Registos IVA'!$T$8:$T$116,'Registos IVA'!$B$8:$B$116,$B44))</f>
        <v/>
      </c>
      <c r="J44" s="29">
        <f>IF($A44="","",SUMIFS('Registos IVA'!$U$8:$U$116,'Registos IVA'!$B$8:$B$116,$B44))</f>
        <v/>
      </c>
      <c r="K44" s="29">
        <f>IF($A44="","",IFERROR($G44-$H44,0))</f>
        <v/>
      </c>
      <c r="L44" s="29">
        <f>IF($A44="","",IFERROR(MAX(0,$K44-$F44),0))</f>
        <v/>
      </c>
      <c r="M44" s="29">
        <f>IF($A44="","",IFERROR(MAX(0,$F44-$K44),0))</f>
        <v/>
      </c>
      <c r="N44" s="5">
        <f>IFERROR(IF($A44="","",IF(OR($B44="",COUNTIF($A$8:$A$108,$A44)&gt;1),"ERRO: identificação/período",IF(COUNTIF($B$8:$B$108,$B44)&gt;1,"ERRO: período duplicado",IF(AND($C44="",$F44&lt;&gt;0),"ERRO: crédito sem origem",IF(AND($C44&lt;&gt;"",$C44&lt;&gt;"Crédito inicial",$D44=""),"ERRO: origem de crédito não encontrada",IF(AND($C44&lt;&gt;"",$C44&lt;&gt;"Crédito inicial",$C44=$A44),"ERRO: origem igual ao período",IF(AND($C44&lt;&gt;"",$C44&lt;&gt;"Crédito inicial",$D44&gt;=$B44),"ERRO: origem não anterior",IF(AND($C44&lt;&gt;"",SUMIFS($F$8:$F$108,$C$8:$C$108,$C44)&gt;$E44+'Apuramento e Parâmetros'!$B$5),"ERRO: crédito utilizado excede origem",IF($J44&lt;&gt;0,"REVER: IVA em validação",IF(COUNTIFS('Registos IVA'!$B$8:$B$116,$B44,'Registos IVA'!$V$8:$V$116,"ERRO*")&gt;0,"REVER: erros nos registos","OK")))))))))),"ERRO: fórmula de controlo")</f>
        <v/>
      </c>
      <c r="O44" s="21" t="n"/>
    </row>
    <row r="45" ht="30" customHeight="1">
      <c r="A45" s="12" t="n"/>
      <c r="B45" s="30" t="n"/>
      <c r="C45" s="12" t="n"/>
      <c r="D45" s="34">
        <f>IF($A45="","",IF($C45="","",IF($C45="Crédito inicial","",IFERROR(XLOOKUP($C45,$A$8:$A$108,$B$8:$B$108,""),""))))</f>
        <v/>
      </c>
      <c r="E45" s="29">
        <f>IF($A45="","",IF($C45="","",IF($C45="Crédito inicial",'Apuramento e Parâmetros'!$B$4,IFERROR(XLOOKUP($C45,$A$8:$A$108,$M$8:$M$108,0),0))))</f>
        <v/>
      </c>
      <c r="F45" s="31" t="n"/>
      <c r="G45" s="29">
        <f>IF($A45="","",SUMIFS('Registos IVA'!$R$8:$R$116,'Registos IVA'!$B$8:$B$116,$B45))</f>
        <v/>
      </c>
      <c r="H45" s="29">
        <f>IF($A45="","",SUMIFS('Registos IVA'!$S$8:$S$116,'Registos IVA'!$B$8:$B$116,$B45))</f>
        <v/>
      </c>
      <c r="I45" s="29">
        <f>IF($A45="","",SUMIFS('Registos IVA'!$T$8:$T$116,'Registos IVA'!$B$8:$B$116,$B45))</f>
        <v/>
      </c>
      <c r="J45" s="29">
        <f>IF($A45="","",SUMIFS('Registos IVA'!$U$8:$U$116,'Registos IVA'!$B$8:$B$116,$B45))</f>
        <v/>
      </c>
      <c r="K45" s="29">
        <f>IF($A45="","",IFERROR($G45-$H45,0))</f>
        <v/>
      </c>
      <c r="L45" s="29">
        <f>IF($A45="","",IFERROR(MAX(0,$K45-$F45),0))</f>
        <v/>
      </c>
      <c r="M45" s="29">
        <f>IF($A45="","",IFERROR(MAX(0,$F45-$K45),0))</f>
        <v/>
      </c>
      <c r="N45" s="5">
        <f>IFERROR(IF($A45="","",IF(OR($B45="",COUNTIF($A$8:$A$108,$A45)&gt;1),"ERRO: identificação/período",IF(COUNTIF($B$8:$B$108,$B45)&gt;1,"ERRO: período duplicado",IF(AND($C45="",$F45&lt;&gt;0),"ERRO: crédito sem origem",IF(AND($C45&lt;&gt;"",$C45&lt;&gt;"Crédito inicial",$D45=""),"ERRO: origem de crédito não encontrada",IF(AND($C45&lt;&gt;"",$C45&lt;&gt;"Crédito inicial",$C45=$A45),"ERRO: origem igual ao período",IF(AND($C45&lt;&gt;"",$C45&lt;&gt;"Crédito inicial",$D45&gt;=$B45),"ERRO: origem não anterior",IF(AND($C45&lt;&gt;"",SUMIFS($F$8:$F$108,$C$8:$C$108,$C45)&gt;$E45+'Apuramento e Parâmetros'!$B$5),"ERRO: crédito utilizado excede origem",IF($J45&lt;&gt;0,"REVER: IVA em validação",IF(COUNTIFS('Registos IVA'!$B$8:$B$116,$B45,'Registos IVA'!$V$8:$V$116,"ERRO*")&gt;0,"REVER: erros nos registos","OK")))))))))),"ERRO: fórmula de controlo")</f>
        <v/>
      </c>
      <c r="O45" s="21" t="n"/>
    </row>
    <row r="46" ht="30" customHeight="1">
      <c r="A46" s="12" t="n"/>
      <c r="B46" s="30" t="n"/>
      <c r="C46" s="12" t="n"/>
      <c r="D46" s="34">
        <f>IF($A46="","",IF($C46="","",IF($C46="Crédito inicial","",IFERROR(XLOOKUP($C46,$A$8:$A$108,$B$8:$B$108,""),""))))</f>
        <v/>
      </c>
      <c r="E46" s="29">
        <f>IF($A46="","",IF($C46="","",IF($C46="Crédito inicial",'Apuramento e Parâmetros'!$B$4,IFERROR(XLOOKUP($C46,$A$8:$A$108,$M$8:$M$108,0),0))))</f>
        <v/>
      </c>
      <c r="F46" s="31" t="n"/>
      <c r="G46" s="29">
        <f>IF($A46="","",SUMIFS('Registos IVA'!$R$8:$R$116,'Registos IVA'!$B$8:$B$116,$B46))</f>
        <v/>
      </c>
      <c r="H46" s="29">
        <f>IF($A46="","",SUMIFS('Registos IVA'!$S$8:$S$116,'Registos IVA'!$B$8:$B$116,$B46))</f>
        <v/>
      </c>
      <c r="I46" s="29">
        <f>IF($A46="","",SUMIFS('Registos IVA'!$T$8:$T$116,'Registos IVA'!$B$8:$B$116,$B46))</f>
        <v/>
      </c>
      <c r="J46" s="29">
        <f>IF($A46="","",SUMIFS('Registos IVA'!$U$8:$U$116,'Registos IVA'!$B$8:$B$116,$B46))</f>
        <v/>
      </c>
      <c r="K46" s="29">
        <f>IF($A46="","",IFERROR($G46-$H46,0))</f>
        <v/>
      </c>
      <c r="L46" s="29">
        <f>IF($A46="","",IFERROR(MAX(0,$K46-$F46),0))</f>
        <v/>
      </c>
      <c r="M46" s="29">
        <f>IF($A46="","",IFERROR(MAX(0,$F46-$K46),0))</f>
        <v/>
      </c>
      <c r="N46" s="5">
        <f>IFERROR(IF($A46="","",IF(OR($B46="",COUNTIF($A$8:$A$108,$A46)&gt;1),"ERRO: identificação/período",IF(COUNTIF($B$8:$B$108,$B46)&gt;1,"ERRO: período duplicado",IF(AND($C46="",$F46&lt;&gt;0),"ERRO: crédito sem origem",IF(AND($C46&lt;&gt;"",$C46&lt;&gt;"Crédito inicial",$D46=""),"ERRO: origem de crédito não encontrada",IF(AND($C46&lt;&gt;"",$C46&lt;&gt;"Crédito inicial",$C46=$A46),"ERRO: origem igual ao período",IF(AND($C46&lt;&gt;"",$C46&lt;&gt;"Crédito inicial",$D46&gt;=$B46),"ERRO: origem não anterior",IF(AND($C46&lt;&gt;"",SUMIFS($F$8:$F$108,$C$8:$C$108,$C46)&gt;$E46+'Apuramento e Parâmetros'!$B$5),"ERRO: crédito utilizado excede origem",IF($J46&lt;&gt;0,"REVER: IVA em validação",IF(COUNTIFS('Registos IVA'!$B$8:$B$116,$B46,'Registos IVA'!$V$8:$V$116,"ERRO*")&gt;0,"REVER: erros nos registos","OK")))))))))),"ERRO: fórmula de controlo")</f>
        <v/>
      </c>
      <c r="O46" s="21" t="n"/>
    </row>
    <row r="47" ht="30" customHeight="1">
      <c r="A47" s="12" t="n"/>
      <c r="B47" s="30" t="n"/>
      <c r="C47" s="12" t="n"/>
      <c r="D47" s="34">
        <f>IF($A47="","",IF($C47="","",IF($C47="Crédito inicial","",IFERROR(XLOOKUP($C47,$A$8:$A$108,$B$8:$B$108,""),""))))</f>
        <v/>
      </c>
      <c r="E47" s="29">
        <f>IF($A47="","",IF($C47="","",IF($C47="Crédito inicial",'Apuramento e Parâmetros'!$B$4,IFERROR(XLOOKUP($C47,$A$8:$A$108,$M$8:$M$108,0),0))))</f>
        <v/>
      </c>
      <c r="F47" s="31" t="n"/>
      <c r="G47" s="29">
        <f>IF($A47="","",SUMIFS('Registos IVA'!$R$8:$R$116,'Registos IVA'!$B$8:$B$116,$B47))</f>
        <v/>
      </c>
      <c r="H47" s="29">
        <f>IF($A47="","",SUMIFS('Registos IVA'!$S$8:$S$116,'Registos IVA'!$B$8:$B$116,$B47))</f>
        <v/>
      </c>
      <c r="I47" s="29">
        <f>IF($A47="","",SUMIFS('Registos IVA'!$T$8:$T$116,'Registos IVA'!$B$8:$B$116,$B47))</f>
        <v/>
      </c>
      <c r="J47" s="29">
        <f>IF($A47="","",SUMIFS('Registos IVA'!$U$8:$U$116,'Registos IVA'!$B$8:$B$116,$B47))</f>
        <v/>
      </c>
      <c r="K47" s="29">
        <f>IF($A47="","",IFERROR($G47-$H47,0))</f>
        <v/>
      </c>
      <c r="L47" s="29">
        <f>IF($A47="","",IFERROR(MAX(0,$K47-$F47),0))</f>
        <v/>
      </c>
      <c r="M47" s="29">
        <f>IF($A47="","",IFERROR(MAX(0,$F47-$K47),0))</f>
        <v/>
      </c>
      <c r="N47" s="5">
        <f>IFERROR(IF($A47="","",IF(OR($B47="",COUNTIF($A$8:$A$108,$A47)&gt;1),"ERRO: identificação/período",IF(COUNTIF($B$8:$B$108,$B47)&gt;1,"ERRO: período duplicado",IF(AND($C47="",$F47&lt;&gt;0),"ERRO: crédito sem origem",IF(AND($C47&lt;&gt;"",$C47&lt;&gt;"Crédito inicial",$D47=""),"ERRO: origem de crédito não encontrada",IF(AND($C47&lt;&gt;"",$C47&lt;&gt;"Crédito inicial",$C47=$A47),"ERRO: origem igual ao período",IF(AND($C47&lt;&gt;"",$C47&lt;&gt;"Crédito inicial",$D47&gt;=$B47),"ERRO: origem não anterior",IF(AND($C47&lt;&gt;"",SUMIFS($F$8:$F$108,$C$8:$C$108,$C47)&gt;$E47+'Apuramento e Parâmetros'!$B$5),"ERRO: crédito utilizado excede origem",IF($J47&lt;&gt;0,"REVER: IVA em validação",IF(COUNTIFS('Registos IVA'!$B$8:$B$116,$B47,'Registos IVA'!$V$8:$V$116,"ERRO*")&gt;0,"REVER: erros nos registos","OK")))))))))),"ERRO: fórmula de controlo")</f>
        <v/>
      </c>
      <c r="O47" s="21" t="n"/>
    </row>
    <row r="48" ht="30" customHeight="1">
      <c r="A48" s="12" t="n"/>
      <c r="B48" s="30" t="n"/>
      <c r="C48" s="12" t="n"/>
      <c r="D48" s="34">
        <f>IF($A48="","",IF($C48="","",IF($C48="Crédito inicial","",IFERROR(XLOOKUP($C48,$A$8:$A$108,$B$8:$B$108,""),""))))</f>
        <v/>
      </c>
      <c r="E48" s="29">
        <f>IF($A48="","",IF($C48="","",IF($C48="Crédito inicial",'Apuramento e Parâmetros'!$B$4,IFERROR(XLOOKUP($C48,$A$8:$A$108,$M$8:$M$108,0),0))))</f>
        <v/>
      </c>
      <c r="F48" s="31" t="n"/>
      <c r="G48" s="29">
        <f>IF($A48="","",SUMIFS('Registos IVA'!$R$8:$R$116,'Registos IVA'!$B$8:$B$116,$B48))</f>
        <v/>
      </c>
      <c r="H48" s="29">
        <f>IF($A48="","",SUMIFS('Registos IVA'!$S$8:$S$116,'Registos IVA'!$B$8:$B$116,$B48))</f>
        <v/>
      </c>
      <c r="I48" s="29">
        <f>IF($A48="","",SUMIFS('Registos IVA'!$T$8:$T$116,'Registos IVA'!$B$8:$B$116,$B48))</f>
        <v/>
      </c>
      <c r="J48" s="29">
        <f>IF($A48="","",SUMIFS('Registos IVA'!$U$8:$U$116,'Registos IVA'!$B$8:$B$116,$B48))</f>
        <v/>
      </c>
      <c r="K48" s="29">
        <f>IF($A48="","",IFERROR($G48-$H48,0))</f>
        <v/>
      </c>
      <c r="L48" s="29">
        <f>IF($A48="","",IFERROR(MAX(0,$K48-$F48),0))</f>
        <v/>
      </c>
      <c r="M48" s="29">
        <f>IF($A48="","",IFERROR(MAX(0,$F48-$K48),0))</f>
        <v/>
      </c>
      <c r="N48" s="5">
        <f>IFERROR(IF($A48="","",IF(OR($B48="",COUNTIF($A$8:$A$108,$A48)&gt;1),"ERRO: identificação/período",IF(COUNTIF($B$8:$B$108,$B48)&gt;1,"ERRO: período duplicado",IF(AND($C48="",$F48&lt;&gt;0),"ERRO: crédito sem origem",IF(AND($C48&lt;&gt;"",$C48&lt;&gt;"Crédito inicial",$D48=""),"ERRO: origem de crédito não encontrada",IF(AND($C48&lt;&gt;"",$C48&lt;&gt;"Crédito inicial",$C48=$A48),"ERRO: origem igual ao período",IF(AND($C48&lt;&gt;"",$C48&lt;&gt;"Crédito inicial",$D48&gt;=$B48),"ERRO: origem não anterior",IF(AND($C48&lt;&gt;"",SUMIFS($F$8:$F$108,$C$8:$C$108,$C48)&gt;$E48+'Apuramento e Parâmetros'!$B$5),"ERRO: crédito utilizado excede origem",IF($J48&lt;&gt;0,"REVER: IVA em validação",IF(COUNTIFS('Registos IVA'!$B$8:$B$116,$B48,'Registos IVA'!$V$8:$V$116,"ERRO*")&gt;0,"REVER: erros nos registos","OK")))))))))),"ERRO: fórmula de controlo")</f>
        <v/>
      </c>
      <c r="O48" s="21" t="n"/>
    </row>
    <row r="49" ht="30" customHeight="1">
      <c r="A49" s="12" t="n"/>
      <c r="B49" s="30" t="n"/>
      <c r="C49" s="12" t="n"/>
      <c r="D49" s="34">
        <f>IF($A49="","",IF($C49="","",IF($C49="Crédito inicial","",IFERROR(XLOOKUP($C49,$A$8:$A$108,$B$8:$B$108,""),""))))</f>
        <v/>
      </c>
      <c r="E49" s="29">
        <f>IF($A49="","",IF($C49="","",IF($C49="Crédito inicial",'Apuramento e Parâmetros'!$B$4,IFERROR(XLOOKUP($C49,$A$8:$A$108,$M$8:$M$108,0),0))))</f>
        <v/>
      </c>
      <c r="F49" s="31" t="n"/>
      <c r="G49" s="29">
        <f>IF($A49="","",SUMIFS('Registos IVA'!$R$8:$R$116,'Registos IVA'!$B$8:$B$116,$B49))</f>
        <v/>
      </c>
      <c r="H49" s="29">
        <f>IF($A49="","",SUMIFS('Registos IVA'!$S$8:$S$116,'Registos IVA'!$B$8:$B$116,$B49))</f>
        <v/>
      </c>
      <c r="I49" s="29">
        <f>IF($A49="","",SUMIFS('Registos IVA'!$T$8:$T$116,'Registos IVA'!$B$8:$B$116,$B49))</f>
        <v/>
      </c>
      <c r="J49" s="29">
        <f>IF($A49="","",SUMIFS('Registos IVA'!$U$8:$U$116,'Registos IVA'!$B$8:$B$116,$B49))</f>
        <v/>
      </c>
      <c r="K49" s="29">
        <f>IF($A49="","",IFERROR($G49-$H49,0))</f>
        <v/>
      </c>
      <c r="L49" s="29">
        <f>IF($A49="","",IFERROR(MAX(0,$K49-$F49),0))</f>
        <v/>
      </c>
      <c r="M49" s="29">
        <f>IF($A49="","",IFERROR(MAX(0,$F49-$K49),0))</f>
        <v/>
      </c>
      <c r="N49" s="5">
        <f>IFERROR(IF($A49="","",IF(OR($B49="",COUNTIF($A$8:$A$108,$A49)&gt;1),"ERRO: identificação/período",IF(COUNTIF($B$8:$B$108,$B49)&gt;1,"ERRO: período duplicado",IF(AND($C49="",$F49&lt;&gt;0),"ERRO: crédito sem origem",IF(AND($C49&lt;&gt;"",$C49&lt;&gt;"Crédito inicial",$D49=""),"ERRO: origem de crédito não encontrada",IF(AND($C49&lt;&gt;"",$C49&lt;&gt;"Crédito inicial",$C49=$A49),"ERRO: origem igual ao período",IF(AND($C49&lt;&gt;"",$C49&lt;&gt;"Crédito inicial",$D49&gt;=$B49),"ERRO: origem não anterior",IF(AND($C49&lt;&gt;"",SUMIFS($F$8:$F$108,$C$8:$C$108,$C49)&gt;$E49+'Apuramento e Parâmetros'!$B$5),"ERRO: crédito utilizado excede origem",IF($J49&lt;&gt;0,"REVER: IVA em validação",IF(COUNTIFS('Registos IVA'!$B$8:$B$116,$B49,'Registos IVA'!$V$8:$V$116,"ERRO*")&gt;0,"REVER: erros nos registos","OK")))))))))),"ERRO: fórmula de controlo")</f>
        <v/>
      </c>
      <c r="O49" s="21" t="n"/>
    </row>
    <row r="50" ht="30" customHeight="1">
      <c r="A50" s="12" t="n"/>
      <c r="B50" s="30" t="n"/>
      <c r="C50" s="12" t="n"/>
      <c r="D50" s="34">
        <f>IF($A50="","",IF($C50="","",IF($C50="Crédito inicial","",IFERROR(XLOOKUP($C50,$A$8:$A$108,$B$8:$B$108,""),""))))</f>
        <v/>
      </c>
      <c r="E50" s="29">
        <f>IF($A50="","",IF($C50="","",IF($C50="Crédito inicial",'Apuramento e Parâmetros'!$B$4,IFERROR(XLOOKUP($C50,$A$8:$A$108,$M$8:$M$108,0),0))))</f>
        <v/>
      </c>
      <c r="F50" s="31" t="n"/>
      <c r="G50" s="29">
        <f>IF($A50="","",SUMIFS('Registos IVA'!$R$8:$R$116,'Registos IVA'!$B$8:$B$116,$B50))</f>
        <v/>
      </c>
      <c r="H50" s="29">
        <f>IF($A50="","",SUMIFS('Registos IVA'!$S$8:$S$116,'Registos IVA'!$B$8:$B$116,$B50))</f>
        <v/>
      </c>
      <c r="I50" s="29">
        <f>IF($A50="","",SUMIFS('Registos IVA'!$T$8:$T$116,'Registos IVA'!$B$8:$B$116,$B50))</f>
        <v/>
      </c>
      <c r="J50" s="29">
        <f>IF($A50="","",SUMIFS('Registos IVA'!$U$8:$U$116,'Registos IVA'!$B$8:$B$116,$B50))</f>
        <v/>
      </c>
      <c r="K50" s="29">
        <f>IF($A50="","",IFERROR($G50-$H50,0))</f>
        <v/>
      </c>
      <c r="L50" s="29">
        <f>IF($A50="","",IFERROR(MAX(0,$K50-$F50),0))</f>
        <v/>
      </c>
      <c r="M50" s="29">
        <f>IF($A50="","",IFERROR(MAX(0,$F50-$K50),0))</f>
        <v/>
      </c>
      <c r="N50" s="5">
        <f>IFERROR(IF($A50="","",IF(OR($B50="",COUNTIF($A$8:$A$108,$A50)&gt;1),"ERRO: identificação/período",IF(COUNTIF($B$8:$B$108,$B50)&gt;1,"ERRO: período duplicado",IF(AND($C50="",$F50&lt;&gt;0),"ERRO: crédito sem origem",IF(AND($C50&lt;&gt;"",$C50&lt;&gt;"Crédito inicial",$D50=""),"ERRO: origem de crédito não encontrada",IF(AND($C50&lt;&gt;"",$C50&lt;&gt;"Crédito inicial",$C50=$A50),"ERRO: origem igual ao período",IF(AND($C50&lt;&gt;"",$C50&lt;&gt;"Crédito inicial",$D50&gt;=$B50),"ERRO: origem não anterior",IF(AND($C50&lt;&gt;"",SUMIFS($F$8:$F$108,$C$8:$C$108,$C50)&gt;$E50+'Apuramento e Parâmetros'!$B$5),"ERRO: crédito utilizado excede origem",IF($J50&lt;&gt;0,"REVER: IVA em validação",IF(COUNTIFS('Registos IVA'!$B$8:$B$116,$B50,'Registos IVA'!$V$8:$V$116,"ERRO*")&gt;0,"REVER: erros nos registos","OK")))))))))),"ERRO: fórmula de controlo")</f>
        <v/>
      </c>
      <c r="O50" s="21" t="n"/>
    </row>
    <row r="51" ht="30" customHeight="1">
      <c r="A51" s="12" t="n"/>
      <c r="B51" s="30" t="n"/>
      <c r="C51" s="12" t="n"/>
      <c r="D51" s="34">
        <f>IF($A51="","",IF($C51="","",IF($C51="Crédito inicial","",IFERROR(XLOOKUP($C51,$A$8:$A$108,$B$8:$B$108,""),""))))</f>
        <v/>
      </c>
      <c r="E51" s="29">
        <f>IF($A51="","",IF($C51="","",IF($C51="Crédito inicial",'Apuramento e Parâmetros'!$B$4,IFERROR(XLOOKUP($C51,$A$8:$A$108,$M$8:$M$108,0),0))))</f>
        <v/>
      </c>
      <c r="F51" s="31" t="n"/>
      <c r="G51" s="29">
        <f>IF($A51="","",SUMIFS('Registos IVA'!$R$8:$R$116,'Registos IVA'!$B$8:$B$116,$B51))</f>
        <v/>
      </c>
      <c r="H51" s="29">
        <f>IF($A51="","",SUMIFS('Registos IVA'!$S$8:$S$116,'Registos IVA'!$B$8:$B$116,$B51))</f>
        <v/>
      </c>
      <c r="I51" s="29">
        <f>IF($A51="","",SUMIFS('Registos IVA'!$T$8:$T$116,'Registos IVA'!$B$8:$B$116,$B51))</f>
        <v/>
      </c>
      <c r="J51" s="29">
        <f>IF($A51="","",SUMIFS('Registos IVA'!$U$8:$U$116,'Registos IVA'!$B$8:$B$116,$B51))</f>
        <v/>
      </c>
      <c r="K51" s="29">
        <f>IF($A51="","",IFERROR($G51-$H51,0))</f>
        <v/>
      </c>
      <c r="L51" s="29">
        <f>IF($A51="","",IFERROR(MAX(0,$K51-$F51),0))</f>
        <v/>
      </c>
      <c r="M51" s="29">
        <f>IF($A51="","",IFERROR(MAX(0,$F51-$K51),0))</f>
        <v/>
      </c>
      <c r="N51" s="5">
        <f>IFERROR(IF($A51="","",IF(OR($B51="",COUNTIF($A$8:$A$108,$A51)&gt;1),"ERRO: identificação/período",IF(COUNTIF($B$8:$B$108,$B51)&gt;1,"ERRO: período duplicado",IF(AND($C51="",$F51&lt;&gt;0),"ERRO: crédito sem origem",IF(AND($C51&lt;&gt;"",$C51&lt;&gt;"Crédito inicial",$D51=""),"ERRO: origem de crédito não encontrada",IF(AND($C51&lt;&gt;"",$C51&lt;&gt;"Crédito inicial",$C51=$A51),"ERRO: origem igual ao período",IF(AND($C51&lt;&gt;"",$C51&lt;&gt;"Crédito inicial",$D51&gt;=$B51),"ERRO: origem não anterior",IF(AND($C51&lt;&gt;"",SUMIFS($F$8:$F$108,$C$8:$C$108,$C51)&gt;$E51+'Apuramento e Parâmetros'!$B$5),"ERRO: crédito utilizado excede origem",IF($J51&lt;&gt;0,"REVER: IVA em validação",IF(COUNTIFS('Registos IVA'!$B$8:$B$116,$B51,'Registos IVA'!$V$8:$V$116,"ERRO*")&gt;0,"REVER: erros nos registos","OK")))))))))),"ERRO: fórmula de controlo")</f>
        <v/>
      </c>
      <c r="O51" s="21" t="n"/>
    </row>
    <row r="52" ht="30" customHeight="1">
      <c r="A52" s="12" t="n"/>
      <c r="B52" s="30" t="n"/>
      <c r="C52" s="12" t="n"/>
      <c r="D52" s="34">
        <f>IF($A52="","",IF($C52="","",IF($C52="Crédito inicial","",IFERROR(XLOOKUP($C52,$A$8:$A$108,$B$8:$B$108,""),""))))</f>
        <v/>
      </c>
      <c r="E52" s="29">
        <f>IF($A52="","",IF($C52="","",IF($C52="Crédito inicial",'Apuramento e Parâmetros'!$B$4,IFERROR(XLOOKUP($C52,$A$8:$A$108,$M$8:$M$108,0),0))))</f>
        <v/>
      </c>
      <c r="F52" s="31" t="n"/>
      <c r="G52" s="29">
        <f>IF($A52="","",SUMIFS('Registos IVA'!$R$8:$R$116,'Registos IVA'!$B$8:$B$116,$B52))</f>
        <v/>
      </c>
      <c r="H52" s="29">
        <f>IF($A52="","",SUMIFS('Registos IVA'!$S$8:$S$116,'Registos IVA'!$B$8:$B$116,$B52))</f>
        <v/>
      </c>
      <c r="I52" s="29">
        <f>IF($A52="","",SUMIFS('Registos IVA'!$T$8:$T$116,'Registos IVA'!$B$8:$B$116,$B52))</f>
        <v/>
      </c>
      <c r="J52" s="29">
        <f>IF($A52="","",SUMIFS('Registos IVA'!$U$8:$U$116,'Registos IVA'!$B$8:$B$116,$B52))</f>
        <v/>
      </c>
      <c r="K52" s="29">
        <f>IF($A52="","",IFERROR($G52-$H52,0))</f>
        <v/>
      </c>
      <c r="L52" s="29">
        <f>IF($A52="","",IFERROR(MAX(0,$K52-$F52),0))</f>
        <v/>
      </c>
      <c r="M52" s="29">
        <f>IF($A52="","",IFERROR(MAX(0,$F52-$K52),0))</f>
        <v/>
      </c>
      <c r="N52" s="5">
        <f>IFERROR(IF($A52="","",IF(OR($B52="",COUNTIF($A$8:$A$108,$A52)&gt;1),"ERRO: identificação/período",IF(COUNTIF($B$8:$B$108,$B52)&gt;1,"ERRO: período duplicado",IF(AND($C52="",$F52&lt;&gt;0),"ERRO: crédito sem origem",IF(AND($C52&lt;&gt;"",$C52&lt;&gt;"Crédito inicial",$D52=""),"ERRO: origem de crédito não encontrada",IF(AND($C52&lt;&gt;"",$C52&lt;&gt;"Crédito inicial",$C52=$A52),"ERRO: origem igual ao período",IF(AND($C52&lt;&gt;"",$C52&lt;&gt;"Crédito inicial",$D52&gt;=$B52),"ERRO: origem não anterior",IF(AND($C52&lt;&gt;"",SUMIFS($F$8:$F$108,$C$8:$C$108,$C52)&gt;$E52+'Apuramento e Parâmetros'!$B$5),"ERRO: crédito utilizado excede origem",IF($J52&lt;&gt;0,"REVER: IVA em validação",IF(COUNTIFS('Registos IVA'!$B$8:$B$116,$B52,'Registos IVA'!$V$8:$V$116,"ERRO*")&gt;0,"REVER: erros nos registos","OK")))))))))),"ERRO: fórmula de controlo")</f>
        <v/>
      </c>
      <c r="O52" s="21" t="n"/>
    </row>
    <row r="53" ht="30" customHeight="1">
      <c r="A53" s="12" t="n"/>
      <c r="B53" s="30" t="n"/>
      <c r="C53" s="12" t="n"/>
      <c r="D53" s="34">
        <f>IF($A53="","",IF($C53="","",IF($C53="Crédito inicial","",IFERROR(XLOOKUP($C53,$A$8:$A$108,$B$8:$B$108,""),""))))</f>
        <v/>
      </c>
      <c r="E53" s="29">
        <f>IF($A53="","",IF($C53="","",IF($C53="Crédito inicial",'Apuramento e Parâmetros'!$B$4,IFERROR(XLOOKUP($C53,$A$8:$A$108,$M$8:$M$108,0),0))))</f>
        <v/>
      </c>
      <c r="F53" s="31" t="n"/>
      <c r="G53" s="29">
        <f>IF($A53="","",SUMIFS('Registos IVA'!$R$8:$R$116,'Registos IVA'!$B$8:$B$116,$B53))</f>
        <v/>
      </c>
      <c r="H53" s="29">
        <f>IF($A53="","",SUMIFS('Registos IVA'!$S$8:$S$116,'Registos IVA'!$B$8:$B$116,$B53))</f>
        <v/>
      </c>
      <c r="I53" s="29">
        <f>IF($A53="","",SUMIFS('Registos IVA'!$T$8:$T$116,'Registos IVA'!$B$8:$B$116,$B53))</f>
        <v/>
      </c>
      <c r="J53" s="29">
        <f>IF($A53="","",SUMIFS('Registos IVA'!$U$8:$U$116,'Registos IVA'!$B$8:$B$116,$B53))</f>
        <v/>
      </c>
      <c r="K53" s="29">
        <f>IF($A53="","",IFERROR($G53-$H53,0))</f>
        <v/>
      </c>
      <c r="L53" s="29">
        <f>IF($A53="","",IFERROR(MAX(0,$K53-$F53),0))</f>
        <v/>
      </c>
      <c r="M53" s="29">
        <f>IF($A53="","",IFERROR(MAX(0,$F53-$K53),0))</f>
        <v/>
      </c>
      <c r="N53" s="5">
        <f>IFERROR(IF($A53="","",IF(OR($B53="",COUNTIF($A$8:$A$108,$A53)&gt;1),"ERRO: identificação/período",IF(COUNTIF($B$8:$B$108,$B53)&gt;1,"ERRO: período duplicado",IF(AND($C53="",$F53&lt;&gt;0),"ERRO: crédito sem origem",IF(AND($C53&lt;&gt;"",$C53&lt;&gt;"Crédito inicial",$D53=""),"ERRO: origem de crédito não encontrada",IF(AND($C53&lt;&gt;"",$C53&lt;&gt;"Crédito inicial",$C53=$A53),"ERRO: origem igual ao período",IF(AND($C53&lt;&gt;"",$C53&lt;&gt;"Crédito inicial",$D53&gt;=$B53),"ERRO: origem não anterior",IF(AND($C53&lt;&gt;"",SUMIFS($F$8:$F$108,$C$8:$C$108,$C53)&gt;$E53+'Apuramento e Parâmetros'!$B$5),"ERRO: crédito utilizado excede origem",IF($J53&lt;&gt;0,"REVER: IVA em validação",IF(COUNTIFS('Registos IVA'!$B$8:$B$116,$B53,'Registos IVA'!$V$8:$V$116,"ERRO*")&gt;0,"REVER: erros nos registos","OK")))))))))),"ERRO: fórmula de controlo")</f>
        <v/>
      </c>
      <c r="O53" s="21" t="n"/>
    </row>
    <row r="54" ht="30" customHeight="1">
      <c r="A54" s="12" t="n"/>
      <c r="B54" s="30" t="n"/>
      <c r="C54" s="12" t="n"/>
      <c r="D54" s="34">
        <f>IF($A54="","",IF($C54="","",IF($C54="Crédito inicial","",IFERROR(XLOOKUP($C54,$A$8:$A$108,$B$8:$B$108,""),""))))</f>
        <v/>
      </c>
      <c r="E54" s="29">
        <f>IF($A54="","",IF($C54="","",IF($C54="Crédito inicial",'Apuramento e Parâmetros'!$B$4,IFERROR(XLOOKUP($C54,$A$8:$A$108,$M$8:$M$108,0),0))))</f>
        <v/>
      </c>
      <c r="F54" s="31" t="n"/>
      <c r="G54" s="29">
        <f>IF($A54="","",SUMIFS('Registos IVA'!$R$8:$R$116,'Registos IVA'!$B$8:$B$116,$B54))</f>
        <v/>
      </c>
      <c r="H54" s="29">
        <f>IF($A54="","",SUMIFS('Registos IVA'!$S$8:$S$116,'Registos IVA'!$B$8:$B$116,$B54))</f>
        <v/>
      </c>
      <c r="I54" s="29">
        <f>IF($A54="","",SUMIFS('Registos IVA'!$T$8:$T$116,'Registos IVA'!$B$8:$B$116,$B54))</f>
        <v/>
      </c>
      <c r="J54" s="29">
        <f>IF($A54="","",SUMIFS('Registos IVA'!$U$8:$U$116,'Registos IVA'!$B$8:$B$116,$B54))</f>
        <v/>
      </c>
      <c r="K54" s="29">
        <f>IF($A54="","",IFERROR($G54-$H54,0))</f>
        <v/>
      </c>
      <c r="L54" s="29">
        <f>IF($A54="","",IFERROR(MAX(0,$K54-$F54),0))</f>
        <v/>
      </c>
      <c r="M54" s="29">
        <f>IF($A54="","",IFERROR(MAX(0,$F54-$K54),0))</f>
        <v/>
      </c>
      <c r="N54" s="5">
        <f>IFERROR(IF($A54="","",IF(OR($B54="",COUNTIF($A$8:$A$108,$A54)&gt;1),"ERRO: identificação/período",IF(COUNTIF($B$8:$B$108,$B54)&gt;1,"ERRO: período duplicado",IF(AND($C54="",$F54&lt;&gt;0),"ERRO: crédito sem origem",IF(AND($C54&lt;&gt;"",$C54&lt;&gt;"Crédito inicial",$D54=""),"ERRO: origem de crédito não encontrada",IF(AND($C54&lt;&gt;"",$C54&lt;&gt;"Crédito inicial",$C54=$A54),"ERRO: origem igual ao período",IF(AND($C54&lt;&gt;"",$C54&lt;&gt;"Crédito inicial",$D54&gt;=$B54),"ERRO: origem não anterior",IF(AND($C54&lt;&gt;"",SUMIFS($F$8:$F$108,$C$8:$C$108,$C54)&gt;$E54+'Apuramento e Parâmetros'!$B$5),"ERRO: crédito utilizado excede origem",IF($J54&lt;&gt;0,"REVER: IVA em validação",IF(COUNTIFS('Registos IVA'!$B$8:$B$116,$B54,'Registos IVA'!$V$8:$V$116,"ERRO*")&gt;0,"REVER: erros nos registos","OK")))))))))),"ERRO: fórmula de controlo")</f>
        <v/>
      </c>
      <c r="O54" s="21" t="n"/>
    </row>
    <row r="55" ht="30" customHeight="1">
      <c r="A55" s="12" t="n"/>
      <c r="B55" s="30" t="n"/>
      <c r="C55" s="12" t="n"/>
      <c r="D55" s="34">
        <f>IF($A55="","",IF($C55="","",IF($C55="Crédito inicial","",IFERROR(XLOOKUP($C55,$A$8:$A$108,$B$8:$B$108,""),""))))</f>
        <v/>
      </c>
      <c r="E55" s="29">
        <f>IF($A55="","",IF($C55="","",IF($C55="Crédito inicial",'Apuramento e Parâmetros'!$B$4,IFERROR(XLOOKUP($C55,$A$8:$A$108,$M$8:$M$108,0),0))))</f>
        <v/>
      </c>
      <c r="F55" s="31" t="n"/>
      <c r="G55" s="29">
        <f>IF($A55="","",SUMIFS('Registos IVA'!$R$8:$R$116,'Registos IVA'!$B$8:$B$116,$B55))</f>
        <v/>
      </c>
      <c r="H55" s="29">
        <f>IF($A55="","",SUMIFS('Registos IVA'!$S$8:$S$116,'Registos IVA'!$B$8:$B$116,$B55))</f>
        <v/>
      </c>
      <c r="I55" s="29">
        <f>IF($A55="","",SUMIFS('Registos IVA'!$T$8:$T$116,'Registos IVA'!$B$8:$B$116,$B55))</f>
        <v/>
      </c>
      <c r="J55" s="29">
        <f>IF($A55="","",SUMIFS('Registos IVA'!$U$8:$U$116,'Registos IVA'!$B$8:$B$116,$B55))</f>
        <v/>
      </c>
      <c r="K55" s="29">
        <f>IF($A55="","",IFERROR($G55-$H55,0))</f>
        <v/>
      </c>
      <c r="L55" s="29">
        <f>IF($A55="","",IFERROR(MAX(0,$K55-$F55),0))</f>
        <v/>
      </c>
      <c r="M55" s="29">
        <f>IF($A55="","",IFERROR(MAX(0,$F55-$K55),0))</f>
        <v/>
      </c>
      <c r="N55" s="5">
        <f>IFERROR(IF($A55="","",IF(OR($B55="",COUNTIF($A$8:$A$108,$A55)&gt;1),"ERRO: identificação/período",IF(COUNTIF($B$8:$B$108,$B55)&gt;1,"ERRO: período duplicado",IF(AND($C55="",$F55&lt;&gt;0),"ERRO: crédito sem origem",IF(AND($C55&lt;&gt;"",$C55&lt;&gt;"Crédito inicial",$D55=""),"ERRO: origem de crédito não encontrada",IF(AND($C55&lt;&gt;"",$C55&lt;&gt;"Crédito inicial",$C55=$A55),"ERRO: origem igual ao período",IF(AND($C55&lt;&gt;"",$C55&lt;&gt;"Crédito inicial",$D55&gt;=$B55),"ERRO: origem não anterior",IF(AND($C55&lt;&gt;"",SUMIFS($F$8:$F$108,$C$8:$C$108,$C55)&gt;$E55+'Apuramento e Parâmetros'!$B$5),"ERRO: crédito utilizado excede origem",IF($J55&lt;&gt;0,"REVER: IVA em validação",IF(COUNTIFS('Registos IVA'!$B$8:$B$116,$B55,'Registos IVA'!$V$8:$V$116,"ERRO*")&gt;0,"REVER: erros nos registos","OK")))))))))),"ERRO: fórmula de controlo")</f>
        <v/>
      </c>
      <c r="O55" s="21" t="n"/>
    </row>
    <row r="56" ht="30" customHeight="1">
      <c r="A56" s="12" t="n"/>
      <c r="B56" s="30" t="n"/>
      <c r="C56" s="12" t="n"/>
      <c r="D56" s="34">
        <f>IF($A56="","",IF($C56="","",IF($C56="Crédito inicial","",IFERROR(XLOOKUP($C56,$A$8:$A$108,$B$8:$B$108,""),""))))</f>
        <v/>
      </c>
      <c r="E56" s="29">
        <f>IF($A56="","",IF($C56="","",IF($C56="Crédito inicial",'Apuramento e Parâmetros'!$B$4,IFERROR(XLOOKUP($C56,$A$8:$A$108,$M$8:$M$108,0),0))))</f>
        <v/>
      </c>
      <c r="F56" s="31" t="n"/>
      <c r="G56" s="29">
        <f>IF($A56="","",SUMIFS('Registos IVA'!$R$8:$R$116,'Registos IVA'!$B$8:$B$116,$B56))</f>
        <v/>
      </c>
      <c r="H56" s="29">
        <f>IF($A56="","",SUMIFS('Registos IVA'!$S$8:$S$116,'Registos IVA'!$B$8:$B$116,$B56))</f>
        <v/>
      </c>
      <c r="I56" s="29">
        <f>IF($A56="","",SUMIFS('Registos IVA'!$T$8:$T$116,'Registos IVA'!$B$8:$B$116,$B56))</f>
        <v/>
      </c>
      <c r="J56" s="29">
        <f>IF($A56="","",SUMIFS('Registos IVA'!$U$8:$U$116,'Registos IVA'!$B$8:$B$116,$B56))</f>
        <v/>
      </c>
      <c r="K56" s="29">
        <f>IF($A56="","",IFERROR($G56-$H56,0))</f>
        <v/>
      </c>
      <c r="L56" s="29">
        <f>IF($A56="","",IFERROR(MAX(0,$K56-$F56),0))</f>
        <v/>
      </c>
      <c r="M56" s="29">
        <f>IF($A56="","",IFERROR(MAX(0,$F56-$K56),0))</f>
        <v/>
      </c>
      <c r="N56" s="5">
        <f>IFERROR(IF($A56="","",IF(OR($B56="",COUNTIF($A$8:$A$108,$A56)&gt;1),"ERRO: identificação/período",IF(COUNTIF($B$8:$B$108,$B56)&gt;1,"ERRO: período duplicado",IF(AND($C56="",$F56&lt;&gt;0),"ERRO: crédito sem origem",IF(AND($C56&lt;&gt;"",$C56&lt;&gt;"Crédito inicial",$D56=""),"ERRO: origem de crédito não encontrada",IF(AND($C56&lt;&gt;"",$C56&lt;&gt;"Crédito inicial",$C56=$A56),"ERRO: origem igual ao período",IF(AND($C56&lt;&gt;"",$C56&lt;&gt;"Crédito inicial",$D56&gt;=$B56),"ERRO: origem não anterior",IF(AND($C56&lt;&gt;"",SUMIFS($F$8:$F$108,$C$8:$C$108,$C56)&gt;$E56+'Apuramento e Parâmetros'!$B$5),"ERRO: crédito utilizado excede origem",IF($J56&lt;&gt;0,"REVER: IVA em validação",IF(COUNTIFS('Registos IVA'!$B$8:$B$116,$B56,'Registos IVA'!$V$8:$V$116,"ERRO*")&gt;0,"REVER: erros nos registos","OK")))))))))),"ERRO: fórmula de controlo")</f>
        <v/>
      </c>
      <c r="O56" s="21" t="n"/>
    </row>
    <row r="57" ht="30" customHeight="1">
      <c r="A57" s="12" t="n"/>
      <c r="B57" s="30" t="n"/>
      <c r="C57" s="12" t="n"/>
      <c r="D57" s="34">
        <f>IF($A57="","",IF($C57="","",IF($C57="Crédito inicial","",IFERROR(XLOOKUP($C57,$A$8:$A$108,$B$8:$B$108,""),""))))</f>
        <v/>
      </c>
      <c r="E57" s="29">
        <f>IF($A57="","",IF($C57="","",IF($C57="Crédito inicial",'Apuramento e Parâmetros'!$B$4,IFERROR(XLOOKUP($C57,$A$8:$A$108,$M$8:$M$108,0),0))))</f>
        <v/>
      </c>
      <c r="F57" s="31" t="n"/>
      <c r="G57" s="29">
        <f>IF($A57="","",SUMIFS('Registos IVA'!$R$8:$R$116,'Registos IVA'!$B$8:$B$116,$B57))</f>
        <v/>
      </c>
      <c r="H57" s="29">
        <f>IF($A57="","",SUMIFS('Registos IVA'!$S$8:$S$116,'Registos IVA'!$B$8:$B$116,$B57))</f>
        <v/>
      </c>
      <c r="I57" s="29">
        <f>IF($A57="","",SUMIFS('Registos IVA'!$T$8:$T$116,'Registos IVA'!$B$8:$B$116,$B57))</f>
        <v/>
      </c>
      <c r="J57" s="29">
        <f>IF($A57="","",SUMIFS('Registos IVA'!$U$8:$U$116,'Registos IVA'!$B$8:$B$116,$B57))</f>
        <v/>
      </c>
      <c r="K57" s="29">
        <f>IF($A57="","",IFERROR($G57-$H57,0))</f>
        <v/>
      </c>
      <c r="L57" s="29">
        <f>IF($A57="","",IFERROR(MAX(0,$K57-$F57),0))</f>
        <v/>
      </c>
      <c r="M57" s="29">
        <f>IF($A57="","",IFERROR(MAX(0,$F57-$K57),0))</f>
        <v/>
      </c>
      <c r="N57" s="5">
        <f>IFERROR(IF($A57="","",IF(OR($B57="",COUNTIF($A$8:$A$108,$A57)&gt;1),"ERRO: identificação/período",IF(COUNTIF($B$8:$B$108,$B57)&gt;1,"ERRO: período duplicado",IF(AND($C57="",$F57&lt;&gt;0),"ERRO: crédito sem origem",IF(AND($C57&lt;&gt;"",$C57&lt;&gt;"Crédito inicial",$D57=""),"ERRO: origem de crédito não encontrada",IF(AND($C57&lt;&gt;"",$C57&lt;&gt;"Crédito inicial",$C57=$A57),"ERRO: origem igual ao período",IF(AND($C57&lt;&gt;"",$C57&lt;&gt;"Crédito inicial",$D57&gt;=$B57),"ERRO: origem não anterior",IF(AND($C57&lt;&gt;"",SUMIFS($F$8:$F$108,$C$8:$C$108,$C57)&gt;$E57+'Apuramento e Parâmetros'!$B$5),"ERRO: crédito utilizado excede origem",IF($J57&lt;&gt;0,"REVER: IVA em validação",IF(COUNTIFS('Registos IVA'!$B$8:$B$116,$B57,'Registos IVA'!$V$8:$V$116,"ERRO*")&gt;0,"REVER: erros nos registos","OK")))))))))),"ERRO: fórmula de controlo")</f>
        <v/>
      </c>
      <c r="O57" s="21" t="n"/>
    </row>
    <row r="58" ht="30" customHeight="1">
      <c r="A58" s="12" t="n"/>
      <c r="B58" s="30" t="n"/>
      <c r="C58" s="12" t="n"/>
      <c r="D58" s="34">
        <f>IF($A58="","",IF($C58="","",IF($C58="Crédito inicial","",IFERROR(XLOOKUP($C58,$A$8:$A$108,$B$8:$B$108,""),""))))</f>
        <v/>
      </c>
      <c r="E58" s="29">
        <f>IF($A58="","",IF($C58="","",IF($C58="Crédito inicial",'Apuramento e Parâmetros'!$B$4,IFERROR(XLOOKUP($C58,$A$8:$A$108,$M$8:$M$108,0),0))))</f>
        <v/>
      </c>
      <c r="F58" s="31" t="n"/>
      <c r="G58" s="29">
        <f>IF($A58="","",SUMIFS('Registos IVA'!$R$8:$R$116,'Registos IVA'!$B$8:$B$116,$B58))</f>
        <v/>
      </c>
      <c r="H58" s="29">
        <f>IF($A58="","",SUMIFS('Registos IVA'!$S$8:$S$116,'Registos IVA'!$B$8:$B$116,$B58))</f>
        <v/>
      </c>
      <c r="I58" s="29">
        <f>IF($A58="","",SUMIFS('Registos IVA'!$T$8:$T$116,'Registos IVA'!$B$8:$B$116,$B58))</f>
        <v/>
      </c>
      <c r="J58" s="29">
        <f>IF($A58="","",SUMIFS('Registos IVA'!$U$8:$U$116,'Registos IVA'!$B$8:$B$116,$B58))</f>
        <v/>
      </c>
      <c r="K58" s="29">
        <f>IF($A58="","",IFERROR($G58-$H58,0))</f>
        <v/>
      </c>
      <c r="L58" s="29">
        <f>IF($A58="","",IFERROR(MAX(0,$K58-$F58),0))</f>
        <v/>
      </c>
      <c r="M58" s="29">
        <f>IF($A58="","",IFERROR(MAX(0,$F58-$K58),0))</f>
        <v/>
      </c>
      <c r="N58" s="5">
        <f>IFERROR(IF($A58="","",IF(OR($B58="",COUNTIF($A$8:$A$108,$A58)&gt;1),"ERRO: identificação/período",IF(COUNTIF($B$8:$B$108,$B58)&gt;1,"ERRO: período duplicado",IF(AND($C58="",$F58&lt;&gt;0),"ERRO: crédito sem origem",IF(AND($C58&lt;&gt;"",$C58&lt;&gt;"Crédito inicial",$D58=""),"ERRO: origem de crédito não encontrada",IF(AND($C58&lt;&gt;"",$C58&lt;&gt;"Crédito inicial",$C58=$A58),"ERRO: origem igual ao período",IF(AND($C58&lt;&gt;"",$C58&lt;&gt;"Crédito inicial",$D58&gt;=$B58),"ERRO: origem não anterior",IF(AND($C58&lt;&gt;"",SUMIFS($F$8:$F$108,$C$8:$C$108,$C58)&gt;$E58+'Apuramento e Parâmetros'!$B$5),"ERRO: crédito utilizado excede origem",IF($J58&lt;&gt;0,"REVER: IVA em validação",IF(COUNTIFS('Registos IVA'!$B$8:$B$116,$B58,'Registos IVA'!$V$8:$V$116,"ERRO*")&gt;0,"REVER: erros nos registos","OK")))))))))),"ERRO: fórmula de controlo")</f>
        <v/>
      </c>
      <c r="O58" s="21" t="n"/>
    </row>
    <row r="59" ht="30" customHeight="1">
      <c r="A59" s="12" t="n"/>
      <c r="B59" s="30" t="n"/>
      <c r="C59" s="12" t="n"/>
      <c r="D59" s="34">
        <f>IF($A59="","",IF($C59="","",IF($C59="Crédito inicial","",IFERROR(XLOOKUP($C59,$A$8:$A$108,$B$8:$B$108,""),""))))</f>
        <v/>
      </c>
      <c r="E59" s="29">
        <f>IF($A59="","",IF($C59="","",IF($C59="Crédito inicial",'Apuramento e Parâmetros'!$B$4,IFERROR(XLOOKUP($C59,$A$8:$A$108,$M$8:$M$108,0),0))))</f>
        <v/>
      </c>
      <c r="F59" s="31" t="n"/>
      <c r="G59" s="29">
        <f>IF($A59="","",SUMIFS('Registos IVA'!$R$8:$R$116,'Registos IVA'!$B$8:$B$116,$B59))</f>
        <v/>
      </c>
      <c r="H59" s="29">
        <f>IF($A59="","",SUMIFS('Registos IVA'!$S$8:$S$116,'Registos IVA'!$B$8:$B$116,$B59))</f>
        <v/>
      </c>
      <c r="I59" s="29">
        <f>IF($A59="","",SUMIFS('Registos IVA'!$T$8:$T$116,'Registos IVA'!$B$8:$B$116,$B59))</f>
        <v/>
      </c>
      <c r="J59" s="29">
        <f>IF($A59="","",SUMIFS('Registos IVA'!$U$8:$U$116,'Registos IVA'!$B$8:$B$116,$B59))</f>
        <v/>
      </c>
      <c r="K59" s="29">
        <f>IF($A59="","",IFERROR($G59-$H59,0))</f>
        <v/>
      </c>
      <c r="L59" s="29">
        <f>IF($A59="","",IFERROR(MAX(0,$K59-$F59),0))</f>
        <v/>
      </c>
      <c r="M59" s="29">
        <f>IF($A59="","",IFERROR(MAX(0,$F59-$K59),0))</f>
        <v/>
      </c>
      <c r="N59" s="5">
        <f>IFERROR(IF($A59="","",IF(OR($B59="",COUNTIF($A$8:$A$108,$A59)&gt;1),"ERRO: identificação/período",IF(COUNTIF($B$8:$B$108,$B59)&gt;1,"ERRO: período duplicado",IF(AND($C59="",$F59&lt;&gt;0),"ERRO: crédito sem origem",IF(AND($C59&lt;&gt;"",$C59&lt;&gt;"Crédito inicial",$D59=""),"ERRO: origem de crédito não encontrada",IF(AND($C59&lt;&gt;"",$C59&lt;&gt;"Crédito inicial",$C59=$A59),"ERRO: origem igual ao período",IF(AND($C59&lt;&gt;"",$C59&lt;&gt;"Crédito inicial",$D59&gt;=$B59),"ERRO: origem não anterior",IF(AND($C59&lt;&gt;"",SUMIFS($F$8:$F$108,$C$8:$C$108,$C59)&gt;$E59+'Apuramento e Parâmetros'!$B$5),"ERRO: crédito utilizado excede origem",IF($J59&lt;&gt;0,"REVER: IVA em validação",IF(COUNTIFS('Registos IVA'!$B$8:$B$116,$B59,'Registos IVA'!$V$8:$V$116,"ERRO*")&gt;0,"REVER: erros nos registos","OK")))))))))),"ERRO: fórmula de controlo")</f>
        <v/>
      </c>
      <c r="O59" s="21" t="n"/>
    </row>
    <row r="60" ht="30" customHeight="1">
      <c r="A60" s="12" t="n"/>
      <c r="B60" s="30" t="n"/>
      <c r="C60" s="12" t="n"/>
      <c r="D60" s="34">
        <f>IF($A60="","",IF($C60="","",IF($C60="Crédito inicial","",IFERROR(XLOOKUP($C60,$A$8:$A$108,$B$8:$B$108,""),""))))</f>
        <v/>
      </c>
      <c r="E60" s="29">
        <f>IF($A60="","",IF($C60="","",IF($C60="Crédito inicial",'Apuramento e Parâmetros'!$B$4,IFERROR(XLOOKUP($C60,$A$8:$A$108,$M$8:$M$108,0),0))))</f>
        <v/>
      </c>
      <c r="F60" s="31" t="n"/>
      <c r="G60" s="29">
        <f>IF($A60="","",SUMIFS('Registos IVA'!$R$8:$R$116,'Registos IVA'!$B$8:$B$116,$B60))</f>
        <v/>
      </c>
      <c r="H60" s="29">
        <f>IF($A60="","",SUMIFS('Registos IVA'!$S$8:$S$116,'Registos IVA'!$B$8:$B$116,$B60))</f>
        <v/>
      </c>
      <c r="I60" s="29">
        <f>IF($A60="","",SUMIFS('Registos IVA'!$T$8:$T$116,'Registos IVA'!$B$8:$B$116,$B60))</f>
        <v/>
      </c>
      <c r="J60" s="29">
        <f>IF($A60="","",SUMIFS('Registos IVA'!$U$8:$U$116,'Registos IVA'!$B$8:$B$116,$B60))</f>
        <v/>
      </c>
      <c r="K60" s="29">
        <f>IF($A60="","",IFERROR($G60-$H60,0))</f>
        <v/>
      </c>
      <c r="L60" s="29">
        <f>IF($A60="","",IFERROR(MAX(0,$K60-$F60),0))</f>
        <v/>
      </c>
      <c r="M60" s="29">
        <f>IF($A60="","",IFERROR(MAX(0,$F60-$K60),0))</f>
        <v/>
      </c>
      <c r="N60" s="5">
        <f>IFERROR(IF($A60="","",IF(OR($B60="",COUNTIF($A$8:$A$108,$A60)&gt;1),"ERRO: identificação/período",IF(COUNTIF($B$8:$B$108,$B60)&gt;1,"ERRO: período duplicado",IF(AND($C60="",$F60&lt;&gt;0),"ERRO: crédito sem origem",IF(AND($C60&lt;&gt;"",$C60&lt;&gt;"Crédito inicial",$D60=""),"ERRO: origem de crédito não encontrada",IF(AND($C60&lt;&gt;"",$C60&lt;&gt;"Crédito inicial",$C60=$A60),"ERRO: origem igual ao período",IF(AND($C60&lt;&gt;"",$C60&lt;&gt;"Crédito inicial",$D60&gt;=$B60),"ERRO: origem não anterior",IF(AND($C60&lt;&gt;"",SUMIFS($F$8:$F$108,$C$8:$C$108,$C60)&gt;$E60+'Apuramento e Parâmetros'!$B$5),"ERRO: crédito utilizado excede origem",IF($J60&lt;&gt;0,"REVER: IVA em validação",IF(COUNTIFS('Registos IVA'!$B$8:$B$116,$B60,'Registos IVA'!$V$8:$V$116,"ERRO*")&gt;0,"REVER: erros nos registos","OK")))))))))),"ERRO: fórmula de controlo")</f>
        <v/>
      </c>
      <c r="O60" s="21" t="n"/>
    </row>
    <row r="61" ht="30" customHeight="1">
      <c r="A61" s="12" t="n"/>
      <c r="B61" s="30" t="n"/>
      <c r="C61" s="12" t="n"/>
      <c r="D61" s="34">
        <f>IF($A61="","",IF($C61="","",IF($C61="Crédito inicial","",IFERROR(XLOOKUP($C61,$A$8:$A$108,$B$8:$B$108,""),""))))</f>
        <v/>
      </c>
      <c r="E61" s="29">
        <f>IF($A61="","",IF($C61="","",IF($C61="Crédito inicial",'Apuramento e Parâmetros'!$B$4,IFERROR(XLOOKUP($C61,$A$8:$A$108,$M$8:$M$108,0),0))))</f>
        <v/>
      </c>
      <c r="F61" s="31" t="n"/>
      <c r="G61" s="29">
        <f>IF($A61="","",SUMIFS('Registos IVA'!$R$8:$R$116,'Registos IVA'!$B$8:$B$116,$B61))</f>
        <v/>
      </c>
      <c r="H61" s="29">
        <f>IF($A61="","",SUMIFS('Registos IVA'!$S$8:$S$116,'Registos IVA'!$B$8:$B$116,$B61))</f>
        <v/>
      </c>
      <c r="I61" s="29">
        <f>IF($A61="","",SUMIFS('Registos IVA'!$T$8:$T$116,'Registos IVA'!$B$8:$B$116,$B61))</f>
        <v/>
      </c>
      <c r="J61" s="29">
        <f>IF($A61="","",SUMIFS('Registos IVA'!$U$8:$U$116,'Registos IVA'!$B$8:$B$116,$B61))</f>
        <v/>
      </c>
      <c r="K61" s="29">
        <f>IF($A61="","",IFERROR($G61-$H61,0))</f>
        <v/>
      </c>
      <c r="L61" s="29">
        <f>IF($A61="","",IFERROR(MAX(0,$K61-$F61),0))</f>
        <v/>
      </c>
      <c r="M61" s="29">
        <f>IF($A61="","",IFERROR(MAX(0,$F61-$K61),0))</f>
        <v/>
      </c>
      <c r="N61" s="5">
        <f>IFERROR(IF($A61="","",IF(OR($B61="",COUNTIF($A$8:$A$108,$A61)&gt;1),"ERRO: identificação/período",IF(COUNTIF($B$8:$B$108,$B61)&gt;1,"ERRO: período duplicado",IF(AND($C61="",$F61&lt;&gt;0),"ERRO: crédito sem origem",IF(AND($C61&lt;&gt;"",$C61&lt;&gt;"Crédito inicial",$D61=""),"ERRO: origem de crédito não encontrada",IF(AND($C61&lt;&gt;"",$C61&lt;&gt;"Crédito inicial",$C61=$A61),"ERRO: origem igual ao período",IF(AND($C61&lt;&gt;"",$C61&lt;&gt;"Crédito inicial",$D61&gt;=$B61),"ERRO: origem não anterior",IF(AND($C61&lt;&gt;"",SUMIFS($F$8:$F$108,$C$8:$C$108,$C61)&gt;$E61+'Apuramento e Parâmetros'!$B$5),"ERRO: crédito utilizado excede origem",IF($J61&lt;&gt;0,"REVER: IVA em validação",IF(COUNTIFS('Registos IVA'!$B$8:$B$116,$B61,'Registos IVA'!$V$8:$V$116,"ERRO*")&gt;0,"REVER: erros nos registos","OK")))))))))),"ERRO: fórmula de controlo")</f>
        <v/>
      </c>
      <c r="O61" s="21" t="n"/>
    </row>
    <row r="62" ht="30" customHeight="1">
      <c r="A62" s="12" t="n"/>
      <c r="B62" s="30" t="n"/>
      <c r="C62" s="12" t="n"/>
      <c r="D62" s="34">
        <f>IF($A62="","",IF($C62="","",IF($C62="Crédito inicial","",IFERROR(XLOOKUP($C62,$A$8:$A$108,$B$8:$B$108,""),""))))</f>
        <v/>
      </c>
      <c r="E62" s="29">
        <f>IF($A62="","",IF($C62="","",IF($C62="Crédito inicial",'Apuramento e Parâmetros'!$B$4,IFERROR(XLOOKUP($C62,$A$8:$A$108,$M$8:$M$108,0),0))))</f>
        <v/>
      </c>
      <c r="F62" s="31" t="n"/>
      <c r="G62" s="29">
        <f>IF($A62="","",SUMIFS('Registos IVA'!$R$8:$R$116,'Registos IVA'!$B$8:$B$116,$B62))</f>
        <v/>
      </c>
      <c r="H62" s="29">
        <f>IF($A62="","",SUMIFS('Registos IVA'!$S$8:$S$116,'Registos IVA'!$B$8:$B$116,$B62))</f>
        <v/>
      </c>
      <c r="I62" s="29">
        <f>IF($A62="","",SUMIFS('Registos IVA'!$T$8:$T$116,'Registos IVA'!$B$8:$B$116,$B62))</f>
        <v/>
      </c>
      <c r="J62" s="29">
        <f>IF($A62="","",SUMIFS('Registos IVA'!$U$8:$U$116,'Registos IVA'!$B$8:$B$116,$B62))</f>
        <v/>
      </c>
      <c r="K62" s="29">
        <f>IF($A62="","",IFERROR($G62-$H62,0))</f>
        <v/>
      </c>
      <c r="L62" s="29">
        <f>IF($A62="","",IFERROR(MAX(0,$K62-$F62),0))</f>
        <v/>
      </c>
      <c r="M62" s="29">
        <f>IF($A62="","",IFERROR(MAX(0,$F62-$K62),0))</f>
        <v/>
      </c>
      <c r="N62" s="5">
        <f>IFERROR(IF($A62="","",IF(OR($B62="",COUNTIF($A$8:$A$108,$A62)&gt;1),"ERRO: identificação/período",IF(COUNTIF($B$8:$B$108,$B62)&gt;1,"ERRO: período duplicado",IF(AND($C62="",$F62&lt;&gt;0),"ERRO: crédito sem origem",IF(AND($C62&lt;&gt;"",$C62&lt;&gt;"Crédito inicial",$D62=""),"ERRO: origem de crédito não encontrada",IF(AND($C62&lt;&gt;"",$C62&lt;&gt;"Crédito inicial",$C62=$A62),"ERRO: origem igual ao período",IF(AND($C62&lt;&gt;"",$C62&lt;&gt;"Crédito inicial",$D62&gt;=$B62),"ERRO: origem não anterior",IF(AND($C62&lt;&gt;"",SUMIFS($F$8:$F$108,$C$8:$C$108,$C62)&gt;$E62+'Apuramento e Parâmetros'!$B$5),"ERRO: crédito utilizado excede origem",IF($J62&lt;&gt;0,"REVER: IVA em validação",IF(COUNTIFS('Registos IVA'!$B$8:$B$116,$B62,'Registos IVA'!$V$8:$V$116,"ERRO*")&gt;0,"REVER: erros nos registos","OK")))))))))),"ERRO: fórmula de controlo")</f>
        <v/>
      </c>
      <c r="O62" s="21" t="n"/>
    </row>
    <row r="63" ht="30" customHeight="1">
      <c r="A63" s="12" t="n"/>
      <c r="B63" s="30" t="n"/>
      <c r="C63" s="12" t="n"/>
      <c r="D63" s="34">
        <f>IF($A63="","",IF($C63="","",IF($C63="Crédito inicial","",IFERROR(XLOOKUP($C63,$A$8:$A$108,$B$8:$B$108,""),""))))</f>
        <v/>
      </c>
      <c r="E63" s="29">
        <f>IF($A63="","",IF($C63="","",IF($C63="Crédito inicial",'Apuramento e Parâmetros'!$B$4,IFERROR(XLOOKUP($C63,$A$8:$A$108,$M$8:$M$108,0),0))))</f>
        <v/>
      </c>
      <c r="F63" s="31" t="n"/>
      <c r="G63" s="29">
        <f>IF($A63="","",SUMIFS('Registos IVA'!$R$8:$R$116,'Registos IVA'!$B$8:$B$116,$B63))</f>
        <v/>
      </c>
      <c r="H63" s="29">
        <f>IF($A63="","",SUMIFS('Registos IVA'!$S$8:$S$116,'Registos IVA'!$B$8:$B$116,$B63))</f>
        <v/>
      </c>
      <c r="I63" s="29">
        <f>IF($A63="","",SUMIFS('Registos IVA'!$T$8:$T$116,'Registos IVA'!$B$8:$B$116,$B63))</f>
        <v/>
      </c>
      <c r="J63" s="29">
        <f>IF($A63="","",SUMIFS('Registos IVA'!$U$8:$U$116,'Registos IVA'!$B$8:$B$116,$B63))</f>
        <v/>
      </c>
      <c r="K63" s="29">
        <f>IF($A63="","",IFERROR($G63-$H63,0))</f>
        <v/>
      </c>
      <c r="L63" s="29">
        <f>IF($A63="","",IFERROR(MAX(0,$K63-$F63),0))</f>
        <v/>
      </c>
      <c r="M63" s="29">
        <f>IF($A63="","",IFERROR(MAX(0,$F63-$K63),0))</f>
        <v/>
      </c>
      <c r="N63" s="5">
        <f>IFERROR(IF($A63="","",IF(OR($B63="",COUNTIF($A$8:$A$108,$A63)&gt;1),"ERRO: identificação/período",IF(COUNTIF($B$8:$B$108,$B63)&gt;1,"ERRO: período duplicado",IF(AND($C63="",$F63&lt;&gt;0),"ERRO: crédito sem origem",IF(AND($C63&lt;&gt;"",$C63&lt;&gt;"Crédito inicial",$D63=""),"ERRO: origem de crédito não encontrada",IF(AND($C63&lt;&gt;"",$C63&lt;&gt;"Crédito inicial",$C63=$A63),"ERRO: origem igual ao período",IF(AND($C63&lt;&gt;"",$C63&lt;&gt;"Crédito inicial",$D63&gt;=$B63),"ERRO: origem não anterior",IF(AND($C63&lt;&gt;"",SUMIFS($F$8:$F$108,$C$8:$C$108,$C63)&gt;$E63+'Apuramento e Parâmetros'!$B$5),"ERRO: crédito utilizado excede origem",IF($J63&lt;&gt;0,"REVER: IVA em validação",IF(COUNTIFS('Registos IVA'!$B$8:$B$116,$B63,'Registos IVA'!$V$8:$V$116,"ERRO*")&gt;0,"REVER: erros nos registos","OK")))))))))),"ERRO: fórmula de controlo")</f>
        <v/>
      </c>
      <c r="O63" s="21" t="n"/>
    </row>
    <row r="64" ht="30" customHeight="1">
      <c r="A64" s="12" t="n"/>
      <c r="B64" s="30" t="n"/>
      <c r="C64" s="12" t="n"/>
      <c r="D64" s="34">
        <f>IF($A64="","",IF($C64="","",IF($C64="Crédito inicial","",IFERROR(XLOOKUP($C64,$A$8:$A$108,$B$8:$B$108,""),""))))</f>
        <v/>
      </c>
      <c r="E64" s="29">
        <f>IF($A64="","",IF($C64="","",IF($C64="Crédito inicial",'Apuramento e Parâmetros'!$B$4,IFERROR(XLOOKUP($C64,$A$8:$A$108,$M$8:$M$108,0),0))))</f>
        <v/>
      </c>
      <c r="F64" s="31" t="n"/>
      <c r="G64" s="29">
        <f>IF($A64="","",SUMIFS('Registos IVA'!$R$8:$R$116,'Registos IVA'!$B$8:$B$116,$B64))</f>
        <v/>
      </c>
      <c r="H64" s="29">
        <f>IF($A64="","",SUMIFS('Registos IVA'!$S$8:$S$116,'Registos IVA'!$B$8:$B$116,$B64))</f>
        <v/>
      </c>
      <c r="I64" s="29">
        <f>IF($A64="","",SUMIFS('Registos IVA'!$T$8:$T$116,'Registos IVA'!$B$8:$B$116,$B64))</f>
        <v/>
      </c>
      <c r="J64" s="29">
        <f>IF($A64="","",SUMIFS('Registos IVA'!$U$8:$U$116,'Registos IVA'!$B$8:$B$116,$B64))</f>
        <v/>
      </c>
      <c r="K64" s="29">
        <f>IF($A64="","",IFERROR($G64-$H64,0))</f>
        <v/>
      </c>
      <c r="L64" s="29">
        <f>IF($A64="","",IFERROR(MAX(0,$K64-$F64),0))</f>
        <v/>
      </c>
      <c r="M64" s="29">
        <f>IF($A64="","",IFERROR(MAX(0,$F64-$K64),0))</f>
        <v/>
      </c>
      <c r="N64" s="5">
        <f>IFERROR(IF($A64="","",IF(OR($B64="",COUNTIF($A$8:$A$108,$A64)&gt;1),"ERRO: identificação/período",IF(COUNTIF($B$8:$B$108,$B64)&gt;1,"ERRO: período duplicado",IF(AND($C64="",$F64&lt;&gt;0),"ERRO: crédito sem origem",IF(AND($C64&lt;&gt;"",$C64&lt;&gt;"Crédito inicial",$D64=""),"ERRO: origem de crédito não encontrada",IF(AND($C64&lt;&gt;"",$C64&lt;&gt;"Crédito inicial",$C64=$A64),"ERRO: origem igual ao período",IF(AND($C64&lt;&gt;"",$C64&lt;&gt;"Crédito inicial",$D64&gt;=$B64),"ERRO: origem não anterior",IF(AND($C64&lt;&gt;"",SUMIFS($F$8:$F$108,$C$8:$C$108,$C64)&gt;$E64+'Apuramento e Parâmetros'!$B$5),"ERRO: crédito utilizado excede origem",IF($J64&lt;&gt;0,"REVER: IVA em validação",IF(COUNTIFS('Registos IVA'!$B$8:$B$116,$B64,'Registos IVA'!$V$8:$V$116,"ERRO*")&gt;0,"REVER: erros nos registos","OK")))))))))),"ERRO: fórmula de controlo")</f>
        <v/>
      </c>
      <c r="O64" s="21" t="n"/>
    </row>
    <row r="65" ht="30" customHeight="1">
      <c r="A65" s="12" t="n"/>
      <c r="B65" s="30" t="n"/>
      <c r="C65" s="12" t="n"/>
      <c r="D65" s="34">
        <f>IF($A65="","",IF($C65="","",IF($C65="Crédito inicial","",IFERROR(XLOOKUP($C65,$A$8:$A$108,$B$8:$B$108,""),""))))</f>
        <v/>
      </c>
      <c r="E65" s="29">
        <f>IF($A65="","",IF($C65="","",IF($C65="Crédito inicial",'Apuramento e Parâmetros'!$B$4,IFERROR(XLOOKUP($C65,$A$8:$A$108,$M$8:$M$108,0),0))))</f>
        <v/>
      </c>
      <c r="F65" s="31" t="n"/>
      <c r="G65" s="29">
        <f>IF($A65="","",SUMIFS('Registos IVA'!$R$8:$R$116,'Registos IVA'!$B$8:$B$116,$B65))</f>
        <v/>
      </c>
      <c r="H65" s="29">
        <f>IF($A65="","",SUMIFS('Registos IVA'!$S$8:$S$116,'Registos IVA'!$B$8:$B$116,$B65))</f>
        <v/>
      </c>
      <c r="I65" s="29">
        <f>IF($A65="","",SUMIFS('Registos IVA'!$T$8:$T$116,'Registos IVA'!$B$8:$B$116,$B65))</f>
        <v/>
      </c>
      <c r="J65" s="29">
        <f>IF($A65="","",SUMIFS('Registos IVA'!$U$8:$U$116,'Registos IVA'!$B$8:$B$116,$B65))</f>
        <v/>
      </c>
      <c r="K65" s="29">
        <f>IF($A65="","",IFERROR($G65-$H65,0))</f>
        <v/>
      </c>
      <c r="L65" s="29">
        <f>IF($A65="","",IFERROR(MAX(0,$K65-$F65),0))</f>
        <v/>
      </c>
      <c r="M65" s="29">
        <f>IF($A65="","",IFERROR(MAX(0,$F65-$K65),0))</f>
        <v/>
      </c>
      <c r="N65" s="5">
        <f>IFERROR(IF($A65="","",IF(OR($B65="",COUNTIF($A$8:$A$108,$A65)&gt;1),"ERRO: identificação/período",IF(COUNTIF($B$8:$B$108,$B65)&gt;1,"ERRO: período duplicado",IF(AND($C65="",$F65&lt;&gt;0),"ERRO: crédito sem origem",IF(AND($C65&lt;&gt;"",$C65&lt;&gt;"Crédito inicial",$D65=""),"ERRO: origem de crédito não encontrada",IF(AND($C65&lt;&gt;"",$C65&lt;&gt;"Crédito inicial",$C65=$A65),"ERRO: origem igual ao período",IF(AND($C65&lt;&gt;"",$C65&lt;&gt;"Crédito inicial",$D65&gt;=$B65),"ERRO: origem não anterior",IF(AND($C65&lt;&gt;"",SUMIFS($F$8:$F$108,$C$8:$C$108,$C65)&gt;$E65+'Apuramento e Parâmetros'!$B$5),"ERRO: crédito utilizado excede origem",IF($J65&lt;&gt;0,"REVER: IVA em validação",IF(COUNTIFS('Registos IVA'!$B$8:$B$116,$B65,'Registos IVA'!$V$8:$V$116,"ERRO*")&gt;0,"REVER: erros nos registos","OK")))))))))),"ERRO: fórmula de controlo")</f>
        <v/>
      </c>
      <c r="O65" s="21" t="n"/>
    </row>
    <row r="66" ht="30" customHeight="1">
      <c r="A66" s="12" t="n"/>
      <c r="B66" s="30" t="n"/>
      <c r="C66" s="12" t="n"/>
      <c r="D66" s="34">
        <f>IF($A66="","",IF($C66="","",IF($C66="Crédito inicial","",IFERROR(XLOOKUP($C66,$A$8:$A$108,$B$8:$B$108,""),""))))</f>
        <v/>
      </c>
      <c r="E66" s="29">
        <f>IF($A66="","",IF($C66="","",IF($C66="Crédito inicial",'Apuramento e Parâmetros'!$B$4,IFERROR(XLOOKUP($C66,$A$8:$A$108,$M$8:$M$108,0),0))))</f>
        <v/>
      </c>
      <c r="F66" s="31" t="n"/>
      <c r="G66" s="29">
        <f>IF($A66="","",SUMIFS('Registos IVA'!$R$8:$R$116,'Registos IVA'!$B$8:$B$116,$B66))</f>
        <v/>
      </c>
      <c r="H66" s="29">
        <f>IF($A66="","",SUMIFS('Registos IVA'!$S$8:$S$116,'Registos IVA'!$B$8:$B$116,$B66))</f>
        <v/>
      </c>
      <c r="I66" s="29">
        <f>IF($A66="","",SUMIFS('Registos IVA'!$T$8:$T$116,'Registos IVA'!$B$8:$B$116,$B66))</f>
        <v/>
      </c>
      <c r="J66" s="29">
        <f>IF($A66="","",SUMIFS('Registos IVA'!$U$8:$U$116,'Registos IVA'!$B$8:$B$116,$B66))</f>
        <v/>
      </c>
      <c r="K66" s="29">
        <f>IF($A66="","",IFERROR($G66-$H66,0))</f>
        <v/>
      </c>
      <c r="L66" s="29">
        <f>IF($A66="","",IFERROR(MAX(0,$K66-$F66),0))</f>
        <v/>
      </c>
      <c r="M66" s="29">
        <f>IF($A66="","",IFERROR(MAX(0,$F66-$K66),0))</f>
        <v/>
      </c>
      <c r="N66" s="5">
        <f>IFERROR(IF($A66="","",IF(OR($B66="",COUNTIF($A$8:$A$108,$A66)&gt;1),"ERRO: identificação/período",IF(COUNTIF($B$8:$B$108,$B66)&gt;1,"ERRO: período duplicado",IF(AND($C66="",$F66&lt;&gt;0),"ERRO: crédito sem origem",IF(AND($C66&lt;&gt;"",$C66&lt;&gt;"Crédito inicial",$D66=""),"ERRO: origem de crédito não encontrada",IF(AND($C66&lt;&gt;"",$C66&lt;&gt;"Crédito inicial",$C66=$A66),"ERRO: origem igual ao período",IF(AND($C66&lt;&gt;"",$C66&lt;&gt;"Crédito inicial",$D66&gt;=$B66),"ERRO: origem não anterior",IF(AND($C66&lt;&gt;"",SUMIFS($F$8:$F$108,$C$8:$C$108,$C66)&gt;$E66+'Apuramento e Parâmetros'!$B$5),"ERRO: crédito utilizado excede origem",IF($J66&lt;&gt;0,"REVER: IVA em validação",IF(COUNTIFS('Registos IVA'!$B$8:$B$116,$B66,'Registos IVA'!$V$8:$V$116,"ERRO*")&gt;0,"REVER: erros nos registos","OK")))))))))),"ERRO: fórmula de controlo")</f>
        <v/>
      </c>
      <c r="O66" s="21" t="n"/>
    </row>
    <row r="67" ht="30" customHeight="1">
      <c r="A67" s="12" t="n"/>
      <c r="B67" s="30" t="n"/>
      <c r="C67" s="12" t="n"/>
      <c r="D67" s="34">
        <f>IF($A67="","",IF($C67="","",IF($C67="Crédito inicial","",IFERROR(XLOOKUP($C67,$A$8:$A$108,$B$8:$B$108,""),""))))</f>
        <v/>
      </c>
      <c r="E67" s="29">
        <f>IF($A67="","",IF($C67="","",IF($C67="Crédito inicial",'Apuramento e Parâmetros'!$B$4,IFERROR(XLOOKUP($C67,$A$8:$A$108,$M$8:$M$108,0),0))))</f>
        <v/>
      </c>
      <c r="F67" s="31" t="n"/>
      <c r="G67" s="29">
        <f>IF($A67="","",SUMIFS('Registos IVA'!$R$8:$R$116,'Registos IVA'!$B$8:$B$116,$B67))</f>
        <v/>
      </c>
      <c r="H67" s="29">
        <f>IF($A67="","",SUMIFS('Registos IVA'!$S$8:$S$116,'Registos IVA'!$B$8:$B$116,$B67))</f>
        <v/>
      </c>
      <c r="I67" s="29">
        <f>IF($A67="","",SUMIFS('Registos IVA'!$T$8:$T$116,'Registos IVA'!$B$8:$B$116,$B67))</f>
        <v/>
      </c>
      <c r="J67" s="29">
        <f>IF($A67="","",SUMIFS('Registos IVA'!$U$8:$U$116,'Registos IVA'!$B$8:$B$116,$B67))</f>
        <v/>
      </c>
      <c r="K67" s="29">
        <f>IF($A67="","",IFERROR($G67-$H67,0))</f>
        <v/>
      </c>
      <c r="L67" s="29">
        <f>IF($A67="","",IFERROR(MAX(0,$K67-$F67),0))</f>
        <v/>
      </c>
      <c r="M67" s="29">
        <f>IF($A67="","",IFERROR(MAX(0,$F67-$K67),0))</f>
        <v/>
      </c>
      <c r="N67" s="5">
        <f>IFERROR(IF($A67="","",IF(OR($B67="",COUNTIF($A$8:$A$108,$A67)&gt;1),"ERRO: identificação/período",IF(COUNTIF($B$8:$B$108,$B67)&gt;1,"ERRO: período duplicado",IF(AND($C67="",$F67&lt;&gt;0),"ERRO: crédito sem origem",IF(AND($C67&lt;&gt;"",$C67&lt;&gt;"Crédito inicial",$D67=""),"ERRO: origem de crédito não encontrada",IF(AND($C67&lt;&gt;"",$C67&lt;&gt;"Crédito inicial",$C67=$A67),"ERRO: origem igual ao período",IF(AND($C67&lt;&gt;"",$C67&lt;&gt;"Crédito inicial",$D67&gt;=$B67),"ERRO: origem não anterior",IF(AND($C67&lt;&gt;"",SUMIFS($F$8:$F$108,$C$8:$C$108,$C67)&gt;$E67+'Apuramento e Parâmetros'!$B$5),"ERRO: crédito utilizado excede origem",IF($J67&lt;&gt;0,"REVER: IVA em validação",IF(COUNTIFS('Registos IVA'!$B$8:$B$116,$B67,'Registos IVA'!$V$8:$V$116,"ERRO*")&gt;0,"REVER: erros nos registos","OK")))))))))),"ERRO: fórmula de controlo")</f>
        <v/>
      </c>
      <c r="O67" s="21" t="n"/>
    </row>
    <row r="68" ht="30" customHeight="1">
      <c r="A68" s="12" t="n"/>
      <c r="B68" s="30" t="n"/>
      <c r="C68" s="12" t="n"/>
      <c r="D68" s="34">
        <f>IF($A68="","",IF($C68="","",IF($C68="Crédito inicial","",IFERROR(XLOOKUP($C68,$A$8:$A$108,$B$8:$B$108,""),""))))</f>
        <v/>
      </c>
      <c r="E68" s="29">
        <f>IF($A68="","",IF($C68="","",IF($C68="Crédito inicial",'Apuramento e Parâmetros'!$B$4,IFERROR(XLOOKUP($C68,$A$8:$A$108,$M$8:$M$108,0),0))))</f>
        <v/>
      </c>
      <c r="F68" s="31" t="n"/>
      <c r="G68" s="29">
        <f>IF($A68="","",SUMIFS('Registos IVA'!$R$8:$R$116,'Registos IVA'!$B$8:$B$116,$B68))</f>
        <v/>
      </c>
      <c r="H68" s="29">
        <f>IF($A68="","",SUMIFS('Registos IVA'!$S$8:$S$116,'Registos IVA'!$B$8:$B$116,$B68))</f>
        <v/>
      </c>
      <c r="I68" s="29">
        <f>IF($A68="","",SUMIFS('Registos IVA'!$T$8:$T$116,'Registos IVA'!$B$8:$B$116,$B68))</f>
        <v/>
      </c>
      <c r="J68" s="29">
        <f>IF($A68="","",SUMIFS('Registos IVA'!$U$8:$U$116,'Registos IVA'!$B$8:$B$116,$B68))</f>
        <v/>
      </c>
      <c r="K68" s="29">
        <f>IF($A68="","",IFERROR($G68-$H68,0))</f>
        <v/>
      </c>
      <c r="L68" s="29">
        <f>IF($A68="","",IFERROR(MAX(0,$K68-$F68),0))</f>
        <v/>
      </c>
      <c r="M68" s="29">
        <f>IF($A68="","",IFERROR(MAX(0,$F68-$K68),0))</f>
        <v/>
      </c>
      <c r="N68" s="5">
        <f>IFERROR(IF($A68="","",IF(OR($B68="",COUNTIF($A$8:$A$108,$A68)&gt;1),"ERRO: identificação/período",IF(COUNTIF($B$8:$B$108,$B68)&gt;1,"ERRO: período duplicado",IF(AND($C68="",$F68&lt;&gt;0),"ERRO: crédito sem origem",IF(AND($C68&lt;&gt;"",$C68&lt;&gt;"Crédito inicial",$D68=""),"ERRO: origem de crédito não encontrada",IF(AND($C68&lt;&gt;"",$C68&lt;&gt;"Crédito inicial",$C68=$A68),"ERRO: origem igual ao período",IF(AND($C68&lt;&gt;"",$C68&lt;&gt;"Crédito inicial",$D68&gt;=$B68),"ERRO: origem não anterior",IF(AND($C68&lt;&gt;"",SUMIFS($F$8:$F$108,$C$8:$C$108,$C68)&gt;$E68+'Apuramento e Parâmetros'!$B$5),"ERRO: crédito utilizado excede origem",IF($J68&lt;&gt;0,"REVER: IVA em validação",IF(COUNTIFS('Registos IVA'!$B$8:$B$116,$B68,'Registos IVA'!$V$8:$V$116,"ERRO*")&gt;0,"REVER: erros nos registos","OK")))))))))),"ERRO: fórmula de controlo")</f>
        <v/>
      </c>
      <c r="O68" s="21" t="n"/>
    </row>
    <row r="69" ht="30" customHeight="1">
      <c r="A69" s="12" t="n"/>
      <c r="B69" s="30" t="n"/>
      <c r="C69" s="12" t="n"/>
      <c r="D69" s="34">
        <f>IF($A69="","",IF($C69="","",IF($C69="Crédito inicial","",IFERROR(XLOOKUP($C69,$A$8:$A$108,$B$8:$B$108,""),""))))</f>
        <v/>
      </c>
      <c r="E69" s="29">
        <f>IF($A69="","",IF($C69="","",IF($C69="Crédito inicial",'Apuramento e Parâmetros'!$B$4,IFERROR(XLOOKUP($C69,$A$8:$A$108,$M$8:$M$108,0),0))))</f>
        <v/>
      </c>
      <c r="F69" s="31" t="n"/>
      <c r="G69" s="29">
        <f>IF($A69="","",SUMIFS('Registos IVA'!$R$8:$R$116,'Registos IVA'!$B$8:$B$116,$B69))</f>
        <v/>
      </c>
      <c r="H69" s="29">
        <f>IF($A69="","",SUMIFS('Registos IVA'!$S$8:$S$116,'Registos IVA'!$B$8:$B$116,$B69))</f>
        <v/>
      </c>
      <c r="I69" s="29">
        <f>IF($A69="","",SUMIFS('Registos IVA'!$T$8:$T$116,'Registos IVA'!$B$8:$B$116,$B69))</f>
        <v/>
      </c>
      <c r="J69" s="29">
        <f>IF($A69="","",SUMIFS('Registos IVA'!$U$8:$U$116,'Registos IVA'!$B$8:$B$116,$B69))</f>
        <v/>
      </c>
      <c r="K69" s="29">
        <f>IF($A69="","",IFERROR($G69-$H69,0))</f>
        <v/>
      </c>
      <c r="L69" s="29">
        <f>IF($A69="","",IFERROR(MAX(0,$K69-$F69),0))</f>
        <v/>
      </c>
      <c r="M69" s="29">
        <f>IF($A69="","",IFERROR(MAX(0,$F69-$K69),0))</f>
        <v/>
      </c>
      <c r="N69" s="5">
        <f>IFERROR(IF($A69="","",IF(OR($B69="",COUNTIF($A$8:$A$108,$A69)&gt;1),"ERRO: identificação/período",IF(COUNTIF($B$8:$B$108,$B69)&gt;1,"ERRO: período duplicado",IF(AND($C69="",$F69&lt;&gt;0),"ERRO: crédito sem origem",IF(AND($C69&lt;&gt;"",$C69&lt;&gt;"Crédito inicial",$D69=""),"ERRO: origem de crédito não encontrada",IF(AND($C69&lt;&gt;"",$C69&lt;&gt;"Crédito inicial",$C69=$A69),"ERRO: origem igual ao período",IF(AND($C69&lt;&gt;"",$C69&lt;&gt;"Crédito inicial",$D69&gt;=$B69),"ERRO: origem não anterior",IF(AND($C69&lt;&gt;"",SUMIFS($F$8:$F$108,$C$8:$C$108,$C69)&gt;$E69+'Apuramento e Parâmetros'!$B$5),"ERRO: crédito utilizado excede origem",IF($J69&lt;&gt;0,"REVER: IVA em validação",IF(COUNTIFS('Registos IVA'!$B$8:$B$116,$B69,'Registos IVA'!$V$8:$V$116,"ERRO*")&gt;0,"REVER: erros nos registos","OK")))))))))),"ERRO: fórmula de controlo")</f>
        <v/>
      </c>
      <c r="O69" s="21" t="n"/>
    </row>
    <row r="70" ht="30" customHeight="1">
      <c r="A70" s="12" t="n"/>
      <c r="B70" s="30" t="n"/>
      <c r="C70" s="12" t="n"/>
      <c r="D70" s="34">
        <f>IF($A70="","",IF($C70="","",IF($C70="Crédito inicial","",IFERROR(XLOOKUP($C70,$A$8:$A$108,$B$8:$B$108,""),""))))</f>
        <v/>
      </c>
      <c r="E70" s="29">
        <f>IF($A70="","",IF($C70="","",IF($C70="Crédito inicial",'Apuramento e Parâmetros'!$B$4,IFERROR(XLOOKUP($C70,$A$8:$A$108,$M$8:$M$108,0),0))))</f>
        <v/>
      </c>
      <c r="F70" s="31" t="n"/>
      <c r="G70" s="29">
        <f>IF($A70="","",SUMIFS('Registos IVA'!$R$8:$R$116,'Registos IVA'!$B$8:$B$116,$B70))</f>
        <v/>
      </c>
      <c r="H70" s="29">
        <f>IF($A70="","",SUMIFS('Registos IVA'!$S$8:$S$116,'Registos IVA'!$B$8:$B$116,$B70))</f>
        <v/>
      </c>
      <c r="I70" s="29">
        <f>IF($A70="","",SUMIFS('Registos IVA'!$T$8:$T$116,'Registos IVA'!$B$8:$B$116,$B70))</f>
        <v/>
      </c>
      <c r="J70" s="29">
        <f>IF($A70="","",SUMIFS('Registos IVA'!$U$8:$U$116,'Registos IVA'!$B$8:$B$116,$B70))</f>
        <v/>
      </c>
      <c r="K70" s="29">
        <f>IF($A70="","",IFERROR($G70-$H70,0))</f>
        <v/>
      </c>
      <c r="L70" s="29">
        <f>IF($A70="","",IFERROR(MAX(0,$K70-$F70),0))</f>
        <v/>
      </c>
      <c r="M70" s="29">
        <f>IF($A70="","",IFERROR(MAX(0,$F70-$K70),0))</f>
        <v/>
      </c>
      <c r="N70" s="5">
        <f>IFERROR(IF($A70="","",IF(OR($B70="",COUNTIF($A$8:$A$108,$A70)&gt;1),"ERRO: identificação/período",IF(COUNTIF($B$8:$B$108,$B70)&gt;1,"ERRO: período duplicado",IF(AND($C70="",$F70&lt;&gt;0),"ERRO: crédito sem origem",IF(AND($C70&lt;&gt;"",$C70&lt;&gt;"Crédito inicial",$D70=""),"ERRO: origem de crédito não encontrada",IF(AND($C70&lt;&gt;"",$C70&lt;&gt;"Crédito inicial",$C70=$A70),"ERRO: origem igual ao período",IF(AND($C70&lt;&gt;"",$C70&lt;&gt;"Crédito inicial",$D70&gt;=$B70),"ERRO: origem não anterior",IF(AND($C70&lt;&gt;"",SUMIFS($F$8:$F$108,$C$8:$C$108,$C70)&gt;$E70+'Apuramento e Parâmetros'!$B$5),"ERRO: crédito utilizado excede origem",IF($J70&lt;&gt;0,"REVER: IVA em validação",IF(COUNTIFS('Registos IVA'!$B$8:$B$116,$B70,'Registos IVA'!$V$8:$V$116,"ERRO*")&gt;0,"REVER: erros nos registos","OK")))))))))),"ERRO: fórmula de controlo")</f>
        <v/>
      </c>
      <c r="O70" s="21" t="n"/>
    </row>
    <row r="71" ht="30" customHeight="1">
      <c r="A71" s="12" t="n"/>
      <c r="B71" s="30" t="n"/>
      <c r="C71" s="12" t="n"/>
      <c r="D71" s="34">
        <f>IF($A71="","",IF($C71="","",IF($C71="Crédito inicial","",IFERROR(XLOOKUP($C71,$A$8:$A$108,$B$8:$B$108,""),""))))</f>
        <v/>
      </c>
      <c r="E71" s="29">
        <f>IF($A71="","",IF($C71="","",IF($C71="Crédito inicial",'Apuramento e Parâmetros'!$B$4,IFERROR(XLOOKUP($C71,$A$8:$A$108,$M$8:$M$108,0),0))))</f>
        <v/>
      </c>
      <c r="F71" s="31" t="n"/>
      <c r="G71" s="29">
        <f>IF($A71="","",SUMIFS('Registos IVA'!$R$8:$R$116,'Registos IVA'!$B$8:$B$116,$B71))</f>
        <v/>
      </c>
      <c r="H71" s="29">
        <f>IF($A71="","",SUMIFS('Registos IVA'!$S$8:$S$116,'Registos IVA'!$B$8:$B$116,$B71))</f>
        <v/>
      </c>
      <c r="I71" s="29">
        <f>IF($A71="","",SUMIFS('Registos IVA'!$T$8:$T$116,'Registos IVA'!$B$8:$B$116,$B71))</f>
        <v/>
      </c>
      <c r="J71" s="29">
        <f>IF($A71="","",SUMIFS('Registos IVA'!$U$8:$U$116,'Registos IVA'!$B$8:$B$116,$B71))</f>
        <v/>
      </c>
      <c r="K71" s="29">
        <f>IF($A71="","",IFERROR($G71-$H71,0))</f>
        <v/>
      </c>
      <c r="L71" s="29">
        <f>IF($A71="","",IFERROR(MAX(0,$K71-$F71),0))</f>
        <v/>
      </c>
      <c r="M71" s="29">
        <f>IF($A71="","",IFERROR(MAX(0,$F71-$K71),0))</f>
        <v/>
      </c>
      <c r="N71" s="5">
        <f>IFERROR(IF($A71="","",IF(OR($B71="",COUNTIF($A$8:$A$108,$A71)&gt;1),"ERRO: identificação/período",IF(COUNTIF($B$8:$B$108,$B71)&gt;1,"ERRO: período duplicado",IF(AND($C71="",$F71&lt;&gt;0),"ERRO: crédito sem origem",IF(AND($C71&lt;&gt;"",$C71&lt;&gt;"Crédito inicial",$D71=""),"ERRO: origem de crédito não encontrada",IF(AND($C71&lt;&gt;"",$C71&lt;&gt;"Crédito inicial",$C71=$A71),"ERRO: origem igual ao período",IF(AND($C71&lt;&gt;"",$C71&lt;&gt;"Crédito inicial",$D71&gt;=$B71),"ERRO: origem não anterior",IF(AND($C71&lt;&gt;"",SUMIFS($F$8:$F$108,$C$8:$C$108,$C71)&gt;$E71+'Apuramento e Parâmetros'!$B$5),"ERRO: crédito utilizado excede origem",IF($J71&lt;&gt;0,"REVER: IVA em validação",IF(COUNTIFS('Registos IVA'!$B$8:$B$116,$B71,'Registos IVA'!$V$8:$V$116,"ERRO*")&gt;0,"REVER: erros nos registos","OK")))))))))),"ERRO: fórmula de controlo")</f>
        <v/>
      </c>
      <c r="O71" s="21" t="n"/>
    </row>
    <row r="72" ht="30" customHeight="1">
      <c r="A72" s="12" t="n"/>
      <c r="B72" s="30" t="n"/>
      <c r="C72" s="12" t="n"/>
      <c r="D72" s="34">
        <f>IF($A72="","",IF($C72="","",IF($C72="Crédito inicial","",IFERROR(XLOOKUP($C72,$A$8:$A$108,$B$8:$B$108,""),""))))</f>
        <v/>
      </c>
      <c r="E72" s="29">
        <f>IF($A72="","",IF($C72="","",IF($C72="Crédito inicial",'Apuramento e Parâmetros'!$B$4,IFERROR(XLOOKUP($C72,$A$8:$A$108,$M$8:$M$108,0),0))))</f>
        <v/>
      </c>
      <c r="F72" s="31" t="n"/>
      <c r="G72" s="29">
        <f>IF($A72="","",SUMIFS('Registos IVA'!$R$8:$R$116,'Registos IVA'!$B$8:$B$116,$B72))</f>
        <v/>
      </c>
      <c r="H72" s="29">
        <f>IF($A72="","",SUMIFS('Registos IVA'!$S$8:$S$116,'Registos IVA'!$B$8:$B$116,$B72))</f>
        <v/>
      </c>
      <c r="I72" s="29">
        <f>IF($A72="","",SUMIFS('Registos IVA'!$T$8:$T$116,'Registos IVA'!$B$8:$B$116,$B72))</f>
        <v/>
      </c>
      <c r="J72" s="29">
        <f>IF($A72="","",SUMIFS('Registos IVA'!$U$8:$U$116,'Registos IVA'!$B$8:$B$116,$B72))</f>
        <v/>
      </c>
      <c r="K72" s="29">
        <f>IF($A72="","",IFERROR($G72-$H72,0))</f>
        <v/>
      </c>
      <c r="L72" s="29">
        <f>IF($A72="","",IFERROR(MAX(0,$K72-$F72),0))</f>
        <v/>
      </c>
      <c r="M72" s="29">
        <f>IF($A72="","",IFERROR(MAX(0,$F72-$K72),0))</f>
        <v/>
      </c>
      <c r="N72" s="5">
        <f>IFERROR(IF($A72="","",IF(OR($B72="",COUNTIF($A$8:$A$108,$A72)&gt;1),"ERRO: identificação/período",IF(COUNTIF($B$8:$B$108,$B72)&gt;1,"ERRO: período duplicado",IF(AND($C72="",$F72&lt;&gt;0),"ERRO: crédito sem origem",IF(AND($C72&lt;&gt;"",$C72&lt;&gt;"Crédito inicial",$D72=""),"ERRO: origem de crédito não encontrada",IF(AND($C72&lt;&gt;"",$C72&lt;&gt;"Crédito inicial",$C72=$A72),"ERRO: origem igual ao período",IF(AND($C72&lt;&gt;"",$C72&lt;&gt;"Crédito inicial",$D72&gt;=$B72),"ERRO: origem não anterior",IF(AND($C72&lt;&gt;"",SUMIFS($F$8:$F$108,$C$8:$C$108,$C72)&gt;$E72+'Apuramento e Parâmetros'!$B$5),"ERRO: crédito utilizado excede origem",IF($J72&lt;&gt;0,"REVER: IVA em validação",IF(COUNTIFS('Registos IVA'!$B$8:$B$116,$B72,'Registos IVA'!$V$8:$V$116,"ERRO*")&gt;0,"REVER: erros nos registos","OK")))))))))),"ERRO: fórmula de controlo")</f>
        <v/>
      </c>
      <c r="O72" s="21" t="n"/>
    </row>
    <row r="73" ht="30" customHeight="1">
      <c r="A73" s="12" t="n"/>
      <c r="B73" s="30" t="n"/>
      <c r="C73" s="12" t="n"/>
      <c r="D73" s="34">
        <f>IF($A73="","",IF($C73="","",IF($C73="Crédito inicial","",IFERROR(XLOOKUP($C73,$A$8:$A$108,$B$8:$B$108,""),""))))</f>
        <v/>
      </c>
      <c r="E73" s="29">
        <f>IF($A73="","",IF($C73="","",IF($C73="Crédito inicial",'Apuramento e Parâmetros'!$B$4,IFERROR(XLOOKUP($C73,$A$8:$A$108,$M$8:$M$108,0),0))))</f>
        <v/>
      </c>
      <c r="F73" s="31" t="n"/>
      <c r="G73" s="29">
        <f>IF($A73="","",SUMIFS('Registos IVA'!$R$8:$R$116,'Registos IVA'!$B$8:$B$116,$B73))</f>
        <v/>
      </c>
      <c r="H73" s="29">
        <f>IF($A73="","",SUMIFS('Registos IVA'!$S$8:$S$116,'Registos IVA'!$B$8:$B$116,$B73))</f>
        <v/>
      </c>
      <c r="I73" s="29">
        <f>IF($A73="","",SUMIFS('Registos IVA'!$T$8:$T$116,'Registos IVA'!$B$8:$B$116,$B73))</f>
        <v/>
      </c>
      <c r="J73" s="29">
        <f>IF($A73="","",SUMIFS('Registos IVA'!$U$8:$U$116,'Registos IVA'!$B$8:$B$116,$B73))</f>
        <v/>
      </c>
      <c r="K73" s="29">
        <f>IF($A73="","",IFERROR($G73-$H73,0))</f>
        <v/>
      </c>
      <c r="L73" s="29">
        <f>IF($A73="","",IFERROR(MAX(0,$K73-$F73),0))</f>
        <v/>
      </c>
      <c r="M73" s="29">
        <f>IF($A73="","",IFERROR(MAX(0,$F73-$K73),0))</f>
        <v/>
      </c>
      <c r="N73" s="5">
        <f>IFERROR(IF($A73="","",IF(OR($B73="",COUNTIF($A$8:$A$108,$A73)&gt;1),"ERRO: identificação/período",IF(COUNTIF($B$8:$B$108,$B73)&gt;1,"ERRO: período duplicado",IF(AND($C73="",$F73&lt;&gt;0),"ERRO: crédito sem origem",IF(AND($C73&lt;&gt;"",$C73&lt;&gt;"Crédito inicial",$D73=""),"ERRO: origem de crédito não encontrada",IF(AND($C73&lt;&gt;"",$C73&lt;&gt;"Crédito inicial",$C73=$A73),"ERRO: origem igual ao período",IF(AND($C73&lt;&gt;"",$C73&lt;&gt;"Crédito inicial",$D73&gt;=$B73),"ERRO: origem não anterior",IF(AND($C73&lt;&gt;"",SUMIFS($F$8:$F$108,$C$8:$C$108,$C73)&gt;$E73+'Apuramento e Parâmetros'!$B$5),"ERRO: crédito utilizado excede origem",IF($J73&lt;&gt;0,"REVER: IVA em validação",IF(COUNTIFS('Registos IVA'!$B$8:$B$116,$B73,'Registos IVA'!$V$8:$V$116,"ERRO*")&gt;0,"REVER: erros nos registos","OK")))))))))),"ERRO: fórmula de controlo")</f>
        <v/>
      </c>
      <c r="O73" s="21" t="n"/>
    </row>
    <row r="74" ht="30" customHeight="1">
      <c r="A74" s="12" t="n"/>
      <c r="B74" s="30" t="n"/>
      <c r="C74" s="12" t="n"/>
      <c r="D74" s="34">
        <f>IF($A74="","",IF($C74="","",IF($C74="Crédito inicial","",IFERROR(XLOOKUP($C74,$A$8:$A$108,$B$8:$B$108,""),""))))</f>
        <v/>
      </c>
      <c r="E74" s="29">
        <f>IF($A74="","",IF($C74="","",IF($C74="Crédito inicial",'Apuramento e Parâmetros'!$B$4,IFERROR(XLOOKUP($C74,$A$8:$A$108,$M$8:$M$108,0),0))))</f>
        <v/>
      </c>
      <c r="F74" s="31" t="n"/>
      <c r="G74" s="29">
        <f>IF($A74="","",SUMIFS('Registos IVA'!$R$8:$R$116,'Registos IVA'!$B$8:$B$116,$B74))</f>
        <v/>
      </c>
      <c r="H74" s="29">
        <f>IF($A74="","",SUMIFS('Registos IVA'!$S$8:$S$116,'Registos IVA'!$B$8:$B$116,$B74))</f>
        <v/>
      </c>
      <c r="I74" s="29">
        <f>IF($A74="","",SUMIFS('Registos IVA'!$T$8:$T$116,'Registos IVA'!$B$8:$B$116,$B74))</f>
        <v/>
      </c>
      <c r="J74" s="29">
        <f>IF($A74="","",SUMIFS('Registos IVA'!$U$8:$U$116,'Registos IVA'!$B$8:$B$116,$B74))</f>
        <v/>
      </c>
      <c r="K74" s="29">
        <f>IF($A74="","",IFERROR($G74-$H74,0))</f>
        <v/>
      </c>
      <c r="L74" s="29">
        <f>IF($A74="","",IFERROR(MAX(0,$K74-$F74),0))</f>
        <v/>
      </c>
      <c r="M74" s="29">
        <f>IF($A74="","",IFERROR(MAX(0,$F74-$K74),0))</f>
        <v/>
      </c>
      <c r="N74" s="5">
        <f>IFERROR(IF($A74="","",IF(OR($B74="",COUNTIF($A$8:$A$108,$A74)&gt;1),"ERRO: identificação/período",IF(COUNTIF($B$8:$B$108,$B74)&gt;1,"ERRO: período duplicado",IF(AND($C74="",$F74&lt;&gt;0),"ERRO: crédito sem origem",IF(AND($C74&lt;&gt;"",$C74&lt;&gt;"Crédito inicial",$D74=""),"ERRO: origem de crédito não encontrada",IF(AND($C74&lt;&gt;"",$C74&lt;&gt;"Crédito inicial",$C74=$A74),"ERRO: origem igual ao período",IF(AND($C74&lt;&gt;"",$C74&lt;&gt;"Crédito inicial",$D74&gt;=$B74),"ERRO: origem não anterior",IF(AND($C74&lt;&gt;"",SUMIFS($F$8:$F$108,$C$8:$C$108,$C74)&gt;$E74+'Apuramento e Parâmetros'!$B$5),"ERRO: crédito utilizado excede origem",IF($J74&lt;&gt;0,"REVER: IVA em validação",IF(COUNTIFS('Registos IVA'!$B$8:$B$116,$B74,'Registos IVA'!$V$8:$V$116,"ERRO*")&gt;0,"REVER: erros nos registos","OK")))))))))),"ERRO: fórmula de controlo")</f>
        <v/>
      </c>
      <c r="O74" s="21" t="n"/>
    </row>
    <row r="75" ht="30" customHeight="1">
      <c r="A75" s="12" t="n"/>
      <c r="B75" s="30" t="n"/>
      <c r="C75" s="12" t="n"/>
      <c r="D75" s="34">
        <f>IF($A75="","",IF($C75="","",IF($C75="Crédito inicial","",IFERROR(XLOOKUP($C75,$A$8:$A$108,$B$8:$B$108,""),""))))</f>
        <v/>
      </c>
      <c r="E75" s="29">
        <f>IF($A75="","",IF($C75="","",IF($C75="Crédito inicial",'Apuramento e Parâmetros'!$B$4,IFERROR(XLOOKUP($C75,$A$8:$A$108,$M$8:$M$108,0),0))))</f>
        <v/>
      </c>
      <c r="F75" s="31" t="n"/>
      <c r="G75" s="29">
        <f>IF($A75="","",SUMIFS('Registos IVA'!$R$8:$R$116,'Registos IVA'!$B$8:$B$116,$B75))</f>
        <v/>
      </c>
      <c r="H75" s="29">
        <f>IF($A75="","",SUMIFS('Registos IVA'!$S$8:$S$116,'Registos IVA'!$B$8:$B$116,$B75))</f>
        <v/>
      </c>
      <c r="I75" s="29">
        <f>IF($A75="","",SUMIFS('Registos IVA'!$T$8:$T$116,'Registos IVA'!$B$8:$B$116,$B75))</f>
        <v/>
      </c>
      <c r="J75" s="29">
        <f>IF($A75="","",SUMIFS('Registos IVA'!$U$8:$U$116,'Registos IVA'!$B$8:$B$116,$B75))</f>
        <v/>
      </c>
      <c r="K75" s="29">
        <f>IF($A75="","",IFERROR($G75-$H75,0))</f>
        <v/>
      </c>
      <c r="L75" s="29">
        <f>IF($A75="","",IFERROR(MAX(0,$K75-$F75),0))</f>
        <v/>
      </c>
      <c r="M75" s="29">
        <f>IF($A75="","",IFERROR(MAX(0,$F75-$K75),0))</f>
        <v/>
      </c>
      <c r="N75" s="5">
        <f>IFERROR(IF($A75="","",IF(OR($B75="",COUNTIF($A$8:$A$108,$A75)&gt;1),"ERRO: identificação/período",IF(COUNTIF($B$8:$B$108,$B75)&gt;1,"ERRO: período duplicado",IF(AND($C75="",$F75&lt;&gt;0),"ERRO: crédito sem origem",IF(AND($C75&lt;&gt;"",$C75&lt;&gt;"Crédito inicial",$D75=""),"ERRO: origem de crédito não encontrada",IF(AND($C75&lt;&gt;"",$C75&lt;&gt;"Crédito inicial",$C75=$A75),"ERRO: origem igual ao período",IF(AND($C75&lt;&gt;"",$C75&lt;&gt;"Crédito inicial",$D75&gt;=$B75),"ERRO: origem não anterior",IF(AND($C75&lt;&gt;"",SUMIFS($F$8:$F$108,$C$8:$C$108,$C75)&gt;$E75+'Apuramento e Parâmetros'!$B$5),"ERRO: crédito utilizado excede origem",IF($J75&lt;&gt;0,"REVER: IVA em validação",IF(COUNTIFS('Registos IVA'!$B$8:$B$116,$B75,'Registos IVA'!$V$8:$V$116,"ERRO*")&gt;0,"REVER: erros nos registos","OK")))))))))),"ERRO: fórmula de controlo")</f>
        <v/>
      </c>
      <c r="O75" s="21" t="n"/>
    </row>
    <row r="76" ht="30" customHeight="1">
      <c r="A76" s="12" t="n"/>
      <c r="B76" s="30" t="n"/>
      <c r="C76" s="12" t="n"/>
      <c r="D76" s="34">
        <f>IF($A76="","",IF($C76="","",IF($C76="Crédito inicial","",IFERROR(XLOOKUP($C76,$A$8:$A$108,$B$8:$B$108,""),""))))</f>
        <v/>
      </c>
      <c r="E76" s="29">
        <f>IF($A76="","",IF($C76="","",IF($C76="Crédito inicial",'Apuramento e Parâmetros'!$B$4,IFERROR(XLOOKUP($C76,$A$8:$A$108,$M$8:$M$108,0),0))))</f>
        <v/>
      </c>
      <c r="F76" s="31" t="n"/>
      <c r="G76" s="29">
        <f>IF($A76="","",SUMIFS('Registos IVA'!$R$8:$R$116,'Registos IVA'!$B$8:$B$116,$B76))</f>
        <v/>
      </c>
      <c r="H76" s="29">
        <f>IF($A76="","",SUMIFS('Registos IVA'!$S$8:$S$116,'Registos IVA'!$B$8:$B$116,$B76))</f>
        <v/>
      </c>
      <c r="I76" s="29">
        <f>IF($A76="","",SUMIFS('Registos IVA'!$T$8:$T$116,'Registos IVA'!$B$8:$B$116,$B76))</f>
        <v/>
      </c>
      <c r="J76" s="29">
        <f>IF($A76="","",SUMIFS('Registos IVA'!$U$8:$U$116,'Registos IVA'!$B$8:$B$116,$B76))</f>
        <v/>
      </c>
      <c r="K76" s="29">
        <f>IF($A76="","",IFERROR($G76-$H76,0))</f>
        <v/>
      </c>
      <c r="L76" s="29">
        <f>IF($A76="","",IFERROR(MAX(0,$K76-$F76),0))</f>
        <v/>
      </c>
      <c r="M76" s="29">
        <f>IF($A76="","",IFERROR(MAX(0,$F76-$K76),0))</f>
        <v/>
      </c>
      <c r="N76" s="5">
        <f>IFERROR(IF($A76="","",IF(OR($B76="",COUNTIF($A$8:$A$108,$A76)&gt;1),"ERRO: identificação/período",IF(COUNTIF($B$8:$B$108,$B76)&gt;1,"ERRO: período duplicado",IF(AND($C76="",$F76&lt;&gt;0),"ERRO: crédito sem origem",IF(AND($C76&lt;&gt;"",$C76&lt;&gt;"Crédito inicial",$D76=""),"ERRO: origem de crédito não encontrada",IF(AND($C76&lt;&gt;"",$C76&lt;&gt;"Crédito inicial",$C76=$A76),"ERRO: origem igual ao período",IF(AND($C76&lt;&gt;"",$C76&lt;&gt;"Crédito inicial",$D76&gt;=$B76),"ERRO: origem não anterior",IF(AND($C76&lt;&gt;"",SUMIFS($F$8:$F$108,$C$8:$C$108,$C76)&gt;$E76+'Apuramento e Parâmetros'!$B$5),"ERRO: crédito utilizado excede origem",IF($J76&lt;&gt;0,"REVER: IVA em validação",IF(COUNTIFS('Registos IVA'!$B$8:$B$116,$B76,'Registos IVA'!$V$8:$V$116,"ERRO*")&gt;0,"REVER: erros nos registos","OK")))))))))),"ERRO: fórmula de controlo")</f>
        <v/>
      </c>
      <c r="O76" s="21" t="n"/>
    </row>
    <row r="77" ht="30" customHeight="1">
      <c r="A77" s="12" t="n"/>
      <c r="B77" s="30" t="n"/>
      <c r="C77" s="12" t="n"/>
      <c r="D77" s="34">
        <f>IF($A77="","",IF($C77="","",IF($C77="Crédito inicial","",IFERROR(XLOOKUP($C77,$A$8:$A$108,$B$8:$B$108,""),""))))</f>
        <v/>
      </c>
      <c r="E77" s="29">
        <f>IF($A77="","",IF($C77="","",IF($C77="Crédito inicial",'Apuramento e Parâmetros'!$B$4,IFERROR(XLOOKUP($C77,$A$8:$A$108,$M$8:$M$108,0),0))))</f>
        <v/>
      </c>
      <c r="F77" s="31" t="n"/>
      <c r="G77" s="29">
        <f>IF($A77="","",SUMIFS('Registos IVA'!$R$8:$R$116,'Registos IVA'!$B$8:$B$116,$B77))</f>
        <v/>
      </c>
      <c r="H77" s="29">
        <f>IF($A77="","",SUMIFS('Registos IVA'!$S$8:$S$116,'Registos IVA'!$B$8:$B$116,$B77))</f>
        <v/>
      </c>
      <c r="I77" s="29">
        <f>IF($A77="","",SUMIFS('Registos IVA'!$T$8:$T$116,'Registos IVA'!$B$8:$B$116,$B77))</f>
        <v/>
      </c>
      <c r="J77" s="29">
        <f>IF($A77="","",SUMIFS('Registos IVA'!$U$8:$U$116,'Registos IVA'!$B$8:$B$116,$B77))</f>
        <v/>
      </c>
      <c r="K77" s="29">
        <f>IF($A77="","",IFERROR($G77-$H77,0))</f>
        <v/>
      </c>
      <c r="L77" s="29">
        <f>IF($A77="","",IFERROR(MAX(0,$K77-$F77),0))</f>
        <v/>
      </c>
      <c r="M77" s="29">
        <f>IF($A77="","",IFERROR(MAX(0,$F77-$K77),0))</f>
        <v/>
      </c>
      <c r="N77" s="5">
        <f>IFERROR(IF($A77="","",IF(OR($B77="",COUNTIF($A$8:$A$108,$A77)&gt;1),"ERRO: identificação/período",IF(COUNTIF($B$8:$B$108,$B77)&gt;1,"ERRO: período duplicado",IF(AND($C77="",$F77&lt;&gt;0),"ERRO: crédito sem origem",IF(AND($C77&lt;&gt;"",$C77&lt;&gt;"Crédito inicial",$D77=""),"ERRO: origem de crédito não encontrada",IF(AND($C77&lt;&gt;"",$C77&lt;&gt;"Crédito inicial",$C77=$A77),"ERRO: origem igual ao período",IF(AND($C77&lt;&gt;"",$C77&lt;&gt;"Crédito inicial",$D77&gt;=$B77),"ERRO: origem não anterior",IF(AND($C77&lt;&gt;"",SUMIFS($F$8:$F$108,$C$8:$C$108,$C77)&gt;$E77+'Apuramento e Parâmetros'!$B$5),"ERRO: crédito utilizado excede origem",IF($J77&lt;&gt;0,"REVER: IVA em validação",IF(COUNTIFS('Registos IVA'!$B$8:$B$116,$B77,'Registos IVA'!$V$8:$V$116,"ERRO*")&gt;0,"REVER: erros nos registos","OK")))))))))),"ERRO: fórmula de controlo")</f>
        <v/>
      </c>
      <c r="O77" s="21" t="n"/>
    </row>
    <row r="78" ht="30" customHeight="1">
      <c r="A78" s="12" t="n"/>
      <c r="B78" s="30" t="n"/>
      <c r="C78" s="12" t="n"/>
      <c r="D78" s="34">
        <f>IF($A78="","",IF($C78="","",IF($C78="Crédito inicial","",IFERROR(XLOOKUP($C78,$A$8:$A$108,$B$8:$B$108,""),""))))</f>
        <v/>
      </c>
      <c r="E78" s="29">
        <f>IF($A78="","",IF($C78="","",IF($C78="Crédito inicial",'Apuramento e Parâmetros'!$B$4,IFERROR(XLOOKUP($C78,$A$8:$A$108,$M$8:$M$108,0),0))))</f>
        <v/>
      </c>
      <c r="F78" s="31" t="n"/>
      <c r="G78" s="29">
        <f>IF($A78="","",SUMIFS('Registos IVA'!$R$8:$R$116,'Registos IVA'!$B$8:$B$116,$B78))</f>
        <v/>
      </c>
      <c r="H78" s="29">
        <f>IF($A78="","",SUMIFS('Registos IVA'!$S$8:$S$116,'Registos IVA'!$B$8:$B$116,$B78))</f>
        <v/>
      </c>
      <c r="I78" s="29">
        <f>IF($A78="","",SUMIFS('Registos IVA'!$T$8:$T$116,'Registos IVA'!$B$8:$B$116,$B78))</f>
        <v/>
      </c>
      <c r="J78" s="29">
        <f>IF($A78="","",SUMIFS('Registos IVA'!$U$8:$U$116,'Registos IVA'!$B$8:$B$116,$B78))</f>
        <v/>
      </c>
      <c r="K78" s="29">
        <f>IF($A78="","",IFERROR($G78-$H78,0))</f>
        <v/>
      </c>
      <c r="L78" s="29">
        <f>IF($A78="","",IFERROR(MAX(0,$K78-$F78),0))</f>
        <v/>
      </c>
      <c r="M78" s="29">
        <f>IF($A78="","",IFERROR(MAX(0,$F78-$K78),0))</f>
        <v/>
      </c>
      <c r="N78" s="5">
        <f>IFERROR(IF($A78="","",IF(OR($B78="",COUNTIF($A$8:$A$108,$A78)&gt;1),"ERRO: identificação/período",IF(COUNTIF($B$8:$B$108,$B78)&gt;1,"ERRO: período duplicado",IF(AND($C78="",$F78&lt;&gt;0),"ERRO: crédito sem origem",IF(AND($C78&lt;&gt;"",$C78&lt;&gt;"Crédito inicial",$D78=""),"ERRO: origem de crédito não encontrada",IF(AND($C78&lt;&gt;"",$C78&lt;&gt;"Crédito inicial",$C78=$A78),"ERRO: origem igual ao período",IF(AND($C78&lt;&gt;"",$C78&lt;&gt;"Crédito inicial",$D78&gt;=$B78),"ERRO: origem não anterior",IF(AND($C78&lt;&gt;"",SUMIFS($F$8:$F$108,$C$8:$C$108,$C78)&gt;$E78+'Apuramento e Parâmetros'!$B$5),"ERRO: crédito utilizado excede origem",IF($J78&lt;&gt;0,"REVER: IVA em validação",IF(COUNTIFS('Registos IVA'!$B$8:$B$116,$B78,'Registos IVA'!$V$8:$V$116,"ERRO*")&gt;0,"REVER: erros nos registos","OK")))))))))),"ERRO: fórmula de controlo")</f>
        <v/>
      </c>
      <c r="O78" s="21" t="n"/>
    </row>
    <row r="79" ht="30" customHeight="1">
      <c r="A79" s="12" t="n"/>
      <c r="B79" s="30" t="n"/>
      <c r="C79" s="12" t="n"/>
      <c r="D79" s="34">
        <f>IF($A79="","",IF($C79="","",IF($C79="Crédito inicial","",IFERROR(XLOOKUP($C79,$A$8:$A$108,$B$8:$B$108,""),""))))</f>
        <v/>
      </c>
      <c r="E79" s="29">
        <f>IF($A79="","",IF($C79="","",IF($C79="Crédito inicial",'Apuramento e Parâmetros'!$B$4,IFERROR(XLOOKUP($C79,$A$8:$A$108,$M$8:$M$108,0),0))))</f>
        <v/>
      </c>
      <c r="F79" s="31" t="n"/>
      <c r="G79" s="29">
        <f>IF($A79="","",SUMIFS('Registos IVA'!$R$8:$R$116,'Registos IVA'!$B$8:$B$116,$B79))</f>
        <v/>
      </c>
      <c r="H79" s="29">
        <f>IF($A79="","",SUMIFS('Registos IVA'!$S$8:$S$116,'Registos IVA'!$B$8:$B$116,$B79))</f>
        <v/>
      </c>
      <c r="I79" s="29">
        <f>IF($A79="","",SUMIFS('Registos IVA'!$T$8:$T$116,'Registos IVA'!$B$8:$B$116,$B79))</f>
        <v/>
      </c>
      <c r="J79" s="29">
        <f>IF($A79="","",SUMIFS('Registos IVA'!$U$8:$U$116,'Registos IVA'!$B$8:$B$116,$B79))</f>
        <v/>
      </c>
      <c r="K79" s="29">
        <f>IF($A79="","",IFERROR($G79-$H79,0))</f>
        <v/>
      </c>
      <c r="L79" s="29">
        <f>IF($A79="","",IFERROR(MAX(0,$K79-$F79),0))</f>
        <v/>
      </c>
      <c r="M79" s="29">
        <f>IF($A79="","",IFERROR(MAX(0,$F79-$K79),0))</f>
        <v/>
      </c>
      <c r="N79" s="5">
        <f>IFERROR(IF($A79="","",IF(OR($B79="",COUNTIF($A$8:$A$108,$A79)&gt;1),"ERRO: identificação/período",IF(COUNTIF($B$8:$B$108,$B79)&gt;1,"ERRO: período duplicado",IF(AND($C79="",$F79&lt;&gt;0),"ERRO: crédito sem origem",IF(AND($C79&lt;&gt;"",$C79&lt;&gt;"Crédito inicial",$D79=""),"ERRO: origem de crédito não encontrada",IF(AND($C79&lt;&gt;"",$C79&lt;&gt;"Crédito inicial",$C79=$A79),"ERRO: origem igual ao período",IF(AND($C79&lt;&gt;"",$C79&lt;&gt;"Crédito inicial",$D79&gt;=$B79),"ERRO: origem não anterior",IF(AND($C79&lt;&gt;"",SUMIFS($F$8:$F$108,$C$8:$C$108,$C79)&gt;$E79+'Apuramento e Parâmetros'!$B$5),"ERRO: crédito utilizado excede origem",IF($J79&lt;&gt;0,"REVER: IVA em validação",IF(COUNTIFS('Registos IVA'!$B$8:$B$116,$B79,'Registos IVA'!$V$8:$V$116,"ERRO*")&gt;0,"REVER: erros nos registos","OK")))))))))),"ERRO: fórmula de controlo")</f>
        <v/>
      </c>
      <c r="O79" s="21" t="n"/>
    </row>
    <row r="80" ht="30" customHeight="1">
      <c r="A80" s="12" t="n"/>
      <c r="B80" s="30" t="n"/>
      <c r="C80" s="12" t="n"/>
      <c r="D80" s="34">
        <f>IF($A80="","",IF($C80="","",IF($C80="Crédito inicial","",IFERROR(XLOOKUP($C80,$A$8:$A$108,$B$8:$B$108,""),""))))</f>
        <v/>
      </c>
      <c r="E80" s="29">
        <f>IF($A80="","",IF($C80="","",IF($C80="Crédito inicial",'Apuramento e Parâmetros'!$B$4,IFERROR(XLOOKUP($C80,$A$8:$A$108,$M$8:$M$108,0),0))))</f>
        <v/>
      </c>
      <c r="F80" s="31" t="n"/>
      <c r="G80" s="29">
        <f>IF($A80="","",SUMIFS('Registos IVA'!$R$8:$R$116,'Registos IVA'!$B$8:$B$116,$B80))</f>
        <v/>
      </c>
      <c r="H80" s="29">
        <f>IF($A80="","",SUMIFS('Registos IVA'!$S$8:$S$116,'Registos IVA'!$B$8:$B$116,$B80))</f>
        <v/>
      </c>
      <c r="I80" s="29">
        <f>IF($A80="","",SUMIFS('Registos IVA'!$T$8:$T$116,'Registos IVA'!$B$8:$B$116,$B80))</f>
        <v/>
      </c>
      <c r="J80" s="29">
        <f>IF($A80="","",SUMIFS('Registos IVA'!$U$8:$U$116,'Registos IVA'!$B$8:$B$116,$B80))</f>
        <v/>
      </c>
      <c r="K80" s="29">
        <f>IF($A80="","",IFERROR($G80-$H80,0))</f>
        <v/>
      </c>
      <c r="L80" s="29">
        <f>IF($A80="","",IFERROR(MAX(0,$K80-$F80),0))</f>
        <v/>
      </c>
      <c r="M80" s="29">
        <f>IF($A80="","",IFERROR(MAX(0,$F80-$K80),0))</f>
        <v/>
      </c>
      <c r="N80" s="5">
        <f>IFERROR(IF($A80="","",IF(OR($B80="",COUNTIF($A$8:$A$108,$A80)&gt;1),"ERRO: identificação/período",IF(COUNTIF($B$8:$B$108,$B80)&gt;1,"ERRO: período duplicado",IF(AND($C80="",$F80&lt;&gt;0),"ERRO: crédito sem origem",IF(AND($C80&lt;&gt;"",$C80&lt;&gt;"Crédito inicial",$D80=""),"ERRO: origem de crédito não encontrada",IF(AND($C80&lt;&gt;"",$C80&lt;&gt;"Crédito inicial",$C80=$A80),"ERRO: origem igual ao período",IF(AND($C80&lt;&gt;"",$C80&lt;&gt;"Crédito inicial",$D80&gt;=$B80),"ERRO: origem não anterior",IF(AND($C80&lt;&gt;"",SUMIFS($F$8:$F$108,$C$8:$C$108,$C80)&gt;$E80+'Apuramento e Parâmetros'!$B$5),"ERRO: crédito utilizado excede origem",IF($J80&lt;&gt;0,"REVER: IVA em validação",IF(COUNTIFS('Registos IVA'!$B$8:$B$116,$B80,'Registos IVA'!$V$8:$V$116,"ERRO*")&gt;0,"REVER: erros nos registos","OK")))))))))),"ERRO: fórmula de controlo")</f>
        <v/>
      </c>
      <c r="O80" s="21" t="n"/>
    </row>
    <row r="81" ht="30" customHeight="1">
      <c r="A81" s="12" t="n"/>
      <c r="B81" s="30" t="n"/>
      <c r="C81" s="12" t="n"/>
      <c r="D81" s="34">
        <f>IF($A81="","",IF($C81="","",IF($C81="Crédito inicial","",IFERROR(XLOOKUP($C81,$A$8:$A$108,$B$8:$B$108,""),""))))</f>
        <v/>
      </c>
      <c r="E81" s="29">
        <f>IF($A81="","",IF($C81="","",IF($C81="Crédito inicial",'Apuramento e Parâmetros'!$B$4,IFERROR(XLOOKUP($C81,$A$8:$A$108,$M$8:$M$108,0),0))))</f>
        <v/>
      </c>
      <c r="F81" s="31" t="n"/>
      <c r="G81" s="29">
        <f>IF($A81="","",SUMIFS('Registos IVA'!$R$8:$R$116,'Registos IVA'!$B$8:$B$116,$B81))</f>
        <v/>
      </c>
      <c r="H81" s="29">
        <f>IF($A81="","",SUMIFS('Registos IVA'!$S$8:$S$116,'Registos IVA'!$B$8:$B$116,$B81))</f>
        <v/>
      </c>
      <c r="I81" s="29">
        <f>IF($A81="","",SUMIFS('Registos IVA'!$T$8:$T$116,'Registos IVA'!$B$8:$B$116,$B81))</f>
        <v/>
      </c>
      <c r="J81" s="29">
        <f>IF($A81="","",SUMIFS('Registos IVA'!$U$8:$U$116,'Registos IVA'!$B$8:$B$116,$B81))</f>
        <v/>
      </c>
      <c r="K81" s="29">
        <f>IF($A81="","",IFERROR($G81-$H81,0))</f>
        <v/>
      </c>
      <c r="L81" s="29">
        <f>IF($A81="","",IFERROR(MAX(0,$K81-$F81),0))</f>
        <v/>
      </c>
      <c r="M81" s="29">
        <f>IF($A81="","",IFERROR(MAX(0,$F81-$K81),0))</f>
        <v/>
      </c>
      <c r="N81" s="5">
        <f>IFERROR(IF($A81="","",IF(OR($B81="",COUNTIF($A$8:$A$108,$A81)&gt;1),"ERRO: identificação/período",IF(COUNTIF($B$8:$B$108,$B81)&gt;1,"ERRO: período duplicado",IF(AND($C81="",$F81&lt;&gt;0),"ERRO: crédito sem origem",IF(AND($C81&lt;&gt;"",$C81&lt;&gt;"Crédito inicial",$D81=""),"ERRO: origem de crédito não encontrada",IF(AND($C81&lt;&gt;"",$C81&lt;&gt;"Crédito inicial",$C81=$A81),"ERRO: origem igual ao período",IF(AND($C81&lt;&gt;"",$C81&lt;&gt;"Crédito inicial",$D81&gt;=$B81),"ERRO: origem não anterior",IF(AND($C81&lt;&gt;"",SUMIFS($F$8:$F$108,$C$8:$C$108,$C81)&gt;$E81+'Apuramento e Parâmetros'!$B$5),"ERRO: crédito utilizado excede origem",IF($J81&lt;&gt;0,"REVER: IVA em validação",IF(COUNTIFS('Registos IVA'!$B$8:$B$116,$B81,'Registos IVA'!$V$8:$V$116,"ERRO*")&gt;0,"REVER: erros nos registos","OK")))))))))),"ERRO: fórmula de controlo")</f>
        <v/>
      </c>
      <c r="O81" s="21" t="n"/>
    </row>
    <row r="82" ht="30" customHeight="1">
      <c r="A82" s="12" t="n"/>
      <c r="B82" s="30" t="n"/>
      <c r="C82" s="12" t="n"/>
      <c r="D82" s="34">
        <f>IF($A82="","",IF($C82="","",IF($C82="Crédito inicial","",IFERROR(XLOOKUP($C82,$A$8:$A$108,$B$8:$B$108,""),""))))</f>
        <v/>
      </c>
      <c r="E82" s="29">
        <f>IF($A82="","",IF($C82="","",IF($C82="Crédito inicial",'Apuramento e Parâmetros'!$B$4,IFERROR(XLOOKUP($C82,$A$8:$A$108,$M$8:$M$108,0),0))))</f>
        <v/>
      </c>
      <c r="F82" s="31" t="n"/>
      <c r="G82" s="29">
        <f>IF($A82="","",SUMIFS('Registos IVA'!$R$8:$R$116,'Registos IVA'!$B$8:$B$116,$B82))</f>
        <v/>
      </c>
      <c r="H82" s="29">
        <f>IF($A82="","",SUMIFS('Registos IVA'!$S$8:$S$116,'Registos IVA'!$B$8:$B$116,$B82))</f>
        <v/>
      </c>
      <c r="I82" s="29">
        <f>IF($A82="","",SUMIFS('Registos IVA'!$T$8:$T$116,'Registos IVA'!$B$8:$B$116,$B82))</f>
        <v/>
      </c>
      <c r="J82" s="29">
        <f>IF($A82="","",SUMIFS('Registos IVA'!$U$8:$U$116,'Registos IVA'!$B$8:$B$116,$B82))</f>
        <v/>
      </c>
      <c r="K82" s="29">
        <f>IF($A82="","",IFERROR($G82-$H82,0))</f>
        <v/>
      </c>
      <c r="L82" s="29">
        <f>IF($A82="","",IFERROR(MAX(0,$K82-$F82),0))</f>
        <v/>
      </c>
      <c r="M82" s="29">
        <f>IF($A82="","",IFERROR(MAX(0,$F82-$K82),0))</f>
        <v/>
      </c>
      <c r="N82" s="5">
        <f>IFERROR(IF($A82="","",IF(OR($B82="",COUNTIF($A$8:$A$108,$A82)&gt;1),"ERRO: identificação/período",IF(COUNTIF($B$8:$B$108,$B82)&gt;1,"ERRO: período duplicado",IF(AND($C82="",$F82&lt;&gt;0),"ERRO: crédito sem origem",IF(AND($C82&lt;&gt;"",$C82&lt;&gt;"Crédito inicial",$D82=""),"ERRO: origem de crédito não encontrada",IF(AND($C82&lt;&gt;"",$C82&lt;&gt;"Crédito inicial",$C82=$A82),"ERRO: origem igual ao período",IF(AND($C82&lt;&gt;"",$C82&lt;&gt;"Crédito inicial",$D82&gt;=$B82),"ERRO: origem não anterior",IF(AND($C82&lt;&gt;"",SUMIFS($F$8:$F$108,$C$8:$C$108,$C82)&gt;$E82+'Apuramento e Parâmetros'!$B$5),"ERRO: crédito utilizado excede origem",IF($J82&lt;&gt;0,"REVER: IVA em validação",IF(COUNTIFS('Registos IVA'!$B$8:$B$116,$B82,'Registos IVA'!$V$8:$V$116,"ERRO*")&gt;0,"REVER: erros nos registos","OK")))))))))),"ERRO: fórmula de controlo")</f>
        <v/>
      </c>
      <c r="O82" s="21" t="n"/>
    </row>
    <row r="83" ht="30" customHeight="1">
      <c r="A83" s="12" t="n"/>
      <c r="B83" s="30" t="n"/>
      <c r="C83" s="12" t="n"/>
      <c r="D83" s="34">
        <f>IF($A83="","",IF($C83="","",IF($C83="Crédito inicial","",IFERROR(XLOOKUP($C83,$A$8:$A$108,$B$8:$B$108,""),""))))</f>
        <v/>
      </c>
      <c r="E83" s="29">
        <f>IF($A83="","",IF($C83="","",IF($C83="Crédito inicial",'Apuramento e Parâmetros'!$B$4,IFERROR(XLOOKUP($C83,$A$8:$A$108,$M$8:$M$108,0),0))))</f>
        <v/>
      </c>
      <c r="F83" s="31" t="n"/>
      <c r="G83" s="29">
        <f>IF($A83="","",SUMIFS('Registos IVA'!$R$8:$R$116,'Registos IVA'!$B$8:$B$116,$B83))</f>
        <v/>
      </c>
      <c r="H83" s="29">
        <f>IF($A83="","",SUMIFS('Registos IVA'!$S$8:$S$116,'Registos IVA'!$B$8:$B$116,$B83))</f>
        <v/>
      </c>
      <c r="I83" s="29">
        <f>IF($A83="","",SUMIFS('Registos IVA'!$T$8:$T$116,'Registos IVA'!$B$8:$B$116,$B83))</f>
        <v/>
      </c>
      <c r="J83" s="29">
        <f>IF($A83="","",SUMIFS('Registos IVA'!$U$8:$U$116,'Registos IVA'!$B$8:$B$116,$B83))</f>
        <v/>
      </c>
      <c r="K83" s="29">
        <f>IF($A83="","",IFERROR($G83-$H83,0))</f>
        <v/>
      </c>
      <c r="L83" s="29">
        <f>IF($A83="","",IFERROR(MAX(0,$K83-$F83),0))</f>
        <v/>
      </c>
      <c r="M83" s="29">
        <f>IF($A83="","",IFERROR(MAX(0,$F83-$K83),0))</f>
        <v/>
      </c>
      <c r="N83" s="5">
        <f>IFERROR(IF($A83="","",IF(OR($B83="",COUNTIF($A$8:$A$108,$A83)&gt;1),"ERRO: identificação/período",IF(COUNTIF($B$8:$B$108,$B83)&gt;1,"ERRO: período duplicado",IF(AND($C83="",$F83&lt;&gt;0),"ERRO: crédito sem origem",IF(AND($C83&lt;&gt;"",$C83&lt;&gt;"Crédito inicial",$D83=""),"ERRO: origem de crédito não encontrada",IF(AND($C83&lt;&gt;"",$C83&lt;&gt;"Crédito inicial",$C83=$A83),"ERRO: origem igual ao período",IF(AND($C83&lt;&gt;"",$C83&lt;&gt;"Crédito inicial",$D83&gt;=$B83),"ERRO: origem não anterior",IF(AND($C83&lt;&gt;"",SUMIFS($F$8:$F$108,$C$8:$C$108,$C83)&gt;$E83+'Apuramento e Parâmetros'!$B$5),"ERRO: crédito utilizado excede origem",IF($J83&lt;&gt;0,"REVER: IVA em validação",IF(COUNTIFS('Registos IVA'!$B$8:$B$116,$B83,'Registos IVA'!$V$8:$V$116,"ERRO*")&gt;0,"REVER: erros nos registos","OK")))))))))),"ERRO: fórmula de controlo")</f>
        <v/>
      </c>
      <c r="O83" s="21" t="n"/>
    </row>
    <row r="84" ht="30" customHeight="1">
      <c r="A84" s="12" t="n"/>
      <c r="B84" s="30" t="n"/>
      <c r="C84" s="12" t="n"/>
      <c r="D84" s="34">
        <f>IF($A84="","",IF($C84="","",IF($C84="Crédito inicial","",IFERROR(XLOOKUP($C84,$A$8:$A$108,$B$8:$B$108,""),""))))</f>
        <v/>
      </c>
      <c r="E84" s="29">
        <f>IF($A84="","",IF($C84="","",IF($C84="Crédito inicial",'Apuramento e Parâmetros'!$B$4,IFERROR(XLOOKUP($C84,$A$8:$A$108,$M$8:$M$108,0),0))))</f>
        <v/>
      </c>
      <c r="F84" s="31" t="n"/>
      <c r="G84" s="29">
        <f>IF($A84="","",SUMIFS('Registos IVA'!$R$8:$R$116,'Registos IVA'!$B$8:$B$116,$B84))</f>
        <v/>
      </c>
      <c r="H84" s="29">
        <f>IF($A84="","",SUMIFS('Registos IVA'!$S$8:$S$116,'Registos IVA'!$B$8:$B$116,$B84))</f>
        <v/>
      </c>
      <c r="I84" s="29">
        <f>IF($A84="","",SUMIFS('Registos IVA'!$T$8:$T$116,'Registos IVA'!$B$8:$B$116,$B84))</f>
        <v/>
      </c>
      <c r="J84" s="29">
        <f>IF($A84="","",SUMIFS('Registos IVA'!$U$8:$U$116,'Registos IVA'!$B$8:$B$116,$B84))</f>
        <v/>
      </c>
      <c r="K84" s="29">
        <f>IF($A84="","",IFERROR($G84-$H84,0))</f>
        <v/>
      </c>
      <c r="L84" s="29">
        <f>IF($A84="","",IFERROR(MAX(0,$K84-$F84),0))</f>
        <v/>
      </c>
      <c r="M84" s="29">
        <f>IF($A84="","",IFERROR(MAX(0,$F84-$K84),0))</f>
        <v/>
      </c>
      <c r="N84" s="5">
        <f>IFERROR(IF($A84="","",IF(OR($B84="",COUNTIF($A$8:$A$108,$A84)&gt;1),"ERRO: identificação/período",IF(COUNTIF($B$8:$B$108,$B84)&gt;1,"ERRO: período duplicado",IF(AND($C84="",$F84&lt;&gt;0),"ERRO: crédito sem origem",IF(AND($C84&lt;&gt;"",$C84&lt;&gt;"Crédito inicial",$D84=""),"ERRO: origem de crédito não encontrada",IF(AND($C84&lt;&gt;"",$C84&lt;&gt;"Crédito inicial",$C84=$A84),"ERRO: origem igual ao período",IF(AND($C84&lt;&gt;"",$C84&lt;&gt;"Crédito inicial",$D84&gt;=$B84),"ERRO: origem não anterior",IF(AND($C84&lt;&gt;"",SUMIFS($F$8:$F$108,$C$8:$C$108,$C84)&gt;$E84+'Apuramento e Parâmetros'!$B$5),"ERRO: crédito utilizado excede origem",IF($J84&lt;&gt;0,"REVER: IVA em validação",IF(COUNTIFS('Registos IVA'!$B$8:$B$116,$B84,'Registos IVA'!$V$8:$V$116,"ERRO*")&gt;0,"REVER: erros nos registos","OK")))))))))),"ERRO: fórmula de controlo")</f>
        <v/>
      </c>
      <c r="O84" s="21" t="n"/>
    </row>
    <row r="85" ht="30" customHeight="1">
      <c r="A85" s="12" t="n"/>
      <c r="B85" s="30" t="n"/>
      <c r="C85" s="12" t="n"/>
      <c r="D85" s="34">
        <f>IF($A85="","",IF($C85="","",IF($C85="Crédito inicial","",IFERROR(XLOOKUP($C85,$A$8:$A$108,$B$8:$B$108,""),""))))</f>
        <v/>
      </c>
      <c r="E85" s="29">
        <f>IF($A85="","",IF($C85="","",IF($C85="Crédito inicial",'Apuramento e Parâmetros'!$B$4,IFERROR(XLOOKUP($C85,$A$8:$A$108,$M$8:$M$108,0),0))))</f>
        <v/>
      </c>
      <c r="F85" s="31" t="n"/>
      <c r="G85" s="29">
        <f>IF($A85="","",SUMIFS('Registos IVA'!$R$8:$R$116,'Registos IVA'!$B$8:$B$116,$B85))</f>
        <v/>
      </c>
      <c r="H85" s="29">
        <f>IF($A85="","",SUMIFS('Registos IVA'!$S$8:$S$116,'Registos IVA'!$B$8:$B$116,$B85))</f>
        <v/>
      </c>
      <c r="I85" s="29">
        <f>IF($A85="","",SUMIFS('Registos IVA'!$T$8:$T$116,'Registos IVA'!$B$8:$B$116,$B85))</f>
        <v/>
      </c>
      <c r="J85" s="29">
        <f>IF($A85="","",SUMIFS('Registos IVA'!$U$8:$U$116,'Registos IVA'!$B$8:$B$116,$B85))</f>
        <v/>
      </c>
      <c r="K85" s="29">
        <f>IF($A85="","",IFERROR($G85-$H85,0))</f>
        <v/>
      </c>
      <c r="L85" s="29">
        <f>IF($A85="","",IFERROR(MAX(0,$K85-$F85),0))</f>
        <v/>
      </c>
      <c r="M85" s="29">
        <f>IF($A85="","",IFERROR(MAX(0,$F85-$K85),0))</f>
        <v/>
      </c>
      <c r="N85" s="5">
        <f>IFERROR(IF($A85="","",IF(OR($B85="",COUNTIF($A$8:$A$108,$A85)&gt;1),"ERRO: identificação/período",IF(COUNTIF($B$8:$B$108,$B85)&gt;1,"ERRO: período duplicado",IF(AND($C85="",$F85&lt;&gt;0),"ERRO: crédito sem origem",IF(AND($C85&lt;&gt;"",$C85&lt;&gt;"Crédito inicial",$D85=""),"ERRO: origem de crédito não encontrada",IF(AND($C85&lt;&gt;"",$C85&lt;&gt;"Crédito inicial",$C85=$A85),"ERRO: origem igual ao período",IF(AND($C85&lt;&gt;"",$C85&lt;&gt;"Crédito inicial",$D85&gt;=$B85),"ERRO: origem não anterior",IF(AND($C85&lt;&gt;"",SUMIFS($F$8:$F$108,$C$8:$C$108,$C85)&gt;$E85+'Apuramento e Parâmetros'!$B$5),"ERRO: crédito utilizado excede origem",IF($J85&lt;&gt;0,"REVER: IVA em validação",IF(COUNTIFS('Registos IVA'!$B$8:$B$116,$B85,'Registos IVA'!$V$8:$V$116,"ERRO*")&gt;0,"REVER: erros nos registos","OK")))))))))),"ERRO: fórmula de controlo")</f>
        <v/>
      </c>
      <c r="O85" s="21" t="n"/>
    </row>
    <row r="86" ht="30" customHeight="1">
      <c r="A86" s="12" t="n"/>
      <c r="B86" s="30" t="n"/>
      <c r="C86" s="12" t="n"/>
      <c r="D86" s="34">
        <f>IF($A86="","",IF($C86="","",IF($C86="Crédito inicial","",IFERROR(XLOOKUP($C86,$A$8:$A$108,$B$8:$B$108,""),""))))</f>
        <v/>
      </c>
      <c r="E86" s="29">
        <f>IF($A86="","",IF($C86="","",IF($C86="Crédito inicial",'Apuramento e Parâmetros'!$B$4,IFERROR(XLOOKUP($C86,$A$8:$A$108,$M$8:$M$108,0),0))))</f>
        <v/>
      </c>
      <c r="F86" s="31" t="n"/>
      <c r="G86" s="29">
        <f>IF($A86="","",SUMIFS('Registos IVA'!$R$8:$R$116,'Registos IVA'!$B$8:$B$116,$B86))</f>
        <v/>
      </c>
      <c r="H86" s="29">
        <f>IF($A86="","",SUMIFS('Registos IVA'!$S$8:$S$116,'Registos IVA'!$B$8:$B$116,$B86))</f>
        <v/>
      </c>
      <c r="I86" s="29">
        <f>IF($A86="","",SUMIFS('Registos IVA'!$T$8:$T$116,'Registos IVA'!$B$8:$B$116,$B86))</f>
        <v/>
      </c>
      <c r="J86" s="29">
        <f>IF($A86="","",SUMIFS('Registos IVA'!$U$8:$U$116,'Registos IVA'!$B$8:$B$116,$B86))</f>
        <v/>
      </c>
      <c r="K86" s="29">
        <f>IF($A86="","",IFERROR($G86-$H86,0))</f>
        <v/>
      </c>
      <c r="L86" s="29">
        <f>IF($A86="","",IFERROR(MAX(0,$K86-$F86),0))</f>
        <v/>
      </c>
      <c r="M86" s="29">
        <f>IF($A86="","",IFERROR(MAX(0,$F86-$K86),0))</f>
        <v/>
      </c>
      <c r="N86" s="5">
        <f>IFERROR(IF($A86="","",IF(OR($B86="",COUNTIF($A$8:$A$108,$A86)&gt;1),"ERRO: identificação/período",IF(COUNTIF($B$8:$B$108,$B86)&gt;1,"ERRO: período duplicado",IF(AND($C86="",$F86&lt;&gt;0),"ERRO: crédito sem origem",IF(AND($C86&lt;&gt;"",$C86&lt;&gt;"Crédito inicial",$D86=""),"ERRO: origem de crédito não encontrada",IF(AND($C86&lt;&gt;"",$C86&lt;&gt;"Crédito inicial",$C86=$A86),"ERRO: origem igual ao período",IF(AND($C86&lt;&gt;"",$C86&lt;&gt;"Crédito inicial",$D86&gt;=$B86),"ERRO: origem não anterior",IF(AND($C86&lt;&gt;"",SUMIFS($F$8:$F$108,$C$8:$C$108,$C86)&gt;$E86+'Apuramento e Parâmetros'!$B$5),"ERRO: crédito utilizado excede origem",IF($J86&lt;&gt;0,"REVER: IVA em validação",IF(COUNTIFS('Registos IVA'!$B$8:$B$116,$B86,'Registos IVA'!$V$8:$V$116,"ERRO*")&gt;0,"REVER: erros nos registos","OK")))))))))),"ERRO: fórmula de controlo")</f>
        <v/>
      </c>
      <c r="O86" s="21" t="n"/>
    </row>
    <row r="87" ht="30" customHeight="1">
      <c r="A87" s="12" t="n"/>
      <c r="B87" s="30" t="n"/>
      <c r="C87" s="12" t="n"/>
      <c r="D87" s="34">
        <f>IF($A87="","",IF($C87="","",IF($C87="Crédito inicial","",IFERROR(XLOOKUP($C87,$A$8:$A$108,$B$8:$B$108,""),""))))</f>
        <v/>
      </c>
      <c r="E87" s="29">
        <f>IF($A87="","",IF($C87="","",IF($C87="Crédito inicial",'Apuramento e Parâmetros'!$B$4,IFERROR(XLOOKUP($C87,$A$8:$A$108,$M$8:$M$108,0),0))))</f>
        <v/>
      </c>
      <c r="F87" s="31" t="n"/>
      <c r="G87" s="29">
        <f>IF($A87="","",SUMIFS('Registos IVA'!$R$8:$R$116,'Registos IVA'!$B$8:$B$116,$B87))</f>
        <v/>
      </c>
      <c r="H87" s="29">
        <f>IF($A87="","",SUMIFS('Registos IVA'!$S$8:$S$116,'Registos IVA'!$B$8:$B$116,$B87))</f>
        <v/>
      </c>
      <c r="I87" s="29">
        <f>IF($A87="","",SUMIFS('Registos IVA'!$T$8:$T$116,'Registos IVA'!$B$8:$B$116,$B87))</f>
        <v/>
      </c>
      <c r="J87" s="29">
        <f>IF($A87="","",SUMIFS('Registos IVA'!$U$8:$U$116,'Registos IVA'!$B$8:$B$116,$B87))</f>
        <v/>
      </c>
      <c r="K87" s="29">
        <f>IF($A87="","",IFERROR($G87-$H87,0))</f>
        <v/>
      </c>
      <c r="L87" s="29">
        <f>IF($A87="","",IFERROR(MAX(0,$K87-$F87),0))</f>
        <v/>
      </c>
      <c r="M87" s="29">
        <f>IF($A87="","",IFERROR(MAX(0,$F87-$K87),0))</f>
        <v/>
      </c>
      <c r="N87" s="5">
        <f>IFERROR(IF($A87="","",IF(OR($B87="",COUNTIF($A$8:$A$108,$A87)&gt;1),"ERRO: identificação/período",IF(COUNTIF($B$8:$B$108,$B87)&gt;1,"ERRO: período duplicado",IF(AND($C87="",$F87&lt;&gt;0),"ERRO: crédito sem origem",IF(AND($C87&lt;&gt;"",$C87&lt;&gt;"Crédito inicial",$D87=""),"ERRO: origem de crédito não encontrada",IF(AND($C87&lt;&gt;"",$C87&lt;&gt;"Crédito inicial",$C87=$A87),"ERRO: origem igual ao período",IF(AND($C87&lt;&gt;"",$C87&lt;&gt;"Crédito inicial",$D87&gt;=$B87),"ERRO: origem não anterior",IF(AND($C87&lt;&gt;"",SUMIFS($F$8:$F$108,$C$8:$C$108,$C87)&gt;$E87+'Apuramento e Parâmetros'!$B$5),"ERRO: crédito utilizado excede origem",IF($J87&lt;&gt;0,"REVER: IVA em validação",IF(COUNTIFS('Registos IVA'!$B$8:$B$116,$B87,'Registos IVA'!$V$8:$V$116,"ERRO*")&gt;0,"REVER: erros nos registos","OK")))))))))),"ERRO: fórmula de controlo")</f>
        <v/>
      </c>
      <c r="O87" s="21" t="n"/>
    </row>
    <row r="88" ht="30" customHeight="1">
      <c r="A88" s="12" t="n"/>
      <c r="B88" s="30" t="n"/>
      <c r="C88" s="12" t="n"/>
      <c r="D88" s="34">
        <f>IF($A88="","",IF($C88="","",IF($C88="Crédito inicial","",IFERROR(XLOOKUP($C88,$A$8:$A$108,$B$8:$B$108,""),""))))</f>
        <v/>
      </c>
      <c r="E88" s="29">
        <f>IF($A88="","",IF($C88="","",IF($C88="Crédito inicial",'Apuramento e Parâmetros'!$B$4,IFERROR(XLOOKUP($C88,$A$8:$A$108,$M$8:$M$108,0),0))))</f>
        <v/>
      </c>
      <c r="F88" s="31" t="n"/>
      <c r="G88" s="29">
        <f>IF($A88="","",SUMIFS('Registos IVA'!$R$8:$R$116,'Registos IVA'!$B$8:$B$116,$B88))</f>
        <v/>
      </c>
      <c r="H88" s="29">
        <f>IF($A88="","",SUMIFS('Registos IVA'!$S$8:$S$116,'Registos IVA'!$B$8:$B$116,$B88))</f>
        <v/>
      </c>
      <c r="I88" s="29">
        <f>IF($A88="","",SUMIFS('Registos IVA'!$T$8:$T$116,'Registos IVA'!$B$8:$B$116,$B88))</f>
        <v/>
      </c>
      <c r="J88" s="29">
        <f>IF($A88="","",SUMIFS('Registos IVA'!$U$8:$U$116,'Registos IVA'!$B$8:$B$116,$B88))</f>
        <v/>
      </c>
      <c r="K88" s="29">
        <f>IF($A88="","",IFERROR($G88-$H88,0))</f>
        <v/>
      </c>
      <c r="L88" s="29">
        <f>IF($A88="","",IFERROR(MAX(0,$K88-$F88),0))</f>
        <v/>
      </c>
      <c r="M88" s="29">
        <f>IF($A88="","",IFERROR(MAX(0,$F88-$K88),0))</f>
        <v/>
      </c>
      <c r="N88" s="5">
        <f>IFERROR(IF($A88="","",IF(OR($B88="",COUNTIF($A$8:$A$108,$A88)&gt;1),"ERRO: identificação/período",IF(COUNTIF($B$8:$B$108,$B88)&gt;1,"ERRO: período duplicado",IF(AND($C88="",$F88&lt;&gt;0),"ERRO: crédito sem origem",IF(AND($C88&lt;&gt;"",$C88&lt;&gt;"Crédito inicial",$D88=""),"ERRO: origem de crédito não encontrada",IF(AND($C88&lt;&gt;"",$C88&lt;&gt;"Crédito inicial",$C88=$A88),"ERRO: origem igual ao período",IF(AND($C88&lt;&gt;"",$C88&lt;&gt;"Crédito inicial",$D88&gt;=$B88),"ERRO: origem não anterior",IF(AND($C88&lt;&gt;"",SUMIFS($F$8:$F$108,$C$8:$C$108,$C88)&gt;$E88+'Apuramento e Parâmetros'!$B$5),"ERRO: crédito utilizado excede origem",IF($J88&lt;&gt;0,"REVER: IVA em validação",IF(COUNTIFS('Registos IVA'!$B$8:$B$116,$B88,'Registos IVA'!$V$8:$V$116,"ERRO*")&gt;0,"REVER: erros nos registos","OK")))))))))),"ERRO: fórmula de controlo")</f>
        <v/>
      </c>
      <c r="O88" s="21" t="n"/>
    </row>
    <row r="89" ht="30" customHeight="1">
      <c r="A89" s="12" t="n"/>
      <c r="B89" s="30" t="n"/>
      <c r="C89" s="12" t="n"/>
      <c r="D89" s="34">
        <f>IF($A89="","",IF($C89="","",IF($C89="Crédito inicial","",IFERROR(XLOOKUP($C89,$A$8:$A$108,$B$8:$B$108,""),""))))</f>
        <v/>
      </c>
      <c r="E89" s="29">
        <f>IF($A89="","",IF($C89="","",IF($C89="Crédito inicial",'Apuramento e Parâmetros'!$B$4,IFERROR(XLOOKUP($C89,$A$8:$A$108,$M$8:$M$108,0),0))))</f>
        <v/>
      </c>
      <c r="F89" s="31" t="n"/>
      <c r="G89" s="29">
        <f>IF($A89="","",SUMIFS('Registos IVA'!$R$8:$R$116,'Registos IVA'!$B$8:$B$116,$B89))</f>
        <v/>
      </c>
      <c r="H89" s="29">
        <f>IF($A89="","",SUMIFS('Registos IVA'!$S$8:$S$116,'Registos IVA'!$B$8:$B$116,$B89))</f>
        <v/>
      </c>
      <c r="I89" s="29">
        <f>IF($A89="","",SUMIFS('Registos IVA'!$T$8:$T$116,'Registos IVA'!$B$8:$B$116,$B89))</f>
        <v/>
      </c>
      <c r="J89" s="29">
        <f>IF($A89="","",SUMIFS('Registos IVA'!$U$8:$U$116,'Registos IVA'!$B$8:$B$116,$B89))</f>
        <v/>
      </c>
      <c r="K89" s="29">
        <f>IF($A89="","",IFERROR($G89-$H89,0))</f>
        <v/>
      </c>
      <c r="L89" s="29">
        <f>IF($A89="","",IFERROR(MAX(0,$K89-$F89),0))</f>
        <v/>
      </c>
      <c r="M89" s="29">
        <f>IF($A89="","",IFERROR(MAX(0,$F89-$K89),0))</f>
        <v/>
      </c>
      <c r="N89" s="5">
        <f>IFERROR(IF($A89="","",IF(OR($B89="",COUNTIF($A$8:$A$108,$A89)&gt;1),"ERRO: identificação/período",IF(COUNTIF($B$8:$B$108,$B89)&gt;1,"ERRO: período duplicado",IF(AND($C89="",$F89&lt;&gt;0),"ERRO: crédito sem origem",IF(AND($C89&lt;&gt;"",$C89&lt;&gt;"Crédito inicial",$D89=""),"ERRO: origem de crédito não encontrada",IF(AND($C89&lt;&gt;"",$C89&lt;&gt;"Crédito inicial",$C89=$A89),"ERRO: origem igual ao período",IF(AND($C89&lt;&gt;"",$C89&lt;&gt;"Crédito inicial",$D89&gt;=$B89),"ERRO: origem não anterior",IF(AND($C89&lt;&gt;"",SUMIFS($F$8:$F$108,$C$8:$C$108,$C89)&gt;$E89+'Apuramento e Parâmetros'!$B$5),"ERRO: crédito utilizado excede origem",IF($J89&lt;&gt;0,"REVER: IVA em validação",IF(COUNTIFS('Registos IVA'!$B$8:$B$116,$B89,'Registos IVA'!$V$8:$V$116,"ERRO*")&gt;0,"REVER: erros nos registos","OK")))))))))),"ERRO: fórmula de controlo")</f>
        <v/>
      </c>
      <c r="O89" s="21" t="n"/>
    </row>
    <row r="90" ht="30" customHeight="1">
      <c r="A90" s="12" t="n"/>
      <c r="B90" s="30" t="n"/>
      <c r="C90" s="12" t="n"/>
      <c r="D90" s="34">
        <f>IF($A90="","",IF($C90="","",IF($C90="Crédito inicial","",IFERROR(XLOOKUP($C90,$A$8:$A$108,$B$8:$B$108,""),""))))</f>
        <v/>
      </c>
      <c r="E90" s="29">
        <f>IF($A90="","",IF($C90="","",IF($C90="Crédito inicial",'Apuramento e Parâmetros'!$B$4,IFERROR(XLOOKUP($C90,$A$8:$A$108,$M$8:$M$108,0),0))))</f>
        <v/>
      </c>
      <c r="F90" s="31" t="n"/>
      <c r="G90" s="29">
        <f>IF($A90="","",SUMIFS('Registos IVA'!$R$8:$R$116,'Registos IVA'!$B$8:$B$116,$B90))</f>
        <v/>
      </c>
      <c r="H90" s="29">
        <f>IF($A90="","",SUMIFS('Registos IVA'!$S$8:$S$116,'Registos IVA'!$B$8:$B$116,$B90))</f>
        <v/>
      </c>
      <c r="I90" s="29">
        <f>IF($A90="","",SUMIFS('Registos IVA'!$T$8:$T$116,'Registos IVA'!$B$8:$B$116,$B90))</f>
        <v/>
      </c>
      <c r="J90" s="29">
        <f>IF($A90="","",SUMIFS('Registos IVA'!$U$8:$U$116,'Registos IVA'!$B$8:$B$116,$B90))</f>
        <v/>
      </c>
      <c r="K90" s="29">
        <f>IF($A90="","",IFERROR($G90-$H90,0))</f>
        <v/>
      </c>
      <c r="L90" s="29">
        <f>IF($A90="","",IFERROR(MAX(0,$K90-$F90),0))</f>
        <v/>
      </c>
      <c r="M90" s="29">
        <f>IF($A90="","",IFERROR(MAX(0,$F90-$K90),0))</f>
        <v/>
      </c>
      <c r="N90" s="5">
        <f>IFERROR(IF($A90="","",IF(OR($B90="",COUNTIF($A$8:$A$108,$A90)&gt;1),"ERRO: identificação/período",IF(COUNTIF($B$8:$B$108,$B90)&gt;1,"ERRO: período duplicado",IF(AND($C90="",$F90&lt;&gt;0),"ERRO: crédito sem origem",IF(AND($C90&lt;&gt;"",$C90&lt;&gt;"Crédito inicial",$D90=""),"ERRO: origem de crédito não encontrada",IF(AND($C90&lt;&gt;"",$C90&lt;&gt;"Crédito inicial",$C90=$A90),"ERRO: origem igual ao período",IF(AND($C90&lt;&gt;"",$C90&lt;&gt;"Crédito inicial",$D90&gt;=$B90),"ERRO: origem não anterior",IF(AND($C90&lt;&gt;"",SUMIFS($F$8:$F$108,$C$8:$C$108,$C90)&gt;$E90+'Apuramento e Parâmetros'!$B$5),"ERRO: crédito utilizado excede origem",IF($J90&lt;&gt;0,"REVER: IVA em validação",IF(COUNTIFS('Registos IVA'!$B$8:$B$116,$B90,'Registos IVA'!$V$8:$V$116,"ERRO*")&gt;0,"REVER: erros nos registos","OK")))))))))),"ERRO: fórmula de controlo")</f>
        <v/>
      </c>
      <c r="O90" s="21" t="n"/>
    </row>
    <row r="91" ht="30" customHeight="1">
      <c r="A91" s="12" t="n"/>
      <c r="B91" s="30" t="n"/>
      <c r="C91" s="12" t="n"/>
      <c r="D91" s="34">
        <f>IF($A91="","",IF($C91="","",IF($C91="Crédito inicial","",IFERROR(XLOOKUP($C91,$A$8:$A$108,$B$8:$B$108,""),""))))</f>
        <v/>
      </c>
      <c r="E91" s="29">
        <f>IF($A91="","",IF($C91="","",IF($C91="Crédito inicial",'Apuramento e Parâmetros'!$B$4,IFERROR(XLOOKUP($C91,$A$8:$A$108,$M$8:$M$108,0),0))))</f>
        <v/>
      </c>
      <c r="F91" s="31" t="n"/>
      <c r="G91" s="29">
        <f>IF($A91="","",SUMIFS('Registos IVA'!$R$8:$R$116,'Registos IVA'!$B$8:$B$116,$B91))</f>
        <v/>
      </c>
      <c r="H91" s="29">
        <f>IF($A91="","",SUMIFS('Registos IVA'!$S$8:$S$116,'Registos IVA'!$B$8:$B$116,$B91))</f>
        <v/>
      </c>
      <c r="I91" s="29">
        <f>IF($A91="","",SUMIFS('Registos IVA'!$T$8:$T$116,'Registos IVA'!$B$8:$B$116,$B91))</f>
        <v/>
      </c>
      <c r="J91" s="29">
        <f>IF($A91="","",SUMIFS('Registos IVA'!$U$8:$U$116,'Registos IVA'!$B$8:$B$116,$B91))</f>
        <v/>
      </c>
      <c r="K91" s="29">
        <f>IF($A91="","",IFERROR($G91-$H91,0))</f>
        <v/>
      </c>
      <c r="L91" s="29">
        <f>IF($A91="","",IFERROR(MAX(0,$K91-$F91),0))</f>
        <v/>
      </c>
      <c r="M91" s="29">
        <f>IF($A91="","",IFERROR(MAX(0,$F91-$K91),0))</f>
        <v/>
      </c>
      <c r="N91" s="5">
        <f>IFERROR(IF($A91="","",IF(OR($B91="",COUNTIF($A$8:$A$108,$A91)&gt;1),"ERRO: identificação/período",IF(COUNTIF($B$8:$B$108,$B91)&gt;1,"ERRO: período duplicado",IF(AND($C91="",$F91&lt;&gt;0),"ERRO: crédito sem origem",IF(AND($C91&lt;&gt;"",$C91&lt;&gt;"Crédito inicial",$D91=""),"ERRO: origem de crédito não encontrada",IF(AND($C91&lt;&gt;"",$C91&lt;&gt;"Crédito inicial",$C91=$A91),"ERRO: origem igual ao período",IF(AND($C91&lt;&gt;"",$C91&lt;&gt;"Crédito inicial",$D91&gt;=$B91),"ERRO: origem não anterior",IF(AND($C91&lt;&gt;"",SUMIFS($F$8:$F$108,$C$8:$C$108,$C91)&gt;$E91+'Apuramento e Parâmetros'!$B$5),"ERRO: crédito utilizado excede origem",IF($J91&lt;&gt;0,"REVER: IVA em validação",IF(COUNTIFS('Registos IVA'!$B$8:$B$116,$B91,'Registos IVA'!$V$8:$V$116,"ERRO*")&gt;0,"REVER: erros nos registos","OK")))))))))),"ERRO: fórmula de controlo")</f>
        <v/>
      </c>
      <c r="O91" s="21" t="n"/>
    </row>
    <row r="92" ht="30" customHeight="1">
      <c r="A92" s="12" t="n"/>
      <c r="B92" s="30" t="n"/>
      <c r="C92" s="12" t="n"/>
      <c r="D92" s="34">
        <f>IF($A92="","",IF($C92="","",IF($C92="Crédito inicial","",IFERROR(XLOOKUP($C92,$A$8:$A$108,$B$8:$B$108,""),""))))</f>
        <v/>
      </c>
      <c r="E92" s="29">
        <f>IF($A92="","",IF($C92="","",IF($C92="Crédito inicial",'Apuramento e Parâmetros'!$B$4,IFERROR(XLOOKUP($C92,$A$8:$A$108,$M$8:$M$108,0),0))))</f>
        <v/>
      </c>
      <c r="F92" s="31" t="n"/>
      <c r="G92" s="29">
        <f>IF($A92="","",SUMIFS('Registos IVA'!$R$8:$R$116,'Registos IVA'!$B$8:$B$116,$B92))</f>
        <v/>
      </c>
      <c r="H92" s="29">
        <f>IF($A92="","",SUMIFS('Registos IVA'!$S$8:$S$116,'Registos IVA'!$B$8:$B$116,$B92))</f>
        <v/>
      </c>
      <c r="I92" s="29">
        <f>IF($A92="","",SUMIFS('Registos IVA'!$T$8:$T$116,'Registos IVA'!$B$8:$B$116,$B92))</f>
        <v/>
      </c>
      <c r="J92" s="29">
        <f>IF($A92="","",SUMIFS('Registos IVA'!$U$8:$U$116,'Registos IVA'!$B$8:$B$116,$B92))</f>
        <v/>
      </c>
      <c r="K92" s="29">
        <f>IF($A92="","",IFERROR($G92-$H92,0))</f>
        <v/>
      </c>
      <c r="L92" s="29">
        <f>IF($A92="","",IFERROR(MAX(0,$K92-$F92),0))</f>
        <v/>
      </c>
      <c r="M92" s="29">
        <f>IF($A92="","",IFERROR(MAX(0,$F92-$K92),0))</f>
        <v/>
      </c>
      <c r="N92" s="5">
        <f>IFERROR(IF($A92="","",IF(OR($B92="",COUNTIF($A$8:$A$108,$A92)&gt;1),"ERRO: identificação/período",IF(COUNTIF($B$8:$B$108,$B92)&gt;1,"ERRO: período duplicado",IF(AND($C92="",$F92&lt;&gt;0),"ERRO: crédito sem origem",IF(AND($C92&lt;&gt;"",$C92&lt;&gt;"Crédito inicial",$D92=""),"ERRO: origem de crédito não encontrada",IF(AND($C92&lt;&gt;"",$C92&lt;&gt;"Crédito inicial",$C92=$A92),"ERRO: origem igual ao período",IF(AND($C92&lt;&gt;"",$C92&lt;&gt;"Crédito inicial",$D92&gt;=$B92),"ERRO: origem não anterior",IF(AND($C92&lt;&gt;"",SUMIFS($F$8:$F$108,$C$8:$C$108,$C92)&gt;$E92+'Apuramento e Parâmetros'!$B$5),"ERRO: crédito utilizado excede origem",IF($J92&lt;&gt;0,"REVER: IVA em validação",IF(COUNTIFS('Registos IVA'!$B$8:$B$116,$B92,'Registos IVA'!$V$8:$V$116,"ERRO*")&gt;0,"REVER: erros nos registos","OK")))))))))),"ERRO: fórmula de controlo")</f>
        <v/>
      </c>
      <c r="O92" s="21" t="n"/>
    </row>
    <row r="93" ht="30" customHeight="1">
      <c r="A93" s="12" t="n"/>
      <c r="B93" s="30" t="n"/>
      <c r="C93" s="12" t="n"/>
      <c r="D93" s="34">
        <f>IF($A93="","",IF($C93="","",IF($C93="Crédito inicial","",IFERROR(XLOOKUP($C93,$A$8:$A$108,$B$8:$B$108,""),""))))</f>
        <v/>
      </c>
      <c r="E93" s="29">
        <f>IF($A93="","",IF($C93="","",IF($C93="Crédito inicial",'Apuramento e Parâmetros'!$B$4,IFERROR(XLOOKUP($C93,$A$8:$A$108,$M$8:$M$108,0),0))))</f>
        <v/>
      </c>
      <c r="F93" s="31" t="n"/>
      <c r="G93" s="29">
        <f>IF($A93="","",SUMIFS('Registos IVA'!$R$8:$R$116,'Registos IVA'!$B$8:$B$116,$B93))</f>
        <v/>
      </c>
      <c r="H93" s="29">
        <f>IF($A93="","",SUMIFS('Registos IVA'!$S$8:$S$116,'Registos IVA'!$B$8:$B$116,$B93))</f>
        <v/>
      </c>
      <c r="I93" s="29">
        <f>IF($A93="","",SUMIFS('Registos IVA'!$T$8:$T$116,'Registos IVA'!$B$8:$B$116,$B93))</f>
        <v/>
      </c>
      <c r="J93" s="29">
        <f>IF($A93="","",SUMIFS('Registos IVA'!$U$8:$U$116,'Registos IVA'!$B$8:$B$116,$B93))</f>
        <v/>
      </c>
      <c r="K93" s="29">
        <f>IF($A93="","",IFERROR($G93-$H93,0))</f>
        <v/>
      </c>
      <c r="L93" s="29">
        <f>IF($A93="","",IFERROR(MAX(0,$K93-$F93),0))</f>
        <v/>
      </c>
      <c r="M93" s="29">
        <f>IF($A93="","",IFERROR(MAX(0,$F93-$K93),0))</f>
        <v/>
      </c>
      <c r="N93" s="5">
        <f>IFERROR(IF($A93="","",IF(OR($B93="",COUNTIF($A$8:$A$108,$A93)&gt;1),"ERRO: identificação/período",IF(COUNTIF($B$8:$B$108,$B93)&gt;1,"ERRO: período duplicado",IF(AND($C93="",$F93&lt;&gt;0),"ERRO: crédito sem origem",IF(AND($C93&lt;&gt;"",$C93&lt;&gt;"Crédito inicial",$D93=""),"ERRO: origem de crédito não encontrada",IF(AND($C93&lt;&gt;"",$C93&lt;&gt;"Crédito inicial",$C93=$A93),"ERRO: origem igual ao período",IF(AND($C93&lt;&gt;"",$C93&lt;&gt;"Crédito inicial",$D93&gt;=$B93),"ERRO: origem não anterior",IF(AND($C93&lt;&gt;"",SUMIFS($F$8:$F$108,$C$8:$C$108,$C93)&gt;$E93+'Apuramento e Parâmetros'!$B$5),"ERRO: crédito utilizado excede origem",IF($J93&lt;&gt;0,"REVER: IVA em validação",IF(COUNTIFS('Registos IVA'!$B$8:$B$116,$B93,'Registos IVA'!$V$8:$V$116,"ERRO*")&gt;0,"REVER: erros nos registos","OK")))))))))),"ERRO: fórmula de controlo")</f>
        <v/>
      </c>
      <c r="O93" s="21" t="n"/>
    </row>
    <row r="94" ht="30" customHeight="1">
      <c r="A94" s="12" t="n"/>
      <c r="B94" s="30" t="n"/>
      <c r="C94" s="12" t="n"/>
      <c r="D94" s="34">
        <f>IF($A94="","",IF($C94="","",IF($C94="Crédito inicial","",IFERROR(XLOOKUP($C94,$A$8:$A$108,$B$8:$B$108,""),""))))</f>
        <v/>
      </c>
      <c r="E94" s="29">
        <f>IF($A94="","",IF($C94="","",IF($C94="Crédito inicial",'Apuramento e Parâmetros'!$B$4,IFERROR(XLOOKUP($C94,$A$8:$A$108,$M$8:$M$108,0),0))))</f>
        <v/>
      </c>
      <c r="F94" s="31" t="n"/>
      <c r="G94" s="29">
        <f>IF($A94="","",SUMIFS('Registos IVA'!$R$8:$R$116,'Registos IVA'!$B$8:$B$116,$B94))</f>
        <v/>
      </c>
      <c r="H94" s="29">
        <f>IF($A94="","",SUMIFS('Registos IVA'!$S$8:$S$116,'Registos IVA'!$B$8:$B$116,$B94))</f>
        <v/>
      </c>
      <c r="I94" s="29">
        <f>IF($A94="","",SUMIFS('Registos IVA'!$T$8:$T$116,'Registos IVA'!$B$8:$B$116,$B94))</f>
        <v/>
      </c>
      <c r="J94" s="29">
        <f>IF($A94="","",SUMIFS('Registos IVA'!$U$8:$U$116,'Registos IVA'!$B$8:$B$116,$B94))</f>
        <v/>
      </c>
      <c r="K94" s="29">
        <f>IF($A94="","",IFERROR($G94-$H94,0))</f>
        <v/>
      </c>
      <c r="L94" s="29">
        <f>IF($A94="","",IFERROR(MAX(0,$K94-$F94),0))</f>
        <v/>
      </c>
      <c r="M94" s="29">
        <f>IF($A94="","",IFERROR(MAX(0,$F94-$K94),0))</f>
        <v/>
      </c>
      <c r="N94" s="5">
        <f>IFERROR(IF($A94="","",IF(OR($B94="",COUNTIF($A$8:$A$108,$A94)&gt;1),"ERRO: identificação/período",IF(COUNTIF($B$8:$B$108,$B94)&gt;1,"ERRO: período duplicado",IF(AND($C94="",$F94&lt;&gt;0),"ERRO: crédito sem origem",IF(AND($C94&lt;&gt;"",$C94&lt;&gt;"Crédito inicial",$D94=""),"ERRO: origem de crédito não encontrada",IF(AND($C94&lt;&gt;"",$C94&lt;&gt;"Crédito inicial",$C94=$A94),"ERRO: origem igual ao período",IF(AND($C94&lt;&gt;"",$C94&lt;&gt;"Crédito inicial",$D94&gt;=$B94),"ERRO: origem não anterior",IF(AND($C94&lt;&gt;"",SUMIFS($F$8:$F$108,$C$8:$C$108,$C94)&gt;$E94+'Apuramento e Parâmetros'!$B$5),"ERRO: crédito utilizado excede origem",IF($J94&lt;&gt;0,"REVER: IVA em validação",IF(COUNTIFS('Registos IVA'!$B$8:$B$116,$B94,'Registos IVA'!$V$8:$V$116,"ERRO*")&gt;0,"REVER: erros nos registos","OK")))))))))),"ERRO: fórmula de controlo")</f>
        <v/>
      </c>
      <c r="O94" s="21" t="n"/>
    </row>
    <row r="95" ht="30" customHeight="1">
      <c r="A95" s="12" t="n"/>
      <c r="B95" s="30" t="n"/>
      <c r="C95" s="12" t="n"/>
      <c r="D95" s="34">
        <f>IF($A95="","",IF($C95="","",IF($C95="Crédito inicial","",IFERROR(XLOOKUP($C95,$A$8:$A$108,$B$8:$B$108,""),""))))</f>
        <v/>
      </c>
      <c r="E95" s="29">
        <f>IF($A95="","",IF($C95="","",IF($C95="Crédito inicial",'Apuramento e Parâmetros'!$B$4,IFERROR(XLOOKUP($C95,$A$8:$A$108,$M$8:$M$108,0),0))))</f>
        <v/>
      </c>
      <c r="F95" s="31" t="n"/>
      <c r="G95" s="29">
        <f>IF($A95="","",SUMIFS('Registos IVA'!$R$8:$R$116,'Registos IVA'!$B$8:$B$116,$B95))</f>
        <v/>
      </c>
      <c r="H95" s="29">
        <f>IF($A95="","",SUMIFS('Registos IVA'!$S$8:$S$116,'Registos IVA'!$B$8:$B$116,$B95))</f>
        <v/>
      </c>
      <c r="I95" s="29">
        <f>IF($A95="","",SUMIFS('Registos IVA'!$T$8:$T$116,'Registos IVA'!$B$8:$B$116,$B95))</f>
        <v/>
      </c>
      <c r="J95" s="29">
        <f>IF($A95="","",SUMIFS('Registos IVA'!$U$8:$U$116,'Registos IVA'!$B$8:$B$116,$B95))</f>
        <v/>
      </c>
      <c r="K95" s="29">
        <f>IF($A95="","",IFERROR($G95-$H95,0))</f>
        <v/>
      </c>
      <c r="L95" s="29">
        <f>IF($A95="","",IFERROR(MAX(0,$K95-$F95),0))</f>
        <v/>
      </c>
      <c r="M95" s="29">
        <f>IF($A95="","",IFERROR(MAX(0,$F95-$K95),0))</f>
        <v/>
      </c>
      <c r="N95" s="5">
        <f>IFERROR(IF($A95="","",IF(OR($B95="",COUNTIF($A$8:$A$108,$A95)&gt;1),"ERRO: identificação/período",IF(COUNTIF($B$8:$B$108,$B95)&gt;1,"ERRO: período duplicado",IF(AND($C95="",$F95&lt;&gt;0),"ERRO: crédito sem origem",IF(AND($C95&lt;&gt;"",$C95&lt;&gt;"Crédito inicial",$D95=""),"ERRO: origem de crédito não encontrada",IF(AND($C95&lt;&gt;"",$C95&lt;&gt;"Crédito inicial",$C95=$A95),"ERRO: origem igual ao período",IF(AND($C95&lt;&gt;"",$C95&lt;&gt;"Crédito inicial",$D95&gt;=$B95),"ERRO: origem não anterior",IF(AND($C95&lt;&gt;"",SUMIFS($F$8:$F$108,$C$8:$C$108,$C95)&gt;$E95+'Apuramento e Parâmetros'!$B$5),"ERRO: crédito utilizado excede origem",IF($J95&lt;&gt;0,"REVER: IVA em validação",IF(COUNTIFS('Registos IVA'!$B$8:$B$116,$B95,'Registos IVA'!$V$8:$V$116,"ERRO*")&gt;0,"REVER: erros nos registos","OK")))))))))),"ERRO: fórmula de controlo")</f>
        <v/>
      </c>
      <c r="O95" s="21" t="n"/>
    </row>
    <row r="96" ht="30" customHeight="1">
      <c r="A96" s="12" t="n"/>
      <c r="B96" s="30" t="n"/>
      <c r="C96" s="12" t="n"/>
      <c r="D96" s="34">
        <f>IF($A96="","",IF($C96="","",IF($C96="Crédito inicial","",IFERROR(XLOOKUP($C96,$A$8:$A$108,$B$8:$B$108,""),""))))</f>
        <v/>
      </c>
      <c r="E96" s="29">
        <f>IF($A96="","",IF($C96="","",IF($C96="Crédito inicial",'Apuramento e Parâmetros'!$B$4,IFERROR(XLOOKUP($C96,$A$8:$A$108,$M$8:$M$108,0),0))))</f>
        <v/>
      </c>
      <c r="F96" s="31" t="n"/>
      <c r="G96" s="29">
        <f>IF($A96="","",SUMIFS('Registos IVA'!$R$8:$R$116,'Registos IVA'!$B$8:$B$116,$B96))</f>
        <v/>
      </c>
      <c r="H96" s="29">
        <f>IF($A96="","",SUMIFS('Registos IVA'!$S$8:$S$116,'Registos IVA'!$B$8:$B$116,$B96))</f>
        <v/>
      </c>
      <c r="I96" s="29">
        <f>IF($A96="","",SUMIFS('Registos IVA'!$T$8:$T$116,'Registos IVA'!$B$8:$B$116,$B96))</f>
        <v/>
      </c>
      <c r="J96" s="29">
        <f>IF($A96="","",SUMIFS('Registos IVA'!$U$8:$U$116,'Registos IVA'!$B$8:$B$116,$B96))</f>
        <v/>
      </c>
      <c r="K96" s="29">
        <f>IF($A96="","",IFERROR($G96-$H96,0))</f>
        <v/>
      </c>
      <c r="L96" s="29">
        <f>IF($A96="","",IFERROR(MAX(0,$K96-$F96),0))</f>
        <v/>
      </c>
      <c r="M96" s="29">
        <f>IF($A96="","",IFERROR(MAX(0,$F96-$K96),0))</f>
        <v/>
      </c>
      <c r="N96" s="5">
        <f>IFERROR(IF($A96="","",IF(OR($B96="",COUNTIF($A$8:$A$108,$A96)&gt;1),"ERRO: identificação/período",IF(COUNTIF($B$8:$B$108,$B96)&gt;1,"ERRO: período duplicado",IF(AND($C96="",$F96&lt;&gt;0),"ERRO: crédito sem origem",IF(AND($C96&lt;&gt;"",$C96&lt;&gt;"Crédito inicial",$D96=""),"ERRO: origem de crédito não encontrada",IF(AND($C96&lt;&gt;"",$C96&lt;&gt;"Crédito inicial",$C96=$A96),"ERRO: origem igual ao período",IF(AND($C96&lt;&gt;"",$C96&lt;&gt;"Crédito inicial",$D96&gt;=$B96),"ERRO: origem não anterior",IF(AND($C96&lt;&gt;"",SUMIFS($F$8:$F$108,$C$8:$C$108,$C96)&gt;$E96+'Apuramento e Parâmetros'!$B$5),"ERRO: crédito utilizado excede origem",IF($J96&lt;&gt;0,"REVER: IVA em validação",IF(COUNTIFS('Registos IVA'!$B$8:$B$116,$B96,'Registos IVA'!$V$8:$V$116,"ERRO*")&gt;0,"REVER: erros nos registos","OK")))))))))),"ERRO: fórmula de controlo")</f>
        <v/>
      </c>
      <c r="O96" s="21" t="n"/>
    </row>
    <row r="97" ht="30" customHeight="1">
      <c r="A97" s="12" t="n"/>
      <c r="B97" s="30" t="n"/>
      <c r="C97" s="12" t="n"/>
      <c r="D97" s="34">
        <f>IF($A97="","",IF($C97="","",IF($C97="Crédito inicial","",IFERROR(XLOOKUP($C97,$A$8:$A$108,$B$8:$B$108,""),""))))</f>
        <v/>
      </c>
      <c r="E97" s="29">
        <f>IF($A97="","",IF($C97="","",IF($C97="Crédito inicial",'Apuramento e Parâmetros'!$B$4,IFERROR(XLOOKUP($C97,$A$8:$A$108,$M$8:$M$108,0),0))))</f>
        <v/>
      </c>
      <c r="F97" s="31" t="n"/>
      <c r="G97" s="29">
        <f>IF($A97="","",SUMIFS('Registos IVA'!$R$8:$R$116,'Registos IVA'!$B$8:$B$116,$B97))</f>
        <v/>
      </c>
      <c r="H97" s="29">
        <f>IF($A97="","",SUMIFS('Registos IVA'!$S$8:$S$116,'Registos IVA'!$B$8:$B$116,$B97))</f>
        <v/>
      </c>
      <c r="I97" s="29">
        <f>IF($A97="","",SUMIFS('Registos IVA'!$T$8:$T$116,'Registos IVA'!$B$8:$B$116,$B97))</f>
        <v/>
      </c>
      <c r="J97" s="29">
        <f>IF($A97="","",SUMIFS('Registos IVA'!$U$8:$U$116,'Registos IVA'!$B$8:$B$116,$B97))</f>
        <v/>
      </c>
      <c r="K97" s="29">
        <f>IF($A97="","",IFERROR($G97-$H97,0))</f>
        <v/>
      </c>
      <c r="L97" s="29">
        <f>IF($A97="","",IFERROR(MAX(0,$K97-$F97),0))</f>
        <v/>
      </c>
      <c r="M97" s="29">
        <f>IF($A97="","",IFERROR(MAX(0,$F97-$K97),0))</f>
        <v/>
      </c>
      <c r="N97" s="5">
        <f>IFERROR(IF($A97="","",IF(OR($B97="",COUNTIF($A$8:$A$108,$A97)&gt;1),"ERRO: identificação/período",IF(COUNTIF($B$8:$B$108,$B97)&gt;1,"ERRO: período duplicado",IF(AND($C97="",$F97&lt;&gt;0),"ERRO: crédito sem origem",IF(AND($C97&lt;&gt;"",$C97&lt;&gt;"Crédito inicial",$D97=""),"ERRO: origem de crédito não encontrada",IF(AND($C97&lt;&gt;"",$C97&lt;&gt;"Crédito inicial",$C97=$A97),"ERRO: origem igual ao período",IF(AND($C97&lt;&gt;"",$C97&lt;&gt;"Crédito inicial",$D97&gt;=$B97),"ERRO: origem não anterior",IF(AND($C97&lt;&gt;"",SUMIFS($F$8:$F$108,$C$8:$C$108,$C97)&gt;$E97+'Apuramento e Parâmetros'!$B$5),"ERRO: crédito utilizado excede origem",IF($J97&lt;&gt;0,"REVER: IVA em validação",IF(COUNTIFS('Registos IVA'!$B$8:$B$116,$B97,'Registos IVA'!$V$8:$V$116,"ERRO*")&gt;0,"REVER: erros nos registos","OK")))))))))),"ERRO: fórmula de controlo")</f>
        <v/>
      </c>
      <c r="O97" s="21" t="n"/>
    </row>
    <row r="98" ht="30" customHeight="1">
      <c r="A98" s="12" t="n"/>
      <c r="B98" s="30" t="n"/>
      <c r="C98" s="12" t="n"/>
      <c r="D98" s="34">
        <f>IF($A98="","",IF($C98="","",IF($C98="Crédito inicial","",IFERROR(XLOOKUP($C98,$A$8:$A$108,$B$8:$B$108,""),""))))</f>
        <v/>
      </c>
      <c r="E98" s="29">
        <f>IF($A98="","",IF($C98="","",IF($C98="Crédito inicial",'Apuramento e Parâmetros'!$B$4,IFERROR(XLOOKUP($C98,$A$8:$A$108,$M$8:$M$108,0),0))))</f>
        <v/>
      </c>
      <c r="F98" s="31" t="n"/>
      <c r="G98" s="29">
        <f>IF($A98="","",SUMIFS('Registos IVA'!$R$8:$R$116,'Registos IVA'!$B$8:$B$116,$B98))</f>
        <v/>
      </c>
      <c r="H98" s="29">
        <f>IF($A98="","",SUMIFS('Registos IVA'!$S$8:$S$116,'Registos IVA'!$B$8:$B$116,$B98))</f>
        <v/>
      </c>
      <c r="I98" s="29">
        <f>IF($A98="","",SUMIFS('Registos IVA'!$T$8:$T$116,'Registos IVA'!$B$8:$B$116,$B98))</f>
        <v/>
      </c>
      <c r="J98" s="29">
        <f>IF($A98="","",SUMIFS('Registos IVA'!$U$8:$U$116,'Registos IVA'!$B$8:$B$116,$B98))</f>
        <v/>
      </c>
      <c r="K98" s="29">
        <f>IF($A98="","",IFERROR($G98-$H98,0))</f>
        <v/>
      </c>
      <c r="L98" s="29">
        <f>IF($A98="","",IFERROR(MAX(0,$K98-$F98),0))</f>
        <v/>
      </c>
      <c r="M98" s="29">
        <f>IF($A98="","",IFERROR(MAX(0,$F98-$K98),0))</f>
        <v/>
      </c>
      <c r="N98" s="5">
        <f>IFERROR(IF($A98="","",IF(OR($B98="",COUNTIF($A$8:$A$108,$A98)&gt;1),"ERRO: identificação/período",IF(COUNTIF($B$8:$B$108,$B98)&gt;1,"ERRO: período duplicado",IF(AND($C98="",$F98&lt;&gt;0),"ERRO: crédito sem origem",IF(AND($C98&lt;&gt;"",$C98&lt;&gt;"Crédito inicial",$D98=""),"ERRO: origem de crédito não encontrada",IF(AND($C98&lt;&gt;"",$C98&lt;&gt;"Crédito inicial",$C98=$A98),"ERRO: origem igual ao período",IF(AND($C98&lt;&gt;"",$C98&lt;&gt;"Crédito inicial",$D98&gt;=$B98),"ERRO: origem não anterior",IF(AND($C98&lt;&gt;"",SUMIFS($F$8:$F$108,$C$8:$C$108,$C98)&gt;$E98+'Apuramento e Parâmetros'!$B$5),"ERRO: crédito utilizado excede origem",IF($J98&lt;&gt;0,"REVER: IVA em validação",IF(COUNTIFS('Registos IVA'!$B$8:$B$116,$B98,'Registos IVA'!$V$8:$V$116,"ERRO*")&gt;0,"REVER: erros nos registos","OK")))))))))),"ERRO: fórmula de controlo")</f>
        <v/>
      </c>
      <c r="O98" s="21" t="n"/>
    </row>
    <row r="99" ht="30" customHeight="1">
      <c r="A99" s="12" t="n"/>
      <c r="B99" s="30" t="n"/>
      <c r="C99" s="12" t="n"/>
      <c r="D99" s="34">
        <f>IF($A99="","",IF($C99="","",IF($C99="Crédito inicial","",IFERROR(XLOOKUP($C99,$A$8:$A$108,$B$8:$B$108,""),""))))</f>
        <v/>
      </c>
      <c r="E99" s="29">
        <f>IF($A99="","",IF($C99="","",IF($C99="Crédito inicial",'Apuramento e Parâmetros'!$B$4,IFERROR(XLOOKUP($C99,$A$8:$A$108,$M$8:$M$108,0),0))))</f>
        <v/>
      </c>
      <c r="F99" s="31" t="n"/>
      <c r="G99" s="29">
        <f>IF($A99="","",SUMIFS('Registos IVA'!$R$8:$R$116,'Registos IVA'!$B$8:$B$116,$B99))</f>
        <v/>
      </c>
      <c r="H99" s="29">
        <f>IF($A99="","",SUMIFS('Registos IVA'!$S$8:$S$116,'Registos IVA'!$B$8:$B$116,$B99))</f>
        <v/>
      </c>
      <c r="I99" s="29">
        <f>IF($A99="","",SUMIFS('Registos IVA'!$T$8:$T$116,'Registos IVA'!$B$8:$B$116,$B99))</f>
        <v/>
      </c>
      <c r="J99" s="29">
        <f>IF($A99="","",SUMIFS('Registos IVA'!$U$8:$U$116,'Registos IVA'!$B$8:$B$116,$B99))</f>
        <v/>
      </c>
      <c r="K99" s="29">
        <f>IF($A99="","",IFERROR($G99-$H99,0))</f>
        <v/>
      </c>
      <c r="L99" s="29">
        <f>IF($A99="","",IFERROR(MAX(0,$K99-$F99),0))</f>
        <v/>
      </c>
      <c r="M99" s="29">
        <f>IF($A99="","",IFERROR(MAX(0,$F99-$K99),0))</f>
        <v/>
      </c>
      <c r="N99" s="5">
        <f>IFERROR(IF($A99="","",IF(OR($B99="",COUNTIF($A$8:$A$108,$A99)&gt;1),"ERRO: identificação/período",IF(COUNTIF($B$8:$B$108,$B99)&gt;1,"ERRO: período duplicado",IF(AND($C99="",$F99&lt;&gt;0),"ERRO: crédito sem origem",IF(AND($C99&lt;&gt;"",$C99&lt;&gt;"Crédito inicial",$D99=""),"ERRO: origem de crédito não encontrada",IF(AND($C99&lt;&gt;"",$C99&lt;&gt;"Crédito inicial",$C99=$A99),"ERRO: origem igual ao período",IF(AND($C99&lt;&gt;"",$C99&lt;&gt;"Crédito inicial",$D99&gt;=$B99),"ERRO: origem não anterior",IF(AND($C99&lt;&gt;"",SUMIFS($F$8:$F$108,$C$8:$C$108,$C99)&gt;$E99+'Apuramento e Parâmetros'!$B$5),"ERRO: crédito utilizado excede origem",IF($J99&lt;&gt;0,"REVER: IVA em validação",IF(COUNTIFS('Registos IVA'!$B$8:$B$116,$B99,'Registos IVA'!$V$8:$V$116,"ERRO*")&gt;0,"REVER: erros nos registos","OK")))))))))),"ERRO: fórmula de controlo")</f>
        <v/>
      </c>
      <c r="O99" s="21" t="n"/>
    </row>
    <row r="100" ht="30" customHeight="1">
      <c r="A100" s="12" t="n"/>
      <c r="B100" s="30" t="n"/>
      <c r="C100" s="12" t="n"/>
      <c r="D100" s="34">
        <f>IF($A100="","",IF($C100="","",IF($C100="Crédito inicial","",IFERROR(XLOOKUP($C100,$A$8:$A$108,$B$8:$B$108,""),""))))</f>
        <v/>
      </c>
      <c r="E100" s="29">
        <f>IF($A100="","",IF($C100="","",IF($C100="Crédito inicial",'Apuramento e Parâmetros'!$B$4,IFERROR(XLOOKUP($C100,$A$8:$A$108,$M$8:$M$108,0),0))))</f>
        <v/>
      </c>
      <c r="F100" s="31" t="n"/>
      <c r="G100" s="29">
        <f>IF($A100="","",SUMIFS('Registos IVA'!$R$8:$R$116,'Registos IVA'!$B$8:$B$116,$B100))</f>
        <v/>
      </c>
      <c r="H100" s="29">
        <f>IF($A100="","",SUMIFS('Registos IVA'!$S$8:$S$116,'Registos IVA'!$B$8:$B$116,$B100))</f>
        <v/>
      </c>
      <c r="I100" s="29">
        <f>IF($A100="","",SUMIFS('Registos IVA'!$T$8:$T$116,'Registos IVA'!$B$8:$B$116,$B100))</f>
        <v/>
      </c>
      <c r="J100" s="29">
        <f>IF($A100="","",SUMIFS('Registos IVA'!$U$8:$U$116,'Registos IVA'!$B$8:$B$116,$B100))</f>
        <v/>
      </c>
      <c r="K100" s="29">
        <f>IF($A100="","",IFERROR($G100-$H100,0))</f>
        <v/>
      </c>
      <c r="L100" s="29">
        <f>IF($A100="","",IFERROR(MAX(0,$K100-$F100),0))</f>
        <v/>
      </c>
      <c r="M100" s="29">
        <f>IF($A100="","",IFERROR(MAX(0,$F100-$K100),0))</f>
        <v/>
      </c>
      <c r="N100" s="5">
        <f>IFERROR(IF($A100="","",IF(OR($B100="",COUNTIF($A$8:$A$108,$A100)&gt;1),"ERRO: identificação/período",IF(COUNTIF($B$8:$B$108,$B100)&gt;1,"ERRO: período duplicado",IF(AND($C100="",$F100&lt;&gt;0),"ERRO: crédito sem origem",IF(AND($C100&lt;&gt;"",$C100&lt;&gt;"Crédito inicial",$D100=""),"ERRO: origem de crédito não encontrada",IF(AND($C100&lt;&gt;"",$C100&lt;&gt;"Crédito inicial",$C100=$A100),"ERRO: origem igual ao período",IF(AND($C100&lt;&gt;"",$C100&lt;&gt;"Crédito inicial",$D100&gt;=$B100),"ERRO: origem não anterior",IF(AND($C100&lt;&gt;"",SUMIFS($F$8:$F$108,$C$8:$C$108,$C100)&gt;$E100+'Apuramento e Parâmetros'!$B$5),"ERRO: crédito utilizado excede origem",IF($J100&lt;&gt;0,"REVER: IVA em validação",IF(COUNTIFS('Registos IVA'!$B$8:$B$116,$B100,'Registos IVA'!$V$8:$V$116,"ERRO*")&gt;0,"REVER: erros nos registos","OK")))))))))),"ERRO: fórmula de controlo")</f>
        <v/>
      </c>
      <c r="O100" s="21" t="n"/>
    </row>
    <row r="101" ht="30" customHeight="1">
      <c r="A101" s="12" t="n"/>
      <c r="B101" s="30" t="n"/>
      <c r="C101" s="12" t="n"/>
      <c r="D101" s="34">
        <f>IF($A101="","",IF($C101="","",IF($C101="Crédito inicial","",IFERROR(XLOOKUP($C101,$A$8:$A$108,$B$8:$B$108,""),""))))</f>
        <v/>
      </c>
      <c r="E101" s="29">
        <f>IF($A101="","",IF($C101="","",IF($C101="Crédito inicial",'Apuramento e Parâmetros'!$B$4,IFERROR(XLOOKUP($C101,$A$8:$A$108,$M$8:$M$108,0),0))))</f>
        <v/>
      </c>
      <c r="F101" s="31" t="n"/>
      <c r="G101" s="29">
        <f>IF($A101="","",SUMIFS('Registos IVA'!$R$8:$R$116,'Registos IVA'!$B$8:$B$116,$B101))</f>
        <v/>
      </c>
      <c r="H101" s="29">
        <f>IF($A101="","",SUMIFS('Registos IVA'!$S$8:$S$116,'Registos IVA'!$B$8:$B$116,$B101))</f>
        <v/>
      </c>
      <c r="I101" s="29">
        <f>IF($A101="","",SUMIFS('Registos IVA'!$T$8:$T$116,'Registos IVA'!$B$8:$B$116,$B101))</f>
        <v/>
      </c>
      <c r="J101" s="29">
        <f>IF($A101="","",SUMIFS('Registos IVA'!$U$8:$U$116,'Registos IVA'!$B$8:$B$116,$B101))</f>
        <v/>
      </c>
      <c r="K101" s="29">
        <f>IF($A101="","",IFERROR($G101-$H101,0))</f>
        <v/>
      </c>
      <c r="L101" s="29">
        <f>IF($A101="","",IFERROR(MAX(0,$K101-$F101),0))</f>
        <v/>
      </c>
      <c r="M101" s="29">
        <f>IF($A101="","",IFERROR(MAX(0,$F101-$K101),0))</f>
        <v/>
      </c>
      <c r="N101" s="5">
        <f>IFERROR(IF($A101="","",IF(OR($B101="",COUNTIF($A$8:$A$108,$A101)&gt;1),"ERRO: identificação/período",IF(COUNTIF($B$8:$B$108,$B101)&gt;1,"ERRO: período duplicado",IF(AND($C101="",$F101&lt;&gt;0),"ERRO: crédito sem origem",IF(AND($C101&lt;&gt;"",$C101&lt;&gt;"Crédito inicial",$D101=""),"ERRO: origem de crédito não encontrada",IF(AND($C101&lt;&gt;"",$C101&lt;&gt;"Crédito inicial",$C101=$A101),"ERRO: origem igual ao período",IF(AND($C101&lt;&gt;"",$C101&lt;&gt;"Crédito inicial",$D101&gt;=$B101),"ERRO: origem não anterior",IF(AND($C101&lt;&gt;"",SUMIFS($F$8:$F$108,$C$8:$C$108,$C101)&gt;$E101+'Apuramento e Parâmetros'!$B$5),"ERRO: crédito utilizado excede origem",IF($J101&lt;&gt;0,"REVER: IVA em validação",IF(COUNTIFS('Registos IVA'!$B$8:$B$116,$B101,'Registos IVA'!$V$8:$V$116,"ERRO*")&gt;0,"REVER: erros nos registos","OK")))))))))),"ERRO: fórmula de controlo")</f>
        <v/>
      </c>
      <c r="O101" s="21" t="n"/>
    </row>
    <row r="102" ht="30" customHeight="1">
      <c r="A102" s="12" t="n"/>
      <c r="B102" s="30" t="n"/>
      <c r="C102" s="12" t="n"/>
      <c r="D102" s="34">
        <f>IF($A102="","",IF($C102="","",IF($C102="Crédito inicial","",IFERROR(XLOOKUP($C102,$A$8:$A$108,$B$8:$B$108,""),""))))</f>
        <v/>
      </c>
      <c r="E102" s="29">
        <f>IF($A102="","",IF($C102="","",IF($C102="Crédito inicial",'Apuramento e Parâmetros'!$B$4,IFERROR(XLOOKUP($C102,$A$8:$A$108,$M$8:$M$108,0),0))))</f>
        <v/>
      </c>
      <c r="F102" s="31" t="n"/>
      <c r="G102" s="29">
        <f>IF($A102="","",SUMIFS('Registos IVA'!$R$8:$R$116,'Registos IVA'!$B$8:$B$116,$B102))</f>
        <v/>
      </c>
      <c r="H102" s="29">
        <f>IF($A102="","",SUMIFS('Registos IVA'!$S$8:$S$116,'Registos IVA'!$B$8:$B$116,$B102))</f>
        <v/>
      </c>
      <c r="I102" s="29">
        <f>IF($A102="","",SUMIFS('Registos IVA'!$T$8:$T$116,'Registos IVA'!$B$8:$B$116,$B102))</f>
        <v/>
      </c>
      <c r="J102" s="29">
        <f>IF($A102="","",SUMIFS('Registos IVA'!$U$8:$U$116,'Registos IVA'!$B$8:$B$116,$B102))</f>
        <v/>
      </c>
      <c r="K102" s="29">
        <f>IF($A102="","",IFERROR($G102-$H102,0))</f>
        <v/>
      </c>
      <c r="L102" s="29">
        <f>IF($A102="","",IFERROR(MAX(0,$K102-$F102),0))</f>
        <v/>
      </c>
      <c r="M102" s="29">
        <f>IF($A102="","",IFERROR(MAX(0,$F102-$K102),0))</f>
        <v/>
      </c>
      <c r="N102" s="5">
        <f>IFERROR(IF($A102="","",IF(OR($B102="",COUNTIF($A$8:$A$108,$A102)&gt;1),"ERRO: identificação/período",IF(COUNTIF($B$8:$B$108,$B102)&gt;1,"ERRO: período duplicado",IF(AND($C102="",$F102&lt;&gt;0),"ERRO: crédito sem origem",IF(AND($C102&lt;&gt;"",$C102&lt;&gt;"Crédito inicial",$D102=""),"ERRO: origem de crédito não encontrada",IF(AND($C102&lt;&gt;"",$C102&lt;&gt;"Crédito inicial",$C102=$A102),"ERRO: origem igual ao período",IF(AND($C102&lt;&gt;"",$C102&lt;&gt;"Crédito inicial",$D102&gt;=$B102),"ERRO: origem não anterior",IF(AND($C102&lt;&gt;"",SUMIFS($F$8:$F$108,$C$8:$C$108,$C102)&gt;$E102+'Apuramento e Parâmetros'!$B$5),"ERRO: crédito utilizado excede origem",IF($J102&lt;&gt;0,"REVER: IVA em validação",IF(COUNTIFS('Registos IVA'!$B$8:$B$116,$B102,'Registos IVA'!$V$8:$V$116,"ERRO*")&gt;0,"REVER: erros nos registos","OK")))))))))),"ERRO: fórmula de controlo")</f>
        <v/>
      </c>
      <c r="O102" s="21" t="n"/>
    </row>
    <row r="103" ht="30" customHeight="1">
      <c r="A103" s="12" t="n"/>
      <c r="B103" s="30" t="n"/>
      <c r="C103" s="12" t="n"/>
      <c r="D103" s="34">
        <f>IF($A103="","",IF($C103="","",IF($C103="Crédito inicial","",IFERROR(XLOOKUP($C103,$A$8:$A$108,$B$8:$B$108,""),""))))</f>
        <v/>
      </c>
      <c r="E103" s="29">
        <f>IF($A103="","",IF($C103="","",IF($C103="Crédito inicial",'Apuramento e Parâmetros'!$B$4,IFERROR(XLOOKUP($C103,$A$8:$A$108,$M$8:$M$108,0),0))))</f>
        <v/>
      </c>
      <c r="F103" s="31" t="n"/>
      <c r="G103" s="29">
        <f>IF($A103="","",SUMIFS('Registos IVA'!$R$8:$R$116,'Registos IVA'!$B$8:$B$116,$B103))</f>
        <v/>
      </c>
      <c r="H103" s="29">
        <f>IF($A103="","",SUMIFS('Registos IVA'!$S$8:$S$116,'Registos IVA'!$B$8:$B$116,$B103))</f>
        <v/>
      </c>
      <c r="I103" s="29">
        <f>IF($A103="","",SUMIFS('Registos IVA'!$T$8:$T$116,'Registos IVA'!$B$8:$B$116,$B103))</f>
        <v/>
      </c>
      <c r="J103" s="29">
        <f>IF($A103="","",SUMIFS('Registos IVA'!$U$8:$U$116,'Registos IVA'!$B$8:$B$116,$B103))</f>
        <v/>
      </c>
      <c r="K103" s="29">
        <f>IF($A103="","",IFERROR($G103-$H103,0))</f>
        <v/>
      </c>
      <c r="L103" s="29">
        <f>IF($A103="","",IFERROR(MAX(0,$K103-$F103),0))</f>
        <v/>
      </c>
      <c r="M103" s="29">
        <f>IF($A103="","",IFERROR(MAX(0,$F103-$K103),0))</f>
        <v/>
      </c>
      <c r="N103" s="5">
        <f>IFERROR(IF($A103="","",IF(OR($B103="",COUNTIF($A$8:$A$108,$A103)&gt;1),"ERRO: identificação/período",IF(COUNTIF($B$8:$B$108,$B103)&gt;1,"ERRO: período duplicado",IF(AND($C103="",$F103&lt;&gt;0),"ERRO: crédito sem origem",IF(AND($C103&lt;&gt;"",$C103&lt;&gt;"Crédito inicial",$D103=""),"ERRO: origem de crédito não encontrada",IF(AND($C103&lt;&gt;"",$C103&lt;&gt;"Crédito inicial",$C103=$A103),"ERRO: origem igual ao período",IF(AND($C103&lt;&gt;"",$C103&lt;&gt;"Crédito inicial",$D103&gt;=$B103),"ERRO: origem não anterior",IF(AND($C103&lt;&gt;"",SUMIFS($F$8:$F$108,$C$8:$C$108,$C103)&gt;$E103+'Apuramento e Parâmetros'!$B$5),"ERRO: crédito utilizado excede origem",IF($J103&lt;&gt;0,"REVER: IVA em validação",IF(COUNTIFS('Registos IVA'!$B$8:$B$116,$B103,'Registos IVA'!$V$8:$V$116,"ERRO*")&gt;0,"REVER: erros nos registos","OK")))))))))),"ERRO: fórmula de controlo")</f>
        <v/>
      </c>
      <c r="O103" s="21" t="n"/>
    </row>
    <row r="104" ht="30" customHeight="1">
      <c r="A104" s="12" t="n"/>
      <c r="B104" s="30" t="n"/>
      <c r="C104" s="12" t="n"/>
      <c r="D104" s="34">
        <f>IF($A104="","",IF($C104="","",IF($C104="Crédito inicial","",IFERROR(XLOOKUP($C104,$A$8:$A$108,$B$8:$B$108,""),""))))</f>
        <v/>
      </c>
      <c r="E104" s="29">
        <f>IF($A104="","",IF($C104="","",IF($C104="Crédito inicial",'Apuramento e Parâmetros'!$B$4,IFERROR(XLOOKUP($C104,$A$8:$A$108,$M$8:$M$108,0),0))))</f>
        <v/>
      </c>
      <c r="F104" s="31" t="n"/>
      <c r="G104" s="29">
        <f>IF($A104="","",SUMIFS('Registos IVA'!$R$8:$R$116,'Registos IVA'!$B$8:$B$116,$B104))</f>
        <v/>
      </c>
      <c r="H104" s="29">
        <f>IF($A104="","",SUMIFS('Registos IVA'!$S$8:$S$116,'Registos IVA'!$B$8:$B$116,$B104))</f>
        <v/>
      </c>
      <c r="I104" s="29">
        <f>IF($A104="","",SUMIFS('Registos IVA'!$T$8:$T$116,'Registos IVA'!$B$8:$B$116,$B104))</f>
        <v/>
      </c>
      <c r="J104" s="29">
        <f>IF($A104="","",SUMIFS('Registos IVA'!$U$8:$U$116,'Registos IVA'!$B$8:$B$116,$B104))</f>
        <v/>
      </c>
      <c r="K104" s="29">
        <f>IF($A104="","",IFERROR($G104-$H104,0))</f>
        <v/>
      </c>
      <c r="L104" s="29">
        <f>IF($A104="","",IFERROR(MAX(0,$K104-$F104),0))</f>
        <v/>
      </c>
      <c r="M104" s="29">
        <f>IF($A104="","",IFERROR(MAX(0,$F104-$K104),0))</f>
        <v/>
      </c>
      <c r="N104" s="5">
        <f>IFERROR(IF($A104="","",IF(OR($B104="",COUNTIF($A$8:$A$108,$A104)&gt;1),"ERRO: identificação/período",IF(COUNTIF($B$8:$B$108,$B104)&gt;1,"ERRO: período duplicado",IF(AND($C104="",$F104&lt;&gt;0),"ERRO: crédito sem origem",IF(AND($C104&lt;&gt;"",$C104&lt;&gt;"Crédito inicial",$D104=""),"ERRO: origem de crédito não encontrada",IF(AND($C104&lt;&gt;"",$C104&lt;&gt;"Crédito inicial",$C104=$A104),"ERRO: origem igual ao período",IF(AND($C104&lt;&gt;"",$C104&lt;&gt;"Crédito inicial",$D104&gt;=$B104),"ERRO: origem não anterior",IF(AND($C104&lt;&gt;"",SUMIFS($F$8:$F$108,$C$8:$C$108,$C104)&gt;$E104+'Apuramento e Parâmetros'!$B$5),"ERRO: crédito utilizado excede origem",IF($J104&lt;&gt;0,"REVER: IVA em validação",IF(COUNTIFS('Registos IVA'!$B$8:$B$116,$B104,'Registos IVA'!$V$8:$V$116,"ERRO*")&gt;0,"REVER: erros nos registos","OK")))))))))),"ERRO: fórmula de controlo")</f>
        <v/>
      </c>
      <c r="O104" s="21" t="n"/>
    </row>
    <row r="105" ht="30" customHeight="1">
      <c r="A105" s="12" t="n"/>
      <c r="B105" s="30" t="n"/>
      <c r="C105" s="12" t="n"/>
      <c r="D105" s="34">
        <f>IF($A105="","",IF($C105="","",IF($C105="Crédito inicial","",IFERROR(XLOOKUP($C105,$A$8:$A$108,$B$8:$B$108,""),""))))</f>
        <v/>
      </c>
      <c r="E105" s="29">
        <f>IF($A105="","",IF($C105="","",IF($C105="Crédito inicial",'Apuramento e Parâmetros'!$B$4,IFERROR(XLOOKUP($C105,$A$8:$A$108,$M$8:$M$108,0),0))))</f>
        <v/>
      </c>
      <c r="F105" s="31" t="n"/>
      <c r="G105" s="29">
        <f>IF($A105="","",SUMIFS('Registos IVA'!$R$8:$R$116,'Registos IVA'!$B$8:$B$116,$B105))</f>
        <v/>
      </c>
      <c r="H105" s="29">
        <f>IF($A105="","",SUMIFS('Registos IVA'!$S$8:$S$116,'Registos IVA'!$B$8:$B$116,$B105))</f>
        <v/>
      </c>
      <c r="I105" s="29">
        <f>IF($A105="","",SUMIFS('Registos IVA'!$T$8:$T$116,'Registos IVA'!$B$8:$B$116,$B105))</f>
        <v/>
      </c>
      <c r="J105" s="29">
        <f>IF($A105="","",SUMIFS('Registos IVA'!$U$8:$U$116,'Registos IVA'!$B$8:$B$116,$B105))</f>
        <v/>
      </c>
      <c r="K105" s="29">
        <f>IF($A105="","",IFERROR($G105-$H105,0))</f>
        <v/>
      </c>
      <c r="L105" s="29">
        <f>IF($A105="","",IFERROR(MAX(0,$K105-$F105),0))</f>
        <v/>
      </c>
      <c r="M105" s="29">
        <f>IF($A105="","",IFERROR(MAX(0,$F105-$K105),0))</f>
        <v/>
      </c>
      <c r="N105" s="5">
        <f>IFERROR(IF($A105="","",IF(OR($B105="",COUNTIF($A$8:$A$108,$A105)&gt;1),"ERRO: identificação/período",IF(COUNTIF($B$8:$B$108,$B105)&gt;1,"ERRO: período duplicado",IF(AND($C105="",$F105&lt;&gt;0),"ERRO: crédito sem origem",IF(AND($C105&lt;&gt;"",$C105&lt;&gt;"Crédito inicial",$D105=""),"ERRO: origem de crédito não encontrada",IF(AND($C105&lt;&gt;"",$C105&lt;&gt;"Crédito inicial",$C105=$A105),"ERRO: origem igual ao período",IF(AND($C105&lt;&gt;"",$C105&lt;&gt;"Crédito inicial",$D105&gt;=$B105),"ERRO: origem não anterior",IF(AND($C105&lt;&gt;"",SUMIFS($F$8:$F$108,$C$8:$C$108,$C105)&gt;$E105+'Apuramento e Parâmetros'!$B$5),"ERRO: crédito utilizado excede origem",IF($J105&lt;&gt;0,"REVER: IVA em validação",IF(COUNTIFS('Registos IVA'!$B$8:$B$116,$B105,'Registos IVA'!$V$8:$V$116,"ERRO*")&gt;0,"REVER: erros nos registos","OK")))))))))),"ERRO: fórmula de controlo")</f>
        <v/>
      </c>
      <c r="O105" s="21" t="n"/>
    </row>
    <row r="106" ht="30" customHeight="1">
      <c r="A106" s="12" t="n"/>
      <c r="B106" s="30" t="n"/>
      <c r="C106" s="12" t="n"/>
      <c r="D106" s="34">
        <f>IF($A106="","",IF($C106="","",IF($C106="Crédito inicial","",IFERROR(XLOOKUP($C106,$A$8:$A$108,$B$8:$B$108,""),""))))</f>
        <v/>
      </c>
      <c r="E106" s="29">
        <f>IF($A106="","",IF($C106="","",IF($C106="Crédito inicial",'Apuramento e Parâmetros'!$B$4,IFERROR(XLOOKUP($C106,$A$8:$A$108,$M$8:$M$108,0),0))))</f>
        <v/>
      </c>
      <c r="F106" s="31" t="n"/>
      <c r="G106" s="29">
        <f>IF($A106="","",SUMIFS('Registos IVA'!$R$8:$R$116,'Registos IVA'!$B$8:$B$116,$B106))</f>
        <v/>
      </c>
      <c r="H106" s="29">
        <f>IF($A106="","",SUMIFS('Registos IVA'!$S$8:$S$116,'Registos IVA'!$B$8:$B$116,$B106))</f>
        <v/>
      </c>
      <c r="I106" s="29">
        <f>IF($A106="","",SUMIFS('Registos IVA'!$T$8:$T$116,'Registos IVA'!$B$8:$B$116,$B106))</f>
        <v/>
      </c>
      <c r="J106" s="29">
        <f>IF($A106="","",SUMIFS('Registos IVA'!$U$8:$U$116,'Registos IVA'!$B$8:$B$116,$B106))</f>
        <v/>
      </c>
      <c r="K106" s="29">
        <f>IF($A106="","",IFERROR($G106-$H106,0))</f>
        <v/>
      </c>
      <c r="L106" s="29">
        <f>IF($A106="","",IFERROR(MAX(0,$K106-$F106),0))</f>
        <v/>
      </c>
      <c r="M106" s="29">
        <f>IF($A106="","",IFERROR(MAX(0,$F106-$K106),0))</f>
        <v/>
      </c>
      <c r="N106" s="5">
        <f>IFERROR(IF($A106="","",IF(OR($B106="",COUNTIF($A$8:$A$108,$A106)&gt;1),"ERRO: identificação/período",IF(COUNTIF($B$8:$B$108,$B106)&gt;1,"ERRO: período duplicado",IF(AND($C106="",$F106&lt;&gt;0),"ERRO: crédito sem origem",IF(AND($C106&lt;&gt;"",$C106&lt;&gt;"Crédito inicial",$D106=""),"ERRO: origem de crédito não encontrada",IF(AND($C106&lt;&gt;"",$C106&lt;&gt;"Crédito inicial",$C106=$A106),"ERRO: origem igual ao período",IF(AND($C106&lt;&gt;"",$C106&lt;&gt;"Crédito inicial",$D106&gt;=$B106),"ERRO: origem não anterior",IF(AND($C106&lt;&gt;"",SUMIFS($F$8:$F$108,$C$8:$C$108,$C106)&gt;$E106+'Apuramento e Parâmetros'!$B$5),"ERRO: crédito utilizado excede origem",IF($J106&lt;&gt;0,"REVER: IVA em validação",IF(COUNTIFS('Registos IVA'!$B$8:$B$116,$B106,'Registos IVA'!$V$8:$V$116,"ERRO*")&gt;0,"REVER: erros nos registos","OK")))))))))),"ERRO: fórmula de controlo")</f>
        <v/>
      </c>
      <c r="O106" s="21" t="n"/>
    </row>
    <row r="107" ht="30" customHeight="1">
      <c r="A107" s="12" t="n"/>
      <c r="B107" s="30" t="n"/>
      <c r="C107" s="12" t="n"/>
      <c r="D107" s="34">
        <f>IF($A107="","",IF($C107="","",IF($C107="Crédito inicial","",IFERROR(XLOOKUP($C107,$A$8:$A$108,$B$8:$B$108,""),""))))</f>
        <v/>
      </c>
      <c r="E107" s="29">
        <f>IF($A107="","",IF($C107="","",IF($C107="Crédito inicial",'Apuramento e Parâmetros'!$B$4,IFERROR(XLOOKUP($C107,$A$8:$A$108,$M$8:$M$108,0),0))))</f>
        <v/>
      </c>
      <c r="F107" s="31" t="n"/>
      <c r="G107" s="29">
        <f>IF($A107="","",SUMIFS('Registos IVA'!$R$8:$R$116,'Registos IVA'!$B$8:$B$116,$B107))</f>
        <v/>
      </c>
      <c r="H107" s="29">
        <f>IF($A107="","",SUMIFS('Registos IVA'!$S$8:$S$116,'Registos IVA'!$B$8:$B$116,$B107))</f>
        <v/>
      </c>
      <c r="I107" s="29">
        <f>IF($A107="","",SUMIFS('Registos IVA'!$T$8:$T$116,'Registos IVA'!$B$8:$B$116,$B107))</f>
        <v/>
      </c>
      <c r="J107" s="29">
        <f>IF($A107="","",SUMIFS('Registos IVA'!$U$8:$U$116,'Registos IVA'!$B$8:$B$116,$B107))</f>
        <v/>
      </c>
      <c r="K107" s="29">
        <f>IF($A107="","",IFERROR($G107-$H107,0))</f>
        <v/>
      </c>
      <c r="L107" s="29">
        <f>IF($A107="","",IFERROR(MAX(0,$K107-$F107),0))</f>
        <v/>
      </c>
      <c r="M107" s="29">
        <f>IF($A107="","",IFERROR(MAX(0,$F107-$K107),0))</f>
        <v/>
      </c>
      <c r="N107" s="5">
        <f>IFERROR(IF($A107="","",IF(OR($B107="",COUNTIF($A$8:$A$108,$A107)&gt;1),"ERRO: identificação/período",IF(COUNTIF($B$8:$B$108,$B107)&gt;1,"ERRO: período duplicado",IF(AND($C107="",$F107&lt;&gt;0),"ERRO: crédito sem origem",IF(AND($C107&lt;&gt;"",$C107&lt;&gt;"Crédito inicial",$D107=""),"ERRO: origem de crédito não encontrada",IF(AND($C107&lt;&gt;"",$C107&lt;&gt;"Crédito inicial",$C107=$A107),"ERRO: origem igual ao período",IF(AND($C107&lt;&gt;"",$C107&lt;&gt;"Crédito inicial",$D107&gt;=$B107),"ERRO: origem não anterior",IF(AND($C107&lt;&gt;"",SUMIFS($F$8:$F$108,$C$8:$C$108,$C107)&gt;$E107+'Apuramento e Parâmetros'!$B$5),"ERRO: crédito utilizado excede origem",IF($J107&lt;&gt;0,"REVER: IVA em validação",IF(COUNTIFS('Registos IVA'!$B$8:$B$116,$B107,'Registos IVA'!$V$8:$V$116,"ERRO*")&gt;0,"REVER: erros nos registos","OK")))))))))),"ERRO: fórmula de controlo")</f>
        <v/>
      </c>
      <c r="O107" s="21" t="n"/>
    </row>
    <row r="108" ht="30" customHeight="1">
      <c r="A108" s="12" t="n"/>
      <c r="B108" s="30" t="n"/>
      <c r="C108" s="12" t="n"/>
      <c r="D108" s="34">
        <f>IF($A108="","",IF($C108="","",IF($C108="Crédito inicial","",IFERROR(XLOOKUP($C108,$A$8:$A$108,$B$8:$B$108,""),""))))</f>
        <v/>
      </c>
      <c r="E108" s="29">
        <f>IF($A108="","",IF($C108="","",IF($C108="Crédito inicial",'Apuramento e Parâmetros'!$B$4,IFERROR(XLOOKUP($C108,$A$8:$A$108,$M$8:$M$108,0),0))))</f>
        <v/>
      </c>
      <c r="F108" s="31" t="n"/>
      <c r="G108" s="29">
        <f>IF($A108="","",SUMIFS('Registos IVA'!$R$8:$R$116,'Registos IVA'!$B$8:$B$116,$B108))</f>
        <v/>
      </c>
      <c r="H108" s="29">
        <f>IF($A108="","",SUMIFS('Registos IVA'!$S$8:$S$116,'Registos IVA'!$B$8:$B$116,$B108))</f>
        <v/>
      </c>
      <c r="I108" s="29">
        <f>IF($A108="","",SUMIFS('Registos IVA'!$T$8:$T$116,'Registos IVA'!$B$8:$B$116,$B108))</f>
        <v/>
      </c>
      <c r="J108" s="29">
        <f>IF($A108="","",SUMIFS('Registos IVA'!$U$8:$U$116,'Registos IVA'!$B$8:$B$116,$B108))</f>
        <v/>
      </c>
      <c r="K108" s="29">
        <f>IF($A108="","",IFERROR($G108-$H108,0))</f>
        <v/>
      </c>
      <c r="L108" s="29">
        <f>IF($A108="","",IFERROR(MAX(0,$K108-$F108),0))</f>
        <v/>
      </c>
      <c r="M108" s="29">
        <f>IF($A108="","",IFERROR(MAX(0,$F108-$K108),0))</f>
        <v/>
      </c>
      <c r="N108" s="5">
        <f>IFERROR(IF($A108="","",IF(OR($B108="",COUNTIF($A$8:$A$108,$A108)&gt;1),"ERRO: identificação/período",IF(COUNTIF($B$8:$B$108,$B108)&gt;1,"ERRO: período duplicado",IF(AND($C108="",$F108&lt;&gt;0),"ERRO: crédito sem origem",IF(AND($C108&lt;&gt;"",$C108&lt;&gt;"Crédito inicial",$D108=""),"ERRO: origem de crédito não encontrada",IF(AND($C108&lt;&gt;"",$C108&lt;&gt;"Crédito inicial",$C108=$A108),"ERRO: origem igual ao período",IF(AND($C108&lt;&gt;"",$C108&lt;&gt;"Crédito inicial",$D108&gt;=$B108),"ERRO: origem não anterior",IF(AND($C108&lt;&gt;"",SUMIFS($F$8:$F$108,$C$8:$C$108,$C108)&gt;$E108+'Apuramento e Parâmetros'!$B$5),"ERRO: crédito utilizado excede origem",IF($J108&lt;&gt;0,"REVER: IVA em validação",IF(COUNTIFS('Registos IVA'!$B$8:$B$116,$B108,'Registos IVA'!$V$8:$V$116,"ERRO*")&gt;0,"REVER: erros nos registos","OK")))))))))),"ERRO: fórmula de controlo")</f>
        <v/>
      </c>
      <c r="O108" s="21" t="n"/>
    </row>
  </sheetData>
  <autoFilter ref="A7:O108"/>
  <mergeCells count="1">
    <mergeCell ref="A1:F1"/>
  </mergeCells>
  <conditionalFormatting sqref="N8:N108">
    <cfRule type="expression" priority="1" dxfId="1">
      <formula>LEFT($N8,5)="ERRO:"</formula>
    </cfRule>
    <cfRule type="expression" priority="2" dxfId="2">
      <formula>LEFT($N8,6)="REVER:"</formula>
    </cfRule>
    <cfRule type="expression" priority="3" dxfId="0">
      <formula>$N8="OK"</formula>
    </cfRule>
  </conditionalFormatting>
  <dataValidations count="4">
    <dataValidation sqref="A8:A108" showErrorMessage="1" showInputMessage="1" allowBlank="1" errorTitle="ID de apuramento" error="O ID deve começar por “AP-” e não pode estar repetido." type="custom">
      <formula1>=OR($A8="",AND(LEFT($A8,3)="AP-",COUNTIF($A$8:$A$108,$A8)=1))</formula1>
    </dataValidation>
    <dataValidation sqref="B8:B108" showErrorMessage="1" showInputMessage="1" allowBlank="1" errorTitle="Período de apuramento" error="Introduza uma data válida para o período de apuramento." type="custom">
      <formula1>=OR($A8="",ISNUMBER($B8))</formula1>
    </dataValidation>
    <dataValidation sqref="C8:C108" showErrorMessage="1" showInputMessage="1" allowBlank="1" errorTitle="Origem do crédito" error="Introduza Crédito inicial ou um ID de apuramento existente." type="custom">
      <formula1>=OR($C8="",$C8="Crédito inicial",COUNTIF($A$8:$A$108,$C8)=1)</formula1>
    </dataValidation>
    <dataValidation sqref="F8:F108" showErrorMessage="1" showInputMessage="1" allowBlank="1" errorTitle="Crédito utilizado" error="Introduza o montante de crédito efectivamente utilizado neste apurament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9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Instruções de utilização — Mapa de IVA liquidado e dedutível</t>
        </is>
      </c>
      <c r="B1" s="26" t="n"/>
      <c r="C1" s="26" t="n"/>
      <c r="D1" s="26" t="n"/>
      <c r="E1" s="26" t="n"/>
      <c r="F1" s="26" t="n"/>
      <c r="G1" s="26" t="n"/>
      <c r="H1" s="27" t="n"/>
    </row>
    <row r="3">
      <c r="A3" s="3" t="inlineStr">
        <is>
          <t>1. Finalidade do ficheiro</t>
        </is>
      </c>
      <c r="B3" s="22" t="n"/>
      <c r="C3" s="22" t="n"/>
      <c r="D3" s="22" t="n"/>
      <c r="E3" s="22" t="n"/>
      <c r="F3" s="22" t="n"/>
      <c r="G3" s="22" t="n"/>
      <c r="H3" s="22" t="n"/>
    </row>
    <row r="4" ht="48" customHeight="1">
      <c r="A4" s="23" t="inlineStr">
        <is>
          <t>Este ficheiro é um mapa interno de controlo de IVA liquidado e IVA suportado por documento e período de apuramento. Permite separar IVA dedutível, não dedutível e em validação, bem como acompanhar créditos utilizados ou transportados com referência de origem.</t>
        </is>
      </c>
    </row>
    <row r="6">
      <c r="A6" s="3" t="inlineStr">
        <is>
          <t>2. Ordem de utilização</t>
        </is>
      </c>
      <c r="B6" s="22" t="n"/>
      <c r="C6" s="22" t="n"/>
      <c r="D6" s="22" t="n"/>
      <c r="E6" s="22" t="n"/>
      <c r="F6" s="22" t="n"/>
      <c r="G6" s="22" t="n"/>
      <c r="H6" s="22" t="n"/>
    </row>
    <row r="7" ht="28" customHeight="1">
      <c r="A7" s="23" t="inlineStr">
        <is>
          <t>1. Preencher ou confirmar os parâmetros técnicos na folha «Apuramento e Parâmetros».</t>
        </is>
      </c>
    </row>
    <row r="8" ht="28" customHeight="1">
      <c r="A8" s="8" t="inlineStr">
        <is>
          <t>2. Registar cada documento na folha «Registos IVA».</t>
        </is>
      </c>
    </row>
    <row r="9" ht="28" customHeight="1">
      <c r="A9" s="23" t="inlineStr">
        <is>
          <t>3. Indicar a taxa de IVA constante do documento, a base tributável, o IVA documentado e o sinal de apuramento.</t>
        </is>
      </c>
    </row>
    <row r="10" ht="28" customHeight="1">
      <c r="A10" s="8" t="inlineStr">
        <is>
          <t>4. Para IVA suportado, preencher os indicadores relativos à fatura legal em nome do sujeito passivo, ao nexo com a actividade e à elegibilidade interna.</t>
        </is>
      </c>
    </row>
    <row r="11" ht="28" customHeight="1">
      <c r="A11" s="23" t="inlineStr">
        <is>
          <t>5. Rever os estados apresentados na coluna «Estado de controlo».</t>
        </is>
      </c>
    </row>
    <row r="12" ht="28" customHeight="1">
      <c r="A12" s="8" t="inlineStr">
        <is>
          <t>6. Criar ou actualizar a linha do período na folha «Apuramento e Parâmetros».</t>
        </is>
      </c>
    </row>
    <row r="13" ht="28" customHeight="1">
      <c r="A13" s="23" t="inlineStr">
        <is>
          <t>7. Consultar o resumo e os alertas na folha «Painel».</t>
        </is>
      </c>
    </row>
    <row r="14" ht="28" customHeight="1">
      <c r="A14" s="8" t="inlineStr">
        <is>
          <t>8. Confirmar todos os valores em validação antes de utilizar o apuramento para qualquer finalidade externa.</t>
        </is>
      </c>
    </row>
    <row r="16">
      <c r="A16" s="3" t="inlineStr">
        <is>
          <t>3. Significado dos indicadores de dedução</t>
        </is>
      </c>
      <c r="B16" s="22" t="n"/>
      <c r="C16" s="22" t="n"/>
      <c r="D16" s="22" t="n"/>
      <c r="E16" s="22" t="n"/>
      <c r="F16" s="22" t="n"/>
      <c r="G16" s="22" t="n"/>
      <c r="H16" s="22" t="n"/>
    </row>
    <row r="17">
      <c r="A17" s="11" t="inlineStr">
        <is>
          <t>Indicador</t>
        </is>
      </c>
      <c r="B17" s="11" t="inlineStr">
        <is>
          <t>Utilização no ficheiro</t>
        </is>
      </c>
    </row>
    <row r="18" ht="34" customHeight="1">
      <c r="A18" s="8" t="inlineStr">
        <is>
          <t>Sim</t>
        </is>
      </c>
      <c r="B18" s="8" t="inlineStr">
        <is>
          <t>A condição foi confirmada internamente.</t>
        </is>
      </c>
    </row>
    <row r="19" ht="34" customHeight="1">
      <c r="A19" s="23" t="inlineStr">
        <is>
          <t>Não</t>
        </is>
      </c>
      <c r="B19" s="23" t="inlineStr">
        <is>
          <t>A condição não se encontra cumprida segundo a análise interna; o IVA é tratado no mapa como não dedutível.</t>
        </is>
      </c>
    </row>
    <row r="20" ht="34" customHeight="1">
      <c r="A20" s="8" t="inlineStr">
        <is>
          <t>A confirmar</t>
        </is>
      </c>
      <c r="B20" s="8" t="inlineStr">
        <is>
          <t>A condição ainda não foi confirmada; o IVA é tratado como IVA em validação e não integra o IVA dedutível apurado.</t>
        </is>
      </c>
    </row>
    <row r="21" ht="34" customHeight="1">
      <c r="A21" s="23" t="inlineStr">
        <is>
          <t>Não aplicável</t>
        </is>
      </c>
      <c r="B21" s="23" t="inlineStr">
        <is>
          <t>Utilizar, em regra, nos registos de IVA liquidado ou quando o campo não for relevante.</t>
        </is>
      </c>
    </row>
    <row r="22" ht="42" customHeight="1">
      <c r="A22" s="8" t="inlineStr">
        <is>
          <t>O tratamento automático no ficheiro é apenas mecânico e depende dos indicadores introduzidos. Não substitui a análise do documento, do enquadramento da operação ou do direito à dedução.</t>
        </is>
      </c>
    </row>
    <row r="24">
      <c r="A24" s="3" t="inlineStr">
        <is>
          <t>4. Crédito inicial e transporte de crédito</t>
        </is>
      </c>
      <c r="B24" s="22" t="n"/>
      <c r="C24" s="22" t="n"/>
      <c r="D24" s="22" t="n"/>
      <c r="E24" s="22" t="n"/>
      <c r="F24" s="22" t="n"/>
      <c r="G24" s="22" t="n"/>
      <c r="H24" s="22" t="n"/>
    </row>
    <row r="25" ht="76" customHeight="1">
      <c r="A25" s="23" t="inlineStr">
        <is>
          <t>Quando existir crédito anterior já apurado, introduza o montante em «Crédito inicial documentado» e registe uma referência interna ou documental. Na tabela de apuramento, seleccione «Crédito inicial» na coluna «Origem do crédito».
Quando utilizar crédito originado num período já registado no ficheiro, indique o respectivo ID de apuramento na coluna «Origem do crédito». O ficheiro verifica se o crédito utilizado ultrapassa o crédito disponível na origem, dentro da tolerância técnica definida.</t>
        </is>
      </c>
    </row>
    <row r="27">
      <c r="A27" s="3" t="inlineStr">
        <is>
          <t>5. Alertas do ficheiro</t>
        </is>
      </c>
      <c r="B27" s="22" t="n"/>
      <c r="C27" s="22" t="n"/>
      <c r="D27" s="22" t="n"/>
      <c r="E27" s="22" t="n"/>
      <c r="F27" s="22" t="n"/>
      <c r="G27" s="22" t="n"/>
      <c r="H27" s="22" t="n"/>
    </row>
    <row r="28">
      <c r="A28" s="11" t="inlineStr">
        <is>
          <t>Estado</t>
        </is>
      </c>
      <c r="B28" s="11" t="inlineStr">
        <is>
          <t>Significado</t>
        </is>
      </c>
    </row>
    <row r="29" ht="32" customHeight="1">
      <c r="A29" s="8" t="inlineStr">
        <is>
          <t>OK</t>
        </is>
      </c>
      <c r="B29" s="8" t="inlineStr">
        <is>
          <t>O preenchimento mecânico não apresenta alerta na linha.</t>
        </is>
      </c>
    </row>
    <row r="30" ht="32" customHeight="1">
      <c r="A30" s="23" t="inlineStr">
        <is>
          <t>EM VALIDAÇÃO</t>
        </is>
      </c>
      <c r="B30" s="23" t="inlineStr">
        <is>
          <t>Existe IVA suportado pendente de confirmação.</t>
        </is>
      </c>
    </row>
    <row r="31" ht="32" customHeight="1">
      <c r="A31" s="8" t="inlineStr">
        <is>
          <t>NÃO DEDUTÍVEL</t>
        </is>
      </c>
      <c r="B31" s="8" t="inlineStr">
        <is>
          <t>Pelo menos uma condição interna foi indicada como “Não”.</t>
        </is>
      </c>
    </row>
    <row r="32" ht="32" customHeight="1">
      <c r="A32" s="23" t="inlineStr">
        <is>
          <t>REVER: IVA/taxa</t>
        </is>
      </c>
      <c r="B32" s="23" t="inlineStr">
        <is>
          <t>O IVA documentado difere da conferência entre base e taxa acima da tolerância técnica definida.</t>
        </is>
      </c>
    </row>
    <row r="33" ht="32" customHeight="1">
      <c r="A33" s="8" t="inlineStr">
        <is>
          <t>ERRO: campos obrigatórios</t>
        </is>
      </c>
      <c r="B33" s="8" t="inlineStr">
        <is>
          <t>Faltam dados essenciais para o registo.</t>
        </is>
      </c>
    </row>
    <row r="34" ht="32" customHeight="1">
      <c r="A34" s="23" t="inlineStr">
        <is>
          <t>ERRO: período duplicado</t>
        </is>
      </c>
      <c r="B34" s="23" t="inlineStr">
        <is>
          <t>Existe mais de uma linha de apuramento com o mesmo período.</t>
        </is>
      </c>
    </row>
    <row r="35" ht="32" customHeight="1">
      <c r="A35" s="8" t="inlineStr">
        <is>
          <t>ERRO: crédito sem origem</t>
        </is>
      </c>
      <c r="B35" s="8" t="inlineStr">
        <is>
          <t>Foi indicado crédito utilizado sem origem identificada.</t>
        </is>
      </c>
    </row>
    <row r="36" ht="32" customHeight="1">
      <c r="A36" s="23" t="inlineStr">
        <is>
          <t>ERRO: origem de crédito não encontrada</t>
        </is>
      </c>
      <c r="B36" s="23" t="inlineStr">
        <is>
          <t>O ID de origem indicado não existe na tabela de apuramento.</t>
        </is>
      </c>
    </row>
    <row r="37" ht="32" customHeight="1">
      <c r="A37" s="8" t="inlineStr">
        <is>
          <t>ERRO: crédito utilizado excede origem</t>
        </is>
      </c>
      <c r="B37" s="8" t="inlineStr">
        <is>
          <t>O crédito utilizado é superior ao crédito disponível registado na origem.</t>
        </is>
      </c>
    </row>
    <row r="39">
      <c r="A39" s="3" t="inlineStr">
        <is>
          <t>6. Limitações e confirmação</t>
        </is>
      </c>
      <c r="B39" s="22" t="n"/>
      <c r="C39" s="22" t="n"/>
      <c r="D39" s="22" t="n"/>
      <c r="E39" s="22" t="n"/>
      <c r="F39" s="22" t="n"/>
      <c r="G39" s="22" t="n"/>
      <c r="H39" s="22" t="n"/>
    </row>
    <row r="40" ht="70" customHeight="1">
      <c r="A40" s="23" t="inlineStr">
        <is>
          <t>As taxas de IVA não são pré-configuradas no ficheiro. A taxa deve ser introduzida conforme conste do documento e deve ser confirmada pelo utilizador de acordo com o enquadramento aplicável.
O ficheiro não determina automaticamente o direito à dedução, não valida a autenticidade de NIF, não substitui obrigações declarativas e não confirma prazos, regimes ou enquadramentos fiscais.</t>
        </is>
      </c>
    </row>
    <row r="42">
      <c r="A42" s="3" t="inlineStr">
        <is>
          <t>7. Fontes oficiais para confirmação</t>
        </is>
      </c>
      <c r="B42" s="22" t="n"/>
      <c r="C42" s="22" t="n"/>
      <c r="D42" s="22" t="n"/>
      <c r="E42" s="22" t="n"/>
      <c r="F42" s="22" t="n"/>
      <c r="G42" s="22" t="n"/>
      <c r="H42" s="22" t="n"/>
    </row>
    <row r="43">
      <c r="A43" s="24" t="inlineStr">
        <is>
          <t>Código do IVA — artigo 19.º</t>
        </is>
      </c>
    </row>
    <row r="44">
      <c r="A44" s="25" t="inlineStr">
        <is>
          <t>Código do IVA — artigo 20.º</t>
        </is>
      </c>
    </row>
    <row r="45">
      <c r="A45" s="24" t="inlineStr">
        <is>
          <t>Código do IVA — artigo 22.º</t>
        </is>
      </c>
    </row>
    <row r="47" ht="38" customHeight="1">
      <c r="A47" s="8" t="inlineStr">
        <is>
          <t>Confirme sempre o tratamento aplicável ao seu caso concreto nas fontes oficiais e, quando necessário, junto de profissional habilitado.</t>
        </is>
      </c>
    </row>
  </sheetData>
  <mergeCells count="1">
    <mergeCell ref="A1:H1"/>
  </mergeCells>
  <hyperlinks>
    <hyperlink xmlns:r="http://schemas.openxmlformats.org/officeDocument/2006/relationships" ref="A43" r:id="rId1"/>
    <hyperlink xmlns:r="http://schemas.openxmlformats.org/officeDocument/2006/relationships" ref="A44" r:id="rId2"/>
    <hyperlink xmlns:r="http://schemas.openxmlformats.org/officeDocument/2006/relationships" ref="A45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2026-08-31T11:33:23Z</dcterms:created>
  <dcterms:modified xmlns:dcterms="http://purl.org/dc/terms/" xmlns:xsi="http://www.w3.org/2001/XMLSchema-instance" xsi:type="dcterms:W3CDTF">2026-08-31T11:33:23Z</dcterms:modified>
</cp:coreProperties>
</file>