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Movimentos Bancários" sheetId="2" state="visible" r:id="rId2"/>
    <sheet xmlns:r="http://schemas.openxmlformats.org/officeDocument/2006/relationships" name="Movimentos Contabilísticos" sheetId="3" state="visible" r:id="rId3"/>
    <sheet xmlns:r="http://schemas.openxmlformats.org/officeDocument/2006/relationships" name="Instruçõ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# ##0,00 &quot;€&quot;;[Red]-# ##0,00 &quot;€&quot;"/>
    <numFmt numFmtId="165" formatCode="d/m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FFFFFF"/>
      <sz val="11"/>
    </font>
    <font>
      <name val="Calibri"/>
      <b val="1"/>
      <color rgb="00FFFFFF"/>
      <sz val="11"/>
    </font>
    <font>
      <name val="Calibri"/>
      <color rgb="001F2933"/>
      <sz val="10"/>
    </font>
  </fonts>
  <fills count="10">
    <fill>
      <patternFill/>
    </fill>
    <fill>
      <patternFill patternType="gray125"/>
    </fill>
    <fill>
      <patternFill patternType="solid">
        <fgColor rgb="000B4F6C"/>
      </patternFill>
    </fill>
    <fill>
      <patternFill patternType="solid">
        <fgColor rgb="00146B4A"/>
      </patternFill>
    </fill>
    <fill>
      <patternFill patternType="solid">
        <fgColor rgb="00EAF1F5"/>
      </patternFill>
    </fill>
    <fill>
      <patternFill patternType="solid">
        <fgColor rgb="00FFF3D6"/>
      </patternFill>
    </fill>
    <fill>
      <patternFill patternType="solid">
        <fgColor rgb="00F5F0E6"/>
      </patternFill>
    </fill>
    <fill>
      <patternFill patternType="solid">
        <fgColor rgb="00FFFFFF"/>
      </patternFill>
    </fill>
    <fill>
      <patternFill patternType="solid">
        <fgColor rgb="00D9EAD3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CBD5D8"/>
      </left>
      <right style="thin">
        <color rgb="00CBD5D8"/>
      </right>
      <top style="thin">
        <color rgb="00CBD5D8"/>
      </top>
      <bottom style="thin">
        <color rgb="00CBD5D8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Continuous" vertical="center"/>
    </xf>
    <xf numFmtId="0" fontId="0" fillId="2" borderId="0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left" vertical="top" wrapText="1"/>
    </xf>
    <xf numFmtId="165" fontId="4" fillId="5" borderId="1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4" fontId="3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4" fillId="8" borderId="1" applyAlignment="1" pivotButton="0" quotePrefix="0" xfId="0">
      <alignment horizontal="left" vertical="top" wrapText="1"/>
    </xf>
    <xf numFmtId="0" fontId="4" fillId="9" borderId="1" applyAlignment="1" pivotButton="0" quotePrefix="0" xfId="0">
      <alignment horizontal="left" vertical="top" wrapText="1"/>
    </xf>
    <xf numFmtId="165" fontId="4" fillId="5" borderId="1" applyAlignment="1" pivotButton="0" quotePrefix="0" xfId="0">
      <alignment horizontal="left" vertical="top" wrapText="1"/>
    </xf>
    <xf numFmtId="165" fontId="4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Calibri"/>
        <b val="1"/>
        <color rgb="00146B4A"/>
        <sz val="10"/>
      </font>
      <fill>
        <patternFill patternType="solid">
          <fgColor rgb="00D9EAD3"/>
        </patternFill>
      </fill>
    </dxf>
    <dxf>
      <font>
        <name val="Calibri"/>
        <b val="1"/>
        <color rgb="00C75B39"/>
        <sz val="10"/>
      </font>
      <fill>
        <patternFill patternType="solid">
          <fgColor rgb="00FFF3D6"/>
        </patternFill>
      </fill>
    </dxf>
    <dxf>
      <font>
        <name val="Calibri"/>
        <b val="1"/>
        <color rgb="00C75B39"/>
        <sz val="10"/>
      </font>
      <fill>
        <patternFill patternType="solid">
          <fgColor rgb="00F4CCCC"/>
        </patternFill>
      </fill>
    </dxf>
    <dxf>
      <font>
        <name val="Calibri"/>
        <b val="1"/>
        <color rgb="00666666"/>
        <sz val="10"/>
      </font>
      <fill>
        <patternFill patternType="solid">
          <fgColor rgb="00E7E6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Movimentos por estado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'Painel'!H4</f>
            </strRef>
          </tx>
          <spPr>
            <a:solidFill xmlns:a="http://schemas.openxmlformats.org/drawingml/2006/main">
              <a:srgbClr val="146B4A"/>
            </a:solidFill>
            <a:ln xmlns:a="http://schemas.openxmlformats.org/drawingml/2006/main">
              <a:prstDash val="solid"/>
            </a:ln>
          </spPr>
          <cat>
            <numRef>
              <f>'Painel'!$G$5:$G$7</f>
            </numRef>
          </cat>
          <val>
            <numRef>
              <f>'Painel'!$H$5:$H$7</f>
            </numRef>
          </val>
        </ser>
        <ser>
          <idx val="1"/>
          <order val="1"/>
          <tx>
            <strRef>
              <f>'Painel'!I4</f>
            </strRef>
          </tx>
          <spPr>
            <a:solidFill xmlns:a="http://schemas.openxmlformats.org/drawingml/2006/main">
              <a:srgbClr val="0B4F6C"/>
            </a:solidFill>
            <a:ln xmlns:a="http://schemas.openxmlformats.org/drawingml/2006/main">
              <a:prstDash val="solid"/>
            </a:ln>
          </spPr>
          <cat>
            <numRef>
              <f>'Painel'!$G$5:$G$7</f>
            </numRef>
          </cat>
          <val>
            <numRef>
              <f>'Painel'!$I$5:$I$7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Número de movimentos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8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BankMovementsTable" displayName="BankMovementsTable" ref="A5:N105" headerRowCount="1">
  <autoFilter ref="A5:N105"/>
  <tableColumns count="14">
    <tableColumn id="1" name="Nº interno"/>
    <tableColumn id="2" name="Data do movimento"/>
    <tableColumn id="3" name="Data-valor"/>
    <tableColumn id="4" name="Descrição"/>
    <tableColumn id="5" name="Referência bancária"/>
    <tableColumn id="6" name="Conta bancária / IBAN"/>
    <tableColumn id="7" name="Débito (saída)"/>
    <tableColumn id="8" name="Crédito (entrada)"/>
    <tableColumn id="9" name="Montante a conciliar"/>
    <tableColumn id="10" name="ID de conciliação"/>
    <tableColumn id="11" name="Tratamento"/>
    <tableColumn id="12" name="Estado final"/>
    <tableColumn id="13" name="Verificação"/>
    <tableColumn id="14" name="Observações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AccountingMovementsTable" displayName="AccountingMovementsTable" ref="A5:N105" headerRowCount="1">
  <autoFilter ref="A5:N105"/>
  <tableColumns count="14">
    <tableColumn id="1" name="Nº interno"/>
    <tableColumn id="2" name="Data do documento"/>
    <tableColumn id="3" name="Data do movimento contabilístico"/>
    <tableColumn id="4" name="Descrição"/>
    <tableColumn id="5" name="Referência / Documento"/>
    <tableColumn id="6" name="Conta contabilística bancária"/>
    <tableColumn id="7" name="Débito (entrada)"/>
    <tableColumn id="8" name="Crédito (saída)"/>
    <tableColumn id="9" name="Montante a conciliar"/>
    <tableColumn id="10" name="ID de conciliação"/>
    <tableColumn id="11" name="Tratamento"/>
    <tableColumn id="12" name="Estado final"/>
    <tableColumn id="13" name="Verificação"/>
    <tableColumn id="14" name="Observações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3" customWidth="1" min="3" max="3"/>
    <col width="30" customWidth="1" min="4" max="4"/>
    <col width="18" customWidth="1" min="5" max="5"/>
    <col width="3" customWidth="1" min="6" max="6"/>
    <col width="16" customWidth="1" min="7" max="7"/>
    <col width="14" customWidth="1" min="8" max="8"/>
    <col width="18" customWidth="1" min="9" max="9"/>
    <col width="31" customWidth="1" min="10" max="10"/>
    <col width="28" customWidth="1" min="11" max="11"/>
    <col width="3" customWidth="1" min="12" max="12"/>
    <col width="3" customWidth="1" min="13" max="13"/>
    <col width="3" customWidth="1" min="14" max="14"/>
  </cols>
  <sheetData>
    <row r="1" ht="30" customHeight="1">
      <c r="A1" s="1" t="inlineStr">
        <is>
          <t>Reconciliação Bancária</t>
        </is>
      </c>
    </row>
    <row r="2" ht="22" customHeight="1">
      <c r="A2" s="2" t="inlineStr">
        <is>
          <t>Conciliação entre movimentos do extrato bancário e movimentos contabilísticos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</row>
    <row r="3">
      <c r="A3" s="4" t="inlineStr">
        <is>
          <t>Resumo de reconciliação do período</t>
        </is>
      </c>
      <c r="B3" s="4" t="n"/>
      <c r="D3" s="4" t="inlineStr">
        <is>
          <t>Totais activos no período</t>
        </is>
      </c>
      <c r="E3" s="4" t="n"/>
      <c r="G3" s="4" t="inlineStr">
        <is>
          <t>Estado dos movimentos no período</t>
        </is>
      </c>
      <c r="H3" s="4" t="n"/>
      <c r="I3" s="4" t="n"/>
      <c r="J3" s="4" t="inlineStr">
        <is>
          <t>Parâmetros editáveis</t>
        </is>
      </c>
      <c r="K3" s="4" t="n"/>
    </row>
    <row r="4">
      <c r="A4" s="5" t="inlineStr">
        <is>
          <t>Movimentos bancários activos</t>
        </is>
      </c>
      <c r="B4" s="6">
        <f>COUNTIFS('Movimentos Bancários'!$B$6:$B$105,"&gt;="&amp;$K$10,'Movimentos Bancários'!$B$6:$B$105,"&lt;="&amp;$K$11,'Movimentos Bancários'!$K$6:$K$105,"Ativo")</f>
        <v/>
      </c>
      <c r="D4" s="5" t="inlineStr">
        <is>
          <t>Entradas bancárias</t>
        </is>
      </c>
      <c r="E4" s="7">
        <f>SUMIFS('Movimentos Bancários'!$H$6:$H$105,'Movimentos Bancários'!$B$6:$B$105,"&gt;="&amp;$K$10,'Movimentos Bancários'!$B$6:$B$105,"&lt;="&amp;$K$11,'Movimentos Bancários'!$K$6:$K$105,"Ativo")</f>
        <v/>
      </c>
      <c r="G4" s="8" t="inlineStr">
        <is>
          <t>Estado</t>
        </is>
      </c>
      <c r="H4" s="8" t="inlineStr">
        <is>
          <t>Bancários</t>
        </is>
      </c>
      <c r="I4" s="8" t="inlineStr">
        <is>
          <t>Contabilísticos</t>
        </is>
      </c>
      <c r="J4" s="5" t="inlineStr">
        <is>
          <t>Conta bancária / IBAN 1</t>
        </is>
      </c>
      <c r="K4" s="9" t="inlineStr">
        <is>
          <t>PT50 0002 0000 0000 0000 0000 0</t>
        </is>
      </c>
    </row>
    <row r="5">
      <c r="A5" s="5" t="inlineStr">
        <is>
          <t>Movimentos contabilísticos activos</t>
        </is>
      </c>
      <c r="B5" s="6">
        <f>COUNTIFS('Movimentos Contabilísticos'!$C$6:$C$105,"&gt;="&amp;$K$10,'Movimentos Contabilísticos'!$C$6:$C$105,"&lt;="&amp;$K$11,'Movimentos Contabilísticos'!$K$6:$K$105,"Ativo")</f>
        <v/>
      </c>
      <c r="D5" s="5" t="inlineStr">
        <is>
          <t>Saídas bancárias</t>
        </is>
      </c>
      <c r="E5" s="7">
        <f>SUMIFS('Movimentos Bancários'!$G$6:$G$105,'Movimentos Bancários'!$B$6:$B$105,"&gt;="&amp;$K$10,'Movimentos Bancários'!$B$6:$B$105,"&lt;="&amp;$K$11,'Movimentos Bancários'!$K$6:$K$105,"Ativo")</f>
        <v/>
      </c>
      <c r="G5" s="10" t="inlineStr">
        <is>
          <t>Conciliado</t>
        </is>
      </c>
      <c r="H5" s="11">
        <f>COUNTIFS('Movimentos Bancários'!$B$6:$B$105,"&gt;="&amp;$K$10,'Movimentos Bancários'!$B$6:$B$105,"&lt;="&amp;$K$11,'Movimentos Bancários'!$L$6:$L$105,"Conciliado")</f>
        <v/>
      </c>
      <c r="I5" s="11">
        <f>COUNTIFS('Movimentos Contabilísticos'!$C$6:$C$105,"&gt;="&amp;$K$10,'Movimentos Contabilísticos'!$C$6:$C$105,"&lt;="&amp;$K$11,'Movimentos Contabilísticos'!$L$6:$L$105,"Conciliado")</f>
        <v/>
      </c>
      <c r="J5" s="5" t="inlineStr">
        <is>
          <t>Conta bancária / IBAN 2</t>
        </is>
      </c>
      <c r="K5" s="9" t="inlineStr"/>
    </row>
    <row r="6">
      <c r="A6" s="5" t="inlineStr">
        <is>
          <t>Movimentos bancários conciliados</t>
        </is>
      </c>
      <c r="B6" s="6">
        <f>COUNTIFS('Movimentos Bancários'!$B$6:$B$105,"&gt;="&amp;$K$10,'Movimentos Bancários'!$B$6:$B$105,"&lt;="&amp;$K$11,'Movimentos Bancários'!$L$6:$L$105,"Conciliado")</f>
        <v/>
      </c>
      <c r="D6" s="5" t="inlineStr">
        <is>
          <t>Saldo líquido bancário</t>
        </is>
      </c>
      <c r="E6" s="7">
        <f>IFERROR(E4-E5,0)</f>
        <v/>
      </c>
      <c r="G6" s="10" t="inlineStr">
        <is>
          <t>Pendente</t>
        </is>
      </c>
      <c r="H6" s="11">
        <f>COUNTIFS('Movimentos Bancários'!$B$6:$B$105,"&gt;="&amp;$K$10,'Movimentos Bancários'!$B$6:$B$105,"&lt;="&amp;$K$11,'Movimentos Bancários'!$L$6:$L$105,"Pendente")</f>
        <v/>
      </c>
      <c r="I6" s="11">
        <f>COUNTIFS('Movimentos Contabilísticos'!$C$6:$C$105,"&gt;="&amp;$K$10,'Movimentos Contabilísticos'!$C$6:$C$105,"&lt;="&amp;$K$11,'Movimentos Contabilísticos'!$L$6:$L$105,"Pendente")</f>
        <v/>
      </c>
      <c r="J6" s="5" t="inlineStr">
        <is>
          <t>Conta contabilística bancária 1</t>
        </is>
      </c>
      <c r="K6" s="9" t="inlineStr">
        <is>
          <t>12.1</t>
        </is>
      </c>
    </row>
    <row r="7">
      <c r="A7" s="5" t="inlineStr">
        <is>
          <t>Movimentos contabilísticos conciliados</t>
        </is>
      </c>
      <c r="B7" s="6">
        <f>COUNTIFS('Movimentos Contabilísticos'!$C$6:$C$105,"&gt;="&amp;$K$10,'Movimentos Contabilísticos'!$C$6:$C$105,"&lt;="&amp;$K$11,'Movimentos Contabilísticos'!$L$6:$L$105,"Conciliado")</f>
        <v/>
      </c>
      <c r="D7" s="5" t="inlineStr">
        <is>
          <t>Entradas contabilísticas</t>
        </is>
      </c>
      <c r="E7" s="7">
        <f>SUMIFS('Movimentos Contabilísticos'!$G$6:$G$105,'Movimentos Contabilísticos'!$C$6:$C$105,"&gt;="&amp;$K$10,'Movimentos Contabilísticos'!$C$6:$C$105,"&lt;="&amp;$K$11,'Movimentos Contabilísticos'!$K$6:$K$105,"Ativo")</f>
        <v/>
      </c>
      <c r="G7" s="10" t="inlineStr">
        <is>
          <t>Excluído</t>
        </is>
      </c>
      <c r="H7" s="11">
        <f>COUNTIFS('Movimentos Bancários'!$B$6:$B$105,"&gt;="&amp;$K$10,'Movimentos Bancários'!$B$6:$B$105,"&lt;="&amp;$K$11,'Movimentos Bancários'!$K$6:$K$105,"Excluído")</f>
        <v/>
      </c>
      <c r="I7" s="11">
        <f>COUNTIFS('Movimentos Contabilísticos'!$C$6:$C$105,"&gt;="&amp;$K$10,'Movimentos Contabilísticos'!$C$6:$C$105,"&lt;="&amp;$K$11,'Movimentos Contabilísticos'!$K$6:$K$105,"Excluído")</f>
        <v/>
      </c>
      <c r="J7" s="5" t="inlineStr">
        <is>
          <t>Conta contabilística bancária 2</t>
        </is>
      </c>
      <c r="K7" s="9" t="inlineStr"/>
    </row>
    <row r="8">
      <c r="A8" s="5" t="inlineStr">
        <is>
          <t>Movimentos bancários pendentes</t>
        </is>
      </c>
      <c r="B8" s="6">
        <f>COUNTIFS('Movimentos Bancários'!$B$6:$B$105,"&gt;="&amp;$K$10,'Movimentos Bancários'!$B$6:$B$105,"&lt;="&amp;$K$11,'Movimentos Bancários'!$L$6:$L$105,"Pendente")</f>
        <v/>
      </c>
      <c r="D8" s="5" t="inlineStr">
        <is>
          <t>Saídas contabilísticas</t>
        </is>
      </c>
      <c r="E8" s="7">
        <f>SUMIFS('Movimentos Contabilísticos'!$H$6:$H$105,'Movimentos Contabilísticos'!$C$6:$C$105,"&gt;="&amp;$K$10,'Movimentos Contabilísticos'!$C$6:$C$105,"&lt;="&amp;$K$11,'Movimentos Contabilísticos'!$K$6:$K$105,"Ativo")</f>
        <v/>
      </c>
      <c r="H8">
        <f>""</f>
        <v/>
      </c>
      <c r="I8">
        <f>""</f>
        <v/>
      </c>
      <c r="J8" s="5" t="inlineStr">
        <is>
          <t>Conta contabilística bancária 3</t>
        </is>
      </c>
      <c r="K8" s="9" t="inlineStr"/>
    </row>
    <row r="9">
      <c r="A9" s="5" t="inlineStr">
        <is>
          <t>Movimentos contabilísticos pendentes</t>
        </is>
      </c>
      <c r="B9" s="6">
        <f>COUNTIFS('Movimentos Contabilísticos'!$C$6:$C$105,"&gt;="&amp;$K$10,'Movimentos Contabilísticos'!$C$6:$C$105,"&lt;="&amp;$K$11,'Movimentos Contabilísticos'!$L$6:$L$105,"Pendente")</f>
        <v/>
      </c>
      <c r="D9" s="5" t="inlineStr">
        <is>
          <t>Saldo líquido contabilístico</t>
        </is>
      </c>
      <c r="E9" s="7">
        <f>IFERROR(E7-E8,0)</f>
        <v/>
      </c>
      <c r="H9">
        <f>""</f>
        <v/>
      </c>
      <c r="I9">
        <f>""</f>
        <v/>
      </c>
      <c r="J9" s="5" t="inlineStr">
        <is>
          <t>Tolerância de valor (€)</t>
        </is>
      </c>
      <c r="K9" s="12" t="n">
        <v>0</v>
      </c>
    </row>
    <row r="10">
      <c r="A10" s="5" t="inlineStr">
        <is>
          <t>Movimentos bancários excluídos</t>
        </is>
      </c>
      <c r="B10" s="6">
        <f>COUNTIFS('Movimentos Bancários'!$B$6:$B$105,"&gt;="&amp;$K$10,'Movimentos Bancários'!$B$6:$B$105,"&lt;="&amp;$K$11,'Movimentos Bancários'!$K$6:$K$105,"Excluído")</f>
        <v/>
      </c>
      <c r="D10" s="5" t="inlineStr">
        <is>
          <t>Diferença de totais activos</t>
        </is>
      </c>
      <c r="E10" s="7">
        <f>IFERROR(E6-E9,0)</f>
        <v/>
      </c>
      <c r="H10">
        <f>""</f>
        <v/>
      </c>
      <c r="I10">
        <f>""</f>
        <v/>
      </c>
      <c r="J10" s="5" t="inlineStr">
        <is>
          <t>Início do período</t>
        </is>
      </c>
      <c r="K10" s="25" t="n">
        <v>46113</v>
      </c>
    </row>
    <row r="11">
      <c r="A11" s="5" t="inlineStr">
        <is>
          <t>Movimentos contabilísticos excluídos</t>
        </is>
      </c>
      <c r="B11" s="6">
        <f>COUNTIFS('Movimentos Contabilísticos'!$C$6:$C$105,"&gt;="&amp;$K$10,'Movimentos Contabilísticos'!$C$6:$C$105,"&lt;="&amp;$K$11,'Movimentos Contabilísticos'!$K$6:$K$105,"Excluído")</f>
        <v/>
      </c>
      <c r="E11">
        <f>""</f>
        <v/>
      </c>
      <c r="H11">
        <f>""</f>
        <v/>
      </c>
      <c r="I11">
        <f>""</f>
        <v/>
      </c>
      <c r="J11" s="5" t="inlineStr">
        <is>
          <t>Fim do período</t>
        </is>
      </c>
      <c r="K11" s="25" t="n">
        <v>46142</v>
      </c>
    </row>
    <row r="12">
      <c r="A12" s="5" t="inlineStr">
        <is>
          <t>Controlo final do período</t>
        </is>
      </c>
      <c r="B12" s="6">
        <f>IF(AND(B8=0,B9=0,E10&lt;=$K$9,E10&gt;=-$K$9),"Conciliação concluída","Rever pendências e diferença")</f>
        <v/>
      </c>
      <c r="E12">
        <f>""</f>
        <v/>
      </c>
      <c r="H12">
        <f>""</f>
        <v/>
      </c>
      <c r="I12">
        <f>""</f>
        <v/>
      </c>
    </row>
    <row r="13">
      <c r="B13">
        <f>""</f>
        <v/>
      </c>
      <c r="E13">
        <f>""</f>
        <v/>
      </c>
      <c r="H13">
        <f>""</f>
        <v/>
      </c>
      <c r="I13">
        <f>""</f>
        <v/>
      </c>
    </row>
    <row r="14">
      <c r="B14">
        <f>""</f>
        <v/>
      </c>
      <c r="E14">
        <f>""</f>
        <v/>
      </c>
      <c r="H14">
        <f>""</f>
        <v/>
      </c>
      <c r="I14">
        <f>""</f>
        <v/>
      </c>
    </row>
    <row r="15">
      <c r="B15">
        <f>""</f>
        <v/>
      </c>
      <c r="E15">
        <f>""</f>
        <v/>
      </c>
      <c r="H15">
        <f>""</f>
        <v/>
      </c>
      <c r="I15">
        <f>""</f>
        <v/>
      </c>
    </row>
    <row r="16">
      <c r="B16">
        <f>""</f>
        <v/>
      </c>
      <c r="E16">
        <f>""</f>
        <v/>
      </c>
      <c r="H16">
        <f>""</f>
        <v/>
      </c>
      <c r="I16">
        <f>""</f>
        <v/>
      </c>
    </row>
    <row r="17">
      <c r="B17">
        <f>""</f>
        <v/>
      </c>
      <c r="E17">
        <f>""</f>
        <v/>
      </c>
      <c r="H17">
        <f>""</f>
        <v/>
      </c>
      <c r="I17">
        <f>""</f>
        <v/>
      </c>
    </row>
    <row r="18">
      <c r="B18">
        <f>""</f>
        <v/>
      </c>
      <c r="E18">
        <f>""</f>
        <v/>
      </c>
      <c r="H18">
        <f>""</f>
        <v/>
      </c>
      <c r="I18">
        <f>""</f>
        <v/>
      </c>
    </row>
    <row r="19">
      <c r="B19">
        <f>""</f>
        <v/>
      </c>
      <c r="E19">
        <f>""</f>
        <v/>
      </c>
      <c r="H19">
        <f>""</f>
        <v/>
      </c>
      <c r="I19">
        <f>""</f>
        <v/>
      </c>
    </row>
    <row r="20">
      <c r="B20">
        <f>""</f>
        <v/>
      </c>
      <c r="E20">
        <f>""</f>
        <v/>
      </c>
      <c r="H20">
        <f>""</f>
        <v/>
      </c>
      <c r="I20">
        <f>""</f>
        <v/>
      </c>
    </row>
    <row r="21">
      <c r="B21">
        <f>""</f>
        <v/>
      </c>
      <c r="E21">
        <f>""</f>
        <v/>
      </c>
      <c r="H21">
        <f>""</f>
        <v/>
      </c>
      <c r="I21">
        <f>""</f>
        <v/>
      </c>
    </row>
    <row r="22">
      <c r="B22">
        <f>""</f>
        <v/>
      </c>
      <c r="E22">
        <f>""</f>
        <v/>
      </c>
      <c r="H22">
        <f>""</f>
        <v/>
      </c>
      <c r="I22">
        <f>""</f>
        <v/>
      </c>
    </row>
    <row r="23">
      <c r="B23">
        <f>""</f>
        <v/>
      </c>
      <c r="E23">
        <f>""</f>
        <v/>
      </c>
      <c r="H23">
        <f>""</f>
        <v/>
      </c>
      <c r="I23">
        <f>""</f>
        <v/>
      </c>
    </row>
    <row r="24">
      <c r="B24">
        <f>""</f>
        <v/>
      </c>
      <c r="E24">
        <f>""</f>
        <v/>
      </c>
      <c r="H24">
        <f>""</f>
        <v/>
      </c>
      <c r="I24">
        <f>""</f>
        <v/>
      </c>
    </row>
    <row r="25">
      <c r="B25">
        <f>""</f>
        <v/>
      </c>
      <c r="E25">
        <f>""</f>
        <v/>
      </c>
      <c r="H25">
        <f>""</f>
        <v/>
      </c>
      <c r="I25">
        <f>""</f>
        <v/>
      </c>
    </row>
    <row r="26">
      <c r="B26">
        <f>""</f>
        <v/>
      </c>
      <c r="E26">
        <f>""</f>
        <v/>
      </c>
      <c r="H26">
        <f>""</f>
        <v/>
      </c>
      <c r="I26">
        <f>""</f>
        <v/>
      </c>
    </row>
    <row r="27">
      <c r="B27">
        <f>""</f>
        <v/>
      </c>
      <c r="E27">
        <f>""</f>
        <v/>
      </c>
      <c r="H27">
        <f>""</f>
        <v/>
      </c>
      <c r="I27">
        <f>""</f>
        <v/>
      </c>
    </row>
    <row r="28">
      <c r="B28">
        <f>""</f>
        <v/>
      </c>
      <c r="E28">
        <f>""</f>
        <v/>
      </c>
      <c r="H28">
        <f>""</f>
        <v/>
      </c>
      <c r="I28">
        <f>""</f>
        <v/>
      </c>
    </row>
    <row r="29">
      <c r="B29">
        <f>""</f>
        <v/>
      </c>
      <c r="E29">
        <f>""</f>
        <v/>
      </c>
      <c r="H29">
        <f>""</f>
        <v/>
      </c>
      <c r="I29">
        <f>""</f>
        <v/>
      </c>
    </row>
    <row r="30">
      <c r="B30">
        <f>""</f>
        <v/>
      </c>
      <c r="E30">
        <f>""</f>
        <v/>
      </c>
      <c r="H30">
        <f>""</f>
        <v/>
      </c>
      <c r="I30">
        <f>""</f>
        <v/>
      </c>
    </row>
    <row r="31">
      <c r="B31">
        <f>""</f>
        <v/>
      </c>
      <c r="E31">
        <f>""</f>
        <v/>
      </c>
      <c r="H31">
        <f>""</f>
        <v/>
      </c>
      <c r="I31">
        <f>""</f>
        <v/>
      </c>
    </row>
    <row r="32">
      <c r="B32">
        <f>""</f>
        <v/>
      </c>
      <c r="E32">
        <f>""</f>
        <v/>
      </c>
      <c r="H32">
        <f>""</f>
        <v/>
      </c>
      <c r="I32">
        <f>""</f>
        <v/>
      </c>
    </row>
    <row r="33">
      <c r="B33">
        <f>""</f>
        <v/>
      </c>
      <c r="E33">
        <f>""</f>
        <v/>
      </c>
      <c r="H33">
        <f>""</f>
        <v/>
      </c>
      <c r="I33">
        <f>""</f>
        <v/>
      </c>
    </row>
    <row r="34">
      <c r="B34">
        <f>""</f>
        <v/>
      </c>
      <c r="E34">
        <f>""</f>
        <v/>
      </c>
      <c r="H34">
        <f>""</f>
        <v/>
      </c>
      <c r="I34">
        <f>""</f>
        <v/>
      </c>
    </row>
    <row r="35">
      <c r="B35">
        <f>""</f>
        <v/>
      </c>
      <c r="E35">
        <f>""</f>
        <v/>
      </c>
      <c r="H35">
        <f>""</f>
        <v/>
      </c>
      <c r="I35">
        <f>""</f>
        <v/>
      </c>
    </row>
    <row r="36">
      <c r="B36">
        <f>""</f>
        <v/>
      </c>
      <c r="E36">
        <f>""</f>
        <v/>
      </c>
      <c r="H36">
        <f>""</f>
        <v/>
      </c>
      <c r="I36">
        <f>""</f>
        <v/>
      </c>
    </row>
    <row r="37">
      <c r="B37">
        <f>""</f>
        <v/>
      </c>
      <c r="E37">
        <f>""</f>
        <v/>
      </c>
      <c r="H37">
        <f>""</f>
        <v/>
      </c>
      <c r="I37">
        <f>""</f>
        <v/>
      </c>
    </row>
    <row r="38">
      <c r="B38">
        <f>""</f>
        <v/>
      </c>
      <c r="E38">
        <f>""</f>
        <v/>
      </c>
      <c r="H38">
        <f>""</f>
        <v/>
      </c>
      <c r="I38">
        <f>""</f>
        <v/>
      </c>
    </row>
    <row r="39">
      <c r="B39">
        <f>""</f>
        <v/>
      </c>
      <c r="E39">
        <f>""</f>
        <v/>
      </c>
      <c r="H39">
        <f>""</f>
        <v/>
      </c>
      <c r="I39">
        <f>""</f>
        <v/>
      </c>
    </row>
    <row r="40">
      <c r="B40">
        <f>""</f>
        <v/>
      </c>
      <c r="E40">
        <f>""</f>
        <v/>
      </c>
      <c r="H40">
        <f>""</f>
        <v/>
      </c>
      <c r="I40">
        <f>""</f>
        <v/>
      </c>
    </row>
    <row r="41">
      <c r="B41">
        <f>""</f>
        <v/>
      </c>
      <c r="E41">
        <f>""</f>
        <v/>
      </c>
      <c r="H41">
        <f>""</f>
        <v/>
      </c>
      <c r="I41">
        <f>""</f>
        <v/>
      </c>
    </row>
    <row r="42">
      <c r="B42">
        <f>""</f>
        <v/>
      </c>
      <c r="E42">
        <f>""</f>
        <v/>
      </c>
      <c r="H42">
        <f>""</f>
        <v/>
      </c>
      <c r="I42">
        <f>""</f>
        <v/>
      </c>
    </row>
    <row r="43">
      <c r="B43">
        <f>""</f>
        <v/>
      </c>
      <c r="E43">
        <f>""</f>
        <v/>
      </c>
      <c r="H43">
        <f>""</f>
        <v/>
      </c>
      <c r="I43">
        <f>""</f>
        <v/>
      </c>
    </row>
    <row r="44">
      <c r="B44">
        <f>""</f>
        <v/>
      </c>
      <c r="E44">
        <f>""</f>
        <v/>
      </c>
      <c r="H44">
        <f>""</f>
        <v/>
      </c>
      <c r="I44">
        <f>""</f>
        <v/>
      </c>
    </row>
    <row r="45">
      <c r="B45">
        <f>""</f>
        <v/>
      </c>
      <c r="E45">
        <f>""</f>
        <v/>
      </c>
      <c r="H45">
        <f>""</f>
        <v/>
      </c>
      <c r="I45">
        <f>""</f>
        <v/>
      </c>
    </row>
    <row r="46">
      <c r="B46">
        <f>""</f>
        <v/>
      </c>
      <c r="E46">
        <f>""</f>
        <v/>
      </c>
      <c r="H46">
        <f>""</f>
        <v/>
      </c>
      <c r="I46">
        <f>""</f>
        <v/>
      </c>
    </row>
    <row r="47">
      <c r="B47">
        <f>""</f>
        <v/>
      </c>
      <c r="E47">
        <f>""</f>
        <v/>
      </c>
      <c r="H47">
        <f>""</f>
        <v/>
      </c>
      <c r="I47">
        <f>""</f>
        <v/>
      </c>
    </row>
    <row r="48">
      <c r="B48">
        <f>""</f>
        <v/>
      </c>
      <c r="E48">
        <f>""</f>
        <v/>
      </c>
      <c r="H48">
        <f>""</f>
        <v/>
      </c>
      <c r="I48">
        <f>""</f>
        <v/>
      </c>
    </row>
    <row r="49">
      <c r="B49">
        <f>""</f>
        <v/>
      </c>
      <c r="E49">
        <f>""</f>
        <v/>
      </c>
      <c r="H49">
        <f>""</f>
        <v/>
      </c>
      <c r="I49">
        <f>""</f>
        <v/>
      </c>
    </row>
    <row r="50">
      <c r="B50">
        <f>""</f>
        <v/>
      </c>
      <c r="E50">
        <f>""</f>
        <v/>
      </c>
      <c r="H50">
        <f>""</f>
        <v/>
      </c>
      <c r="I50">
        <f>""</f>
        <v/>
      </c>
    </row>
    <row r="51">
      <c r="B51">
        <f>""</f>
        <v/>
      </c>
      <c r="E51">
        <f>""</f>
        <v/>
      </c>
      <c r="H51">
        <f>""</f>
        <v/>
      </c>
      <c r="I51">
        <f>""</f>
        <v/>
      </c>
    </row>
    <row r="52">
      <c r="B52">
        <f>""</f>
        <v/>
      </c>
      <c r="E52">
        <f>""</f>
        <v/>
      </c>
      <c r="H52">
        <f>""</f>
        <v/>
      </c>
      <c r="I52">
        <f>""</f>
        <v/>
      </c>
    </row>
    <row r="53">
      <c r="B53">
        <f>""</f>
        <v/>
      </c>
      <c r="E53">
        <f>""</f>
        <v/>
      </c>
      <c r="H53">
        <f>""</f>
        <v/>
      </c>
      <c r="I53">
        <f>""</f>
        <v/>
      </c>
    </row>
    <row r="54">
      <c r="B54">
        <f>""</f>
        <v/>
      </c>
      <c r="E54">
        <f>""</f>
        <v/>
      </c>
      <c r="H54">
        <f>""</f>
        <v/>
      </c>
      <c r="I54">
        <f>""</f>
        <v/>
      </c>
    </row>
    <row r="55">
      <c r="B55">
        <f>""</f>
        <v/>
      </c>
      <c r="E55">
        <f>""</f>
        <v/>
      </c>
      <c r="H55">
        <f>""</f>
        <v/>
      </c>
      <c r="I55">
        <f>""</f>
        <v/>
      </c>
    </row>
    <row r="56">
      <c r="B56">
        <f>""</f>
        <v/>
      </c>
      <c r="E56">
        <f>""</f>
        <v/>
      </c>
      <c r="H56">
        <f>""</f>
        <v/>
      </c>
      <c r="I56">
        <f>""</f>
        <v/>
      </c>
    </row>
    <row r="57">
      <c r="B57">
        <f>""</f>
        <v/>
      </c>
      <c r="E57">
        <f>""</f>
        <v/>
      </c>
      <c r="H57">
        <f>""</f>
        <v/>
      </c>
      <c r="I57">
        <f>""</f>
        <v/>
      </c>
    </row>
    <row r="58">
      <c r="B58">
        <f>""</f>
        <v/>
      </c>
      <c r="E58">
        <f>""</f>
        <v/>
      </c>
      <c r="H58">
        <f>""</f>
        <v/>
      </c>
      <c r="I58">
        <f>""</f>
        <v/>
      </c>
    </row>
    <row r="59">
      <c r="B59">
        <f>""</f>
        <v/>
      </c>
      <c r="E59">
        <f>""</f>
        <v/>
      </c>
      <c r="H59">
        <f>""</f>
        <v/>
      </c>
      <c r="I59">
        <f>""</f>
        <v/>
      </c>
    </row>
    <row r="60">
      <c r="B60">
        <f>""</f>
        <v/>
      </c>
      <c r="E60">
        <f>""</f>
        <v/>
      </c>
      <c r="H60">
        <f>""</f>
        <v/>
      </c>
      <c r="I60">
        <f>""</f>
        <v/>
      </c>
    </row>
    <row r="61">
      <c r="B61">
        <f>""</f>
        <v/>
      </c>
      <c r="E61">
        <f>""</f>
        <v/>
      </c>
      <c r="H61">
        <f>""</f>
        <v/>
      </c>
      <c r="I61">
        <f>""</f>
        <v/>
      </c>
    </row>
    <row r="62">
      <c r="B62">
        <f>""</f>
        <v/>
      </c>
      <c r="E62">
        <f>""</f>
        <v/>
      </c>
      <c r="H62">
        <f>""</f>
        <v/>
      </c>
      <c r="I62">
        <f>""</f>
        <v/>
      </c>
    </row>
    <row r="63">
      <c r="B63">
        <f>""</f>
        <v/>
      </c>
      <c r="E63">
        <f>""</f>
        <v/>
      </c>
      <c r="H63">
        <f>""</f>
        <v/>
      </c>
      <c r="I63">
        <f>""</f>
        <v/>
      </c>
    </row>
    <row r="64">
      <c r="B64">
        <f>""</f>
        <v/>
      </c>
      <c r="E64">
        <f>""</f>
        <v/>
      </c>
      <c r="H64">
        <f>""</f>
        <v/>
      </c>
      <c r="I64">
        <f>""</f>
        <v/>
      </c>
    </row>
    <row r="65">
      <c r="B65">
        <f>""</f>
        <v/>
      </c>
      <c r="E65">
        <f>""</f>
        <v/>
      </c>
      <c r="H65">
        <f>""</f>
        <v/>
      </c>
      <c r="I65">
        <f>""</f>
        <v/>
      </c>
    </row>
    <row r="66">
      <c r="B66">
        <f>""</f>
        <v/>
      </c>
      <c r="E66">
        <f>""</f>
        <v/>
      </c>
      <c r="H66">
        <f>""</f>
        <v/>
      </c>
      <c r="I66">
        <f>""</f>
        <v/>
      </c>
    </row>
    <row r="67">
      <c r="B67">
        <f>""</f>
        <v/>
      </c>
      <c r="E67">
        <f>""</f>
        <v/>
      </c>
      <c r="H67">
        <f>""</f>
        <v/>
      </c>
      <c r="I67">
        <f>""</f>
        <v/>
      </c>
    </row>
    <row r="68">
      <c r="B68">
        <f>""</f>
        <v/>
      </c>
      <c r="E68">
        <f>""</f>
        <v/>
      </c>
      <c r="H68">
        <f>""</f>
        <v/>
      </c>
      <c r="I68">
        <f>""</f>
        <v/>
      </c>
    </row>
    <row r="69">
      <c r="B69">
        <f>""</f>
        <v/>
      </c>
      <c r="E69">
        <f>""</f>
        <v/>
      </c>
      <c r="H69">
        <f>""</f>
        <v/>
      </c>
      <c r="I69">
        <f>""</f>
        <v/>
      </c>
    </row>
    <row r="70">
      <c r="B70">
        <f>""</f>
        <v/>
      </c>
      <c r="E70">
        <f>""</f>
        <v/>
      </c>
      <c r="H70">
        <f>""</f>
        <v/>
      </c>
      <c r="I70">
        <f>""</f>
        <v/>
      </c>
    </row>
    <row r="71">
      <c r="B71">
        <f>""</f>
        <v/>
      </c>
      <c r="E71">
        <f>""</f>
        <v/>
      </c>
      <c r="H71">
        <f>""</f>
        <v/>
      </c>
      <c r="I71">
        <f>""</f>
        <v/>
      </c>
    </row>
    <row r="72">
      <c r="B72">
        <f>""</f>
        <v/>
      </c>
      <c r="E72">
        <f>""</f>
        <v/>
      </c>
      <c r="H72">
        <f>""</f>
        <v/>
      </c>
      <c r="I72">
        <f>""</f>
        <v/>
      </c>
    </row>
    <row r="73">
      <c r="B73">
        <f>""</f>
        <v/>
      </c>
      <c r="E73">
        <f>""</f>
        <v/>
      </c>
      <c r="H73">
        <f>""</f>
        <v/>
      </c>
      <c r="I73">
        <f>""</f>
        <v/>
      </c>
    </row>
    <row r="74">
      <c r="B74">
        <f>""</f>
        <v/>
      </c>
      <c r="E74">
        <f>""</f>
        <v/>
      </c>
      <c r="H74">
        <f>""</f>
        <v/>
      </c>
      <c r="I74">
        <f>""</f>
        <v/>
      </c>
    </row>
    <row r="75">
      <c r="B75">
        <f>""</f>
        <v/>
      </c>
      <c r="E75">
        <f>""</f>
        <v/>
      </c>
      <c r="H75">
        <f>""</f>
        <v/>
      </c>
      <c r="I75">
        <f>""</f>
        <v/>
      </c>
    </row>
    <row r="76">
      <c r="B76">
        <f>""</f>
        <v/>
      </c>
      <c r="E76">
        <f>""</f>
        <v/>
      </c>
      <c r="H76">
        <f>""</f>
        <v/>
      </c>
      <c r="I76">
        <f>""</f>
        <v/>
      </c>
    </row>
    <row r="77">
      <c r="B77">
        <f>""</f>
        <v/>
      </c>
      <c r="E77">
        <f>""</f>
        <v/>
      </c>
      <c r="H77">
        <f>""</f>
        <v/>
      </c>
      <c r="I77">
        <f>""</f>
        <v/>
      </c>
    </row>
    <row r="78">
      <c r="B78">
        <f>""</f>
        <v/>
      </c>
      <c r="E78">
        <f>""</f>
        <v/>
      </c>
      <c r="H78">
        <f>""</f>
        <v/>
      </c>
      <c r="I78">
        <f>""</f>
        <v/>
      </c>
    </row>
    <row r="79">
      <c r="B79">
        <f>""</f>
        <v/>
      </c>
      <c r="E79">
        <f>""</f>
        <v/>
      </c>
      <c r="H79">
        <f>""</f>
        <v/>
      </c>
      <c r="I79">
        <f>""</f>
        <v/>
      </c>
    </row>
    <row r="80">
      <c r="B80">
        <f>""</f>
        <v/>
      </c>
      <c r="E80">
        <f>""</f>
        <v/>
      </c>
      <c r="H80">
        <f>""</f>
        <v/>
      </c>
      <c r="I80">
        <f>""</f>
        <v/>
      </c>
    </row>
    <row r="81">
      <c r="B81">
        <f>""</f>
        <v/>
      </c>
      <c r="E81">
        <f>""</f>
        <v/>
      </c>
      <c r="H81">
        <f>""</f>
        <v/>
      </c>
      <c r="I81">
        <f>""</f>
        <v/>
      </c>
    </row>
    <row r="82">
      <c r="B82">
        <f>""</f>
        <v/>
      </c>
      <c r="E82">
        <f>""</f>
        <v/>
      </c>
      <c r="H82">
        <f>""</f>
        <v/>
      </c>
      <c r="I82">
        <f>""</f>
        <v/>
      </c>
    </row>
    <row r="83">
      <c r="B83">
        <f>""</f>
        <v/>
      </c>
      <c r="E83">
        <f>""</f>
        <v/>
      </c>
      <c r="H83">
        <f>""</f>
        <v/>
      </c>
      <c r="I83">
        <f>""</f>
        <v/>
      </c>
    </row>
    <row r="84">
      <c r="B84">
        <f>""</f>
        <v/>
      </c>
      <c r="E84">
        <f>""</f>
        <v/>
      </c>
      <c r="H84">
        <f>""</f>
        <v/>
      </c>
      <c r="I84">
        <f>""</f>
        <v/>
      </c>
    </row>
    <row r="85">
      <c r="B85">
        <f>""</f>
        <v/>
      </c>
      <c r="E85">
        <f>""</f>
        <v/>
      </c>
      <c r="H85">
        <f>""</f>
        <v/>
      </c>
      <c r="I85">
        <f>""</f>
        <v/>
      </c>
    </row>
    <row r="86">
      <c r="B86">
        <f>""</f>
        <v/>
      </c>
      <c r="E86">
        <f>""</f>
        <v/>
      </c>
      <c r="H86">
        <f>""</f>
        <v/>
      </c>
      <c r="I86">
        <f>""</f>
        <v/>
      </c>
    </row>
    <row r="87">
      <c r="B87">
        <f>""</f>
        <v/>
      </c>
      <c r="E87">
        <f>""</f>
        <v/>
      </c>
      <c r="H87">
        <f>""</f>
        <v/>
      </c>
      <c r="I87">
        <f>""</f>
        <v/>
      </c>
    </row>
    <row r="88">
      <c r="B88">
        <f>""</f>
        <v/>
      </c>
      <c r="E88">
        <f>""</f>
        <v/>
      </c>
      <c r="H88">
        <f>""</f>
        <v/>
      </c>
      <c r="I88">
        <f>""</f>
        <v/>
      </c>
    </row>
    <row r="89">
      <c r="B89">
        <f>""</f>
        <v/>
      </c>
      <c r="E89">
        <f>""</f>
        <v/>
      </c>
      <c r="H89">
        <f>""</f>
        <v/>
      </c>
      <c r="I89">
        <f>""</f>
        <v/>
      </c>
    </row>
    <row r="90">
      <c r="B90">
        <f>""</f>
        <v/>
      </c>
      <c r="E90">
        <f>""</f>
        <v/>
      </c>
      <c r="H90">
        <f>""</f>
        <v/>
      </c>
      <c r="I90">
        <f>""</f>
        <v/>
      </c>
    </row>
    <row r="91">
      <c r="B91">
        <f>""</f>
        <v/>
      </c>
      <c r="E91">
        <f>""</f>
        <v/>
      </c>
      <c r="H91">
        <f>""</f>
        <v/>
      </c>
      <c r="I91">
        <f>""</f>
        <v/>
      </c>
    </row>
    <row r="92">
      <c r="B92">
        <f>""</f>
        <v/>
      </c>
      <c r="E92">
        <f>""</f>
        <v/>
      </c>
      <c r="H92">
        <f>""</f>
        <v/>
      </c>
      <c r="I92">
        <f>""</f>
        <v/>
      </c>
    </row>
    <row r="93">
      <c r="B93">
        <f>""</f>
        <v/>
      </c>
      <c r="E93">
        <f>""</f>
        <v/>
      </c>
      <c r="H93">
        <f>""</f>
        <v/>
      </c>
      <c r="I93">
        <f>""</f>
        <v/>
      </c>
    </row>
    <row r="94">
      <c r="B94">
        <f>""</f>
        <v/>
      </c>
      <c r="E94">
        <f>""</f>
        <v/>
      </c>
      <c r="H94">
        <f>""</f>
        <v/>
      </c>
      <c r="I94">
        <f>""</f>
        <v/>
      </c>
    </row>
    <row r="95">
      <c r="B95">
        <f>""</f>
        <v/>
      </c>
      <c r="E95">
        <f>""</f>
        <v/>
      </c>
      <c r="H95">
        <f>""</f>
        <v/>
      </c>
      <c r="I95">
        <f>""</f>
        <v/>
      </c>
    </row>
    <row r="96">
      <c r="B96">
        <f>""</f>
        <v/>
      </c>
      <c r="E96">
        <f>""</f>
        <v/>
      </c>
      <c r="H96">
        <f>""</f>
        <v/>
      </c>
      <c r="I96">
        <f>""</f>
        <v/>
      </c>
    </row>
    <row r="97">
      <c r="B97">
        <f>""</f>
        <v/>
      </c>
      <c r="E97">
        <f>""</f>
        <v/>
      </c>
      <c r="H97">
        <f>""</f>
        <v/>
      </c>
      <c r="I97">
        <f>""</f>
        <v/>
      </c>
    </row>
    <row r="98">
      <c r="B98">
        <f>""</f>
        <v/>
      </c>
      <c r="E98">
        <f>""</f>
        <v/>
      </c>
      <c r="H98">
        <f>""</f>
        <v/>
      </c>
      <c r="I98">
        <f>""</f>
        <v/>
      </c>
    </row>
    <row r="99">
      <c r="B99">
        <f>""</f>
        <v/>
      </c>
      <c r="E99">
        <f>""</f>
        <v/>
      </c>
      <c r="H99">
        <f>""</f>
        <v/>
      </c>
      <c r="I99">
        <f>""</f>
        <v/>
      </c>
    </row>
    <row r="100">
      <c r="B100">
        <f>""</f>
        <v/>
      </c>
      <c r="E100">
        <f>""</f>
        <v/>
      </c>
      <c r="H100">
        <f>""</f>
        <v/>
      </c>
      <c r="I100">
        <f>""</f>
        <v/>
      </c>
    </row>
    <row r="101">
      <c r="B101">
        <f>""</f>
        <v/>
      </c>
      <c r="E101">
        <f>""</f>
        <v/>
      </c>
      <c r="H101">
        <f>""</f>
        <v/>
      </c>
      <c r="I101">
        <f>""</f>
        <v/>
      </c>
    </row>
  </sheetData>
  <mergeCells count="1">
    <mergeCell ref="A1:N1"/>
  </mergeCells>
  <conditionalFormatting sqref="B12">
    <cfRule type="expression" priority="1" dxfId="0" stopIfTrue="1">
      <formula>$B$12="Conciliação concluída"</formula>
    </cfRule>
    <cfRule type="expression" priority="2" dxfId="1" stopIfTrue="1">
      <formula>$B$12="Rever pendências e diferença"</formula>
    </cfRule>
  </conditionalFormatting>
  <conditionalFormatting sqref="E10">
    <cfRule type="expression" priority="3" dxfId="2" stopIfTrue="1">
      <formula>OR($E$10&gt;$K$9,$E$10&lt;-$K$9)</formula>
    </cfRule>
    <cfRule type="cellIs" priority="4" operator="equal" dxfId="0" stopIfTrue="1">
      <formula>0</formula>
    </cfRule>
    <cfRule type="expression" priority="5" dxfId="1" stopIfTrue="1">
      <formula>AND($E$10&lt;&gt;0,$E$10&lt;=$K$9,$E$10&gt;=-$K$9)</formula>
    </cfRule>
  </conditionalFormatting>
  <conditionalFormatting sqref="K11">
    <cfRule type="expression" priority="6" dxfId="2" stopIfTrue="1">
      <formula>AND($K$10&lt;&gt;"",$K$11&lt;&gt;"",$K$11&lt;$K$10)</formula>
    </cfRule>
  </conditionalFormatting>
  <dataValidations count="1">
    <dataValidation sqref="K10:K11" showErrorMessage="1" showInputMessage="1" allowBlank="1" type="date" operator="between">
      <formula1>1</formula1>
      <formula2>2958465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36" customWidth="1" min="4" max="4"/>
    <col width="21" customWidth="1" min="5" max="5"/>
    <col width="31" customWidth="1" min="6" max="6"/>
    <col width="17" customWidth="1" min="7" max="7"/>
    <col width="17" customWidth="1" min="8" max="8"/>
    <col width="17" customWidth="1" min="9" max="9"/>
    <col width="16" customWidth="1" min="10" max="10"/>
    <col width="15" customWidth="1" min="11" max="11"/>
    <col width="15" customWidth="1" min="12" max="12"/>
    <col width="25" customWidth="1" min="13" max="13"/>
    <col width="32" customWidth="1" min="14" max="14"/>
  </cols>
  <sheetData>
    <row r="1">
      <c r="A1" s="1" t="inlineStr">
        <is>
          <t>Movimentos Bancários</t>
        </is>
      </c>
    </row>
    <row r="2">
      <c r="A2" s="2" t="inlineStr">
        <is>
          <t>Registo e controlo de movimentos para reconciliação bancária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</row>
    <row r="5" ht="34" customHeight="1">
      <c r="A5" s="14" t="inlineStr">
        <is>
          <t>Nº interno</t>
        </is>
      </c>
      <c r="B5" s="14" t="inlineStr">
        <is>
          <t>Data do movimento</t>
        </is>
      </c>
      <c r="C5" s="14" t="inlineStr">
        <is>
          <t>Data-valor</t>
        </is>
      </c>
      <c r="D5" s="14" t="inlineStr">
        <is>
          <t>Descrição</t>
        </is>
      </c>
      <c r="E5" s="14" t="inlineStr">
        <is>
          <t>Referência bancária</t>
        </is>
      </c>
      <c r="F5" s="14" t="inlineStr">
        <is>
          <t>Conta bancária / IBAN</t>
        </is>
      </c>
      <c r="G5" s="14" t="inlineStr">
        <is>
          <t>Débito (saída)</t>
        </is>
      </c>
      <c r="H5" s="14" t="inlineStr">
        <is>
          <t>Crédito (entrada)</t>
        </is>
      </c>
      <c r="I5" s="14" t="inlineStr">
        <is>
          <t>Montante a conciliar</t>
        </is>
      </c>
      <c r="J5" s="14" t="inlineStr">
        <is>
          <t>ID de conciliação</t>
        </is>
      </c>
      <c r="K5" s="14" t="inlineStr">
        <is>
          <t>Tratamento</t>
        </is>
      </c>
      <c r="L5" s="14" t="inlineStr">
        <is>
          <t>Estado final</t>
        </is>
      </c>
      <c r="M5" s="14" t="inlineStr">
        <is>
          <t>Verificação</t>
        </is>
      </c>
      <c r="N5" s="14" t="inlineStr">
        <is>
          <t>Observações</t>
        </is>
      </c>
    </row>
    <row r="6">
      <c r="A6" s="15">
        <f>IF(B6="","","BAN-"&amp;TEXT(ROW()-5,"000"))</f>
        <v/>
      </c>
      <c r="B6" s="26" t="n">
        <v>46114</v>
      </c>
      <c r="C6" s="26" t="n">
        <v>46114</v>
      </c>
      <c r="D6" s="9" t="inlineStr">
        <is>
          <t>Recebimento cliente — FT 2026/104</t>
        </is>
      </c>
      <c r="E6" s="9" t="inlineStr">
        <is>
          <t>MB-260402-001</t>
        </is>
      </c>
      <c r="F6" s="9" t="inlineStr">
        <is>
          <t>PT50 0002 0000 0000 0000 0000 0</t>
        </is>
      </c>
      <c r="G6" s="17" t="n">
        <v>0</v>
      </c>
      <c r="H6" s="17" t="n">
        <v>1250</v>
      </c>
      <c r="I6" s="7">
        <f>IF(B6="","",IFERROR(H6-G6,0))</f>
        <v/>
      </c>
      <c r="J6" s="18" t="inlineStr">
        <is>
          <t>REC-001</t>
        </is>
      </c>
      <c r="K6" s="18" t="inlineStr">
        <is>
          <t>Ativo</t>
        </is>
      </c>
      <c r="L6" s="19">
        <f>IF(B6="","",IF(K6="Excluído","Excluído",IF(M6="OK","Conciliado","Pendente")))</f>
        <v/>
      </c>
      <c r="M6" s="15">
        <f>IF(B6="","",IF(K6="Excluído","Não aplicável",IF(J6="","Sem ID",IFERROR(IF(COUNTIF('Movimentos Contabilísticos'!$J$6:$J$105,J6)=0,"ID sem correspondência",IF(COUNTIF('Movimentos Contabilísticos'!$J$6:$J$105,J6)&gt;1,"ID duplicado",IF(COUNTIFS('Movimentos Contabilísticos'!$J$6:$J$105,J6,'Movimentos Contabilísticos'!$K$6:$K$105,"Excluído")&gt;0,"Contrapartida excluída",IF(AND(I6-SUMIF('Movimentos Contabilísticos'!$J$6:$J$105,J6,'Movimentos Contabilísticos'!$I$6:$I$105)&lt;='Painel'!$K$9,I6-SUMIF('Movimentos Contabilísticos'!$J$6:$J$105,J6,'Movimentos Contabilísticos'!$I$6:$I$105)&gt;=-'Painel'!$K$9),"OK","Valor diferente")))),"Erro de verificação"))))</f>
        <v/>
      </c>
      <c r="N6" s="9" t="n"/>
    </row>
    <row r="7">
      <c r="A7" s="15">
        <f>IF(B7="","","BAN-"&amp;TEXT(ROW()-5,"000"))</f>
        <v/>
      </c>
      <c r="B7" s="26" t="n">
        <v>46115</v>
      </c>
      <c r="C7" s="26" t="n">
        <v>46115</v>
      </c>
      <c r="D7" s="9" t="inlineStr">
        <is>
          <t>Pagamento de renda do escritório</t>
        </is>
      </c>
      <c r="E7" s="9" t="inlineStr">
        <is>
          <t>TRF-260403-018</t>
        </is>
      </c>
      <c r="F7" s="9" t="inlineStr">
        <is>
          <t>PT50 0002 0000 0000 0000 0000 0</t>
        </is>
      </c>
      <c r="G7" s="17" t="n">
        <v>650</v>
      </c>
      <c r="H7" s="17" t="n">
        <v>0</v>
      </c>
      <c r="I7" s="7">
        <f>IF(B7="","",IFERROR(H7-G7,0))</f>
        <v/>
      </c>
      <c r="J7" s="18" t="inlineStr">
        <is>
          <t>REC-002</t>
        </is>
      </c>
      <c r="K7" s="18" t="inlineStr">
        <is>
          <t>Ativo</t>
        </is>
      </c>
      <c r="L7" s="19">
        <f>IF(B7="","",IF(K7="Excluído","Excluído",IF(M7="OK","Conciliado","Pendente")))</f>
        <v/>
      </c>
      <c r="M7" s="15">
        <f>IF(B7="","",IF(K7="Excluído","Não aplicável",IF(J7="","Sem ID",IFERROR(IF(COUNTIF('Movimentos Contabilísticos'!$J$6:$J$105,J7)=0,"ID sem correspondência",IF(COUNTIF('Movimentos Contabilísticos'!$J$6:$J$105,J7)&gt;1,"ID duplicado",IF(COUNTIFS('Movimentos Contabilísticos'!$J$6:$J$105,J7,'Movimentos Contabilísticos'!$K$6:$K$105,"Excluído")&gt;0,"Contrapartida excluída",IF(AND(I7-SUMIF('Movimentos Contabilísticos'!$J$6:$J$105,J7,'Movimentos Contabilísticos'!$I$6:$I$105)&lt;='Painel'!$K$9,I7-SUMIF('Movimentos Contabilísticos'!$J$6:$J$105,J7,'Movimentos Contabilísticos'!$I$6:$I$105)&gt;=-'Painel'!$K$9),"OK","Valor diferente")))),"Erro de verificação"))))</f>
        <v/>
      </c>
      <c r="N7" s="9" t="n"/>
    </row>
    <row r="8">
      <c r="A8" s="15">
        <f>IF(B8="","","BAN-"&amp;TEXT(ROW()-5,"000"))</f>
        <v/>
      </c>
      <c r="B8" s="26" t="n">
        <v>46116</v>
      </c>
      <c r="C8" s="26" t="n">
        <v>46116</v>
      </c>
      <c r="D8" s="9" t="inlineStr">
        <is>
          <t>Comissão bancária mensal</t>
        </is>
      </c>
      <c r="E8" s="9" t="inlineStr">
        <is>
          <t>COM-ABR-2026</t>
        </is>
      </c>
      <c r="F8" s="9" t="inlineStr">
        <is>
          <t>PT50 0002 0000 0000 0000 0000 0</t>
        </is>
      </c>
      <c r="G8" s="17" t="n">
        <v>7.5</v>
      </c>
      <c r="H8" s="17" t="n">
        <v>0</v>
      </c>
      <c r="I8" s="7">
        <f>IF(B8="","",IFERROR(H8-G8,0))</f>
        <v/>
      </c>
      <c r="J8" s="18" t="inlineStr">
        <is>
          <t>REC-003</t>
        </is>
      </c>
      <c r="K8" s="18" t="inlineStr">
        <is>
          <t>Ativo</t>
        </is>
      </c>
      <c r="L8" s="19">
        <f>IF(B8="","",IF(K8="Excluído","Excluído",IF(M8="OK","Conciliado","Pendente")))</f>
        <v/>
      </c>
      <c r="M8" s="15">
        <f>IF(B8="","",IF(K8="Excluído","Não aplicável",IF(J8="","Sem ID",IFERROR(IF(COUNTIF('Movimentos Contabilísticos'!$J$6:$J$105,J8)=0,"ID sem correspondência",IF(COUNTIF('Movimentos Contabilísticos'!$J$6:$J$105,J8)&gt;1,"ID duplicado",IF(COUNTIFS('Movimentos Contabilísticos'!$J$6:$J$105,J8,'Movimentos Contabilísticos'!$K$6:$K$105,"Excluído")&gt;0,"Contrapartida excluída",IF(AND(I8-SUMIF('Movimentos Contabilísticos'!$J$6:$J$105,J8,'Movimentos Contabilísticos'!$I$6:$I$105)&lt;='Painel'!$K$9,I8-SUMIF('Movimentos Contabilísticos'!$J$6:$J$105,J8,'Movimentos Contabilísticos'!$I$6:$I$105)&gt;=-'Painel'!$K$9),"OK","Valor diferente")))),"Erro de verificação"))))</f>
        <v/>
      </c>
      <c r="N8" s="9" t="n"/>
    </row>
    <row r="9">
      <c r="A9" s="15">
        <f>IF(B9="","","BAN-"&amp;TEXT(ROW()-5,"000"))</f>
        <v/>
      </c>
      <c r="B9" s="26" t="n">
        <v>46117</v>
      </c>
      <c r="C9" s="26" t="n">
        <v>46117</v>
      </c>
      <c r="D9" s="9" t="inlineStr">
        <is>
          <t>Recebimento cliente — FT 2026/109</t>
        </is>
      </c>
      <c r="E9" s="9" t="inlineStr">
        <is>
          <t>MB-260405-006</t>
        </is>
      </c>
      <c r="F9" s="9" t="inlineStr">
        <is>
          <t>PT50 0002 0000 0000 0000 0000 0</t>
        </is>
      </c>
      <c r="G9" s="17" t="n">
        <v>0</v>
      </c>
      <c r="H9" s="17" t="n">
        <v>820</v>
      </c>
      <c r="I9" s="7">
        <f>IF(B9="","",IFERROR(H9-G9,0))</f>
        <v/>
      </c>
      <c r="J9" s="18" t="inlineStr">
        <is>
          <t>REC-004</t>
        </is>
      </c>
      <c r="K9" s="18" t="inlineStr">
        <is>
          <t>Ativo</t>
        </is>
      </c>
      <c r="L9" s="19">
        <f>IF(B9="","",IF(K9="Excluído","Excluído",IF(M9="OK","Conciliado","Pendente")))</f>
        <v/>
      </c>
      <c r="M9" s="15">
        <f>IF(B9="","",IF(K9="Excluído","Não aplicável",IF(J9="","Sem ID",IFERROR(IF(COUNTIF('Movimentos Contabilísticos'!$J$6:$J$105,J9)=0,"ID sem correspondência",IF(COUNTIF('Movimentos Contabilísticos'!$J$6:$J$105,J9)&gt;1,"ID duplicado",IF(COUNTIFS('Movimentos Contabilísticos'!$J$6:$J$105,J9,'Movimentos Contabilísticos'!$K$6:$K$105,"Excluído")&gt;0,"Contrapartida excluída",IF(AND(I9-SUMIF('Movimentos Contabilísticos'!$J$6:$J$105,J9,'Movimentos Contabilísticos'!$I$6:$I$105)&lt;='Painel'!$K$9,I9-SUMIF('Movimentos Contabilísticos'!$J$6:$J$105,J9,'Movimentos Contabilísticos'!$I$6:$I$105)&gt;=-'Painel'!$K$9),"OK","Valor diferente")))),"Erro de verificação"))))</f>
        <v/>
      </c>
      <c r="N9" s="9" t="n"/>
    </row>
    <row r="10">
      <c r="A10" s="15">
        <f>IF(B10="","","BAN-"&amp;TEXT(ROW()-5,"000"))</f>
        <v/>
      </c>
      <c r="B10" s="26" t="n">
        <v>46120</v>
      </c>
      <c r="C10" s="26" t="n">
        <v>46120</v>
      </c>
      <c r="D10" s="9" t="inlineStr">
        <is>
          <t>Pagamento a fornecedor de materiais</t>
        </is>
      </c>
      <c r="E10" s="9" t="inlineStr">
        <is>
          <t>TRF-260408-012</t>
        </is>
      </c>
      <c r="F10" s="9" t="inlineStr">
        <is>
          <t>PT50 0002 0000 0000 0000 0000 0</t>
        </is>
      </c>
      <c r="G10" s="17" t="n">
        <v>315.7</v>
      </c>
      <c r="H10" s="17" t="n">
        <v>0</v>
      </c>
      <c r="I10" s="7">
        <f>IF(B10="","",IFERROR(H10-G10,0))</f>
        <v/>
      </c>
      <c r="J10" s="18" t="inlineStr">
        <is>
          <t>REC-005</t>
        </is>
      </c>
      <c r="K10" s="18" t="inlineStr">
        <is>
          <t>Ativo</t>
        </is>
      </c>
      <c r="L10" s="19">
        <f>IF(B10="","",IF(K10="Excluído","Excluído",IF(M10="OK","Conciliado","Pendente")))</f>
        <v/>
      </c>
      <c r="M10" s="15">
        <f>IF(B10="","",IF(K10="Excluído","Não aplicável",IF(J10="","Sem ID",IFERROR(IF(COUNTIF('Movimentos Contabilísticos'!$J$6:$J$105,J10)=0,"ID sem correspondência",IF(COUNTIF('Movimentos Contabilísticos'!$J$6:$J$105,J10)&gt;1,"ID duplicado",IF(COUNTIFS('Movimentos Contabilísticos'!$J$6:$J$105,J10,'Movimentos Contabilísticos'!$K$6:$K$105,"Excluído")&gt;0,"Contrapartida excluída",IF(AND(I10-SUMIF('Movimentos Contabilísticos'!$J$6:$J$105,J10,'Movimentos Contabilísticos'!$I$6:$I$105)&lt;='Painel'!$K$9,I10-SUMIF('Movimentos Contabilísticos'!$J$6:$J$105,J10,'Movimentos Contabilísticos'!$I$6:$I$105)&gt;=-'Painel'!$K$9),"OK","Valor diferente")))),"Erro de verificação"))))</f>
        <v/>
      </c>
      <c r="N10" s="9" t="n"/>
    </row>
    <row r="11">
      <c r="A11" s="15">
        <f>IF(B11="","","BAN-"&amp;TEXT(ROW()-5,"000"))</f>
        <v/>
      </c>
      <c r="B11" s="26" t="n">
        <v>46122</v>
      </c>
      <c r="C11" s="26" t="n">
        <v>46122</v>
      </c>
      <c r="D11" s="9" t="inlineStr">
        <is>
          <t>Débito directo de comunicações</t>
        </is>
      </c>
      <c r="E11" s="9" t="inlineStr">
        <is>
          <t>DD-COM-0426</t>
        </is>
      </c>
      <c r="F11" s="9" t="inlineStr">
        <is>
          <t>PT50 0002 0000 0000 0000 0000 0</t>
        </is>
      </c>
      <c r="G11" s="17" t="n">
        <v>49.99</v>
      </c>
      <c r="H11" s="17" t="n">
        <v>0</v>
      </c>
      <c r="I11" s="7">
        <f>IF(B11="","",IFERROR(H11-G11,0))</f>
        <v/>
      </c>
      <c r="J11" s="18" t="inlineStr">
        <is>
          <t>REC-006</t>
        </is>
      </c>
      <c r="K11" s="18" t="inlineStr">
        <is>
          <t>Ativo</t>
        </is>
      </c>
      <c r="L11" s="19">
        <f>IF(B11="","",IF(K11="Excluído","Excluído",IF(M11="OK","Conciliado","Pendente")))</f>
        <v/>
      </c>
      <c r="M11" s="15">
        <f>IF(B11="","",IF(K11="Excluído","Não aplicável",IF(J11="","Sem ID",IFERROR(IF(COUNTIF('Movimentos Contabilísticos'!$J$6:$J$105,J11)=0,"ID sem correspondência",IF(COUNTIF('Movimentos Contabilísticos'!$J$6:$J$105,J11)&gt;1,"ID duplicado",IF(COUNTIFS('Movimentos Contabilísticos'!$J$6:$J$105,J11,'Movimentos Contabilísticos'!$K$6:$K$105,"Excluído")&gt;0,"Contrapartida excluída",IF(AND(I11-SUMIF('Movimentos Contabilísticos'!$J$6:$J$105,J11,'Movimentos Contabilísticos'!$I$6:$I$105)&lt;='Painel'!$K$9,I11-SUMIF('Movimentos Contabilísticos'!$J$6:$J$105,J11,'Movimentos Contabilísticos'!$I$6:$I$105)&gt;=-'Painel'!$K$9),"OK","Valor diferente")))),"Erro de verificação"))))</f>
        <v/>
      </c>
      <c r="N11" s="9" t="n"/>
    </row>
    <row r="12">
      <c r="A12" s="15">
        <f>IF(B12="","","BAN-"&amp;TEXT(ROW()-5,"000"))</f>
        <v/>
      </c>
      <c r="B12" s="26" t="n">
        <v>46124</v>
      </c>
      <c r="C12" s="26" t="n">
        <v>46124</v>
      </c>
      <c r="D12" s="9" t="inlineStr">
        <is>
          <t>Recebimento cliente — FT 2026/118</t>
        </is>
      </c>
      <c r="E12" s="9" t="inlineStr">
        <is>
          <t>MB-260412-014</t>
        </is>
      </c>
      <c r="F12" s="9" t="inlineStr">
        <is>
          <t>PT50 0002 0000 0000 0000 0000 0</t>
        </is>
      </c>
      <c r="G12" s="17" t="n">
        <v>0</v>
      </c>
      <c r="H12" s="17" t="n">
        <v>500</v>
      </c>
      <c r="I12" s="7">
        <f>IF(B12="","",IFERROR(H12-G12,0))</f>
        <v/>
      </c>
      <c r="J12" s="18" t="inlineStr">
        <is>
          <t>REC-007</t>
        </is>
      </c>
      <c r="K12" s="18" t="inlineStr">
        <is>
          <t>Ativo</t>
        </is>
      </c>
      <c r="L12" s="19">
        <f>IF(B12="","",IF(K12="Excluído","Excluído",IF(M12="OK","Conciliado","Pendente")))</f>
        <v/>
      </c>
      <c r="M12" s="15">
        <f>IF(B12="","",IF(K12="Excluído","Não aplicável",IF(J12="","Sem ID",IFERROR(IF(COUNTIF('Movimentos Contabilísticos'!$J$6:$J$105,J12)=0,"ID sem correspondência",IF(COUNTIF('Movimentos Contabilísticos'!$J$6:$J$105,J12)&gt;1,"ID duplicado",IF(COUNTIFS('Movimentos Contabilísticos'!$J$6:$J$105,J12,'Movimentos Contabilísticos'!$K$6:$K$105,"Excluído")&gt;0,"Contrapartida excluída",IF(AND(I12-SUMIF('Movimentos Contabilísticos'!$J$6:$J$105,J12,'Movimentos Contabilísticos'!$I$6:$I$105)&lt;='Painel'!$K$9,I12-SUMIF('Movimentos Contabilísticos'!$J$6:$J$105,J12,'Movimentos Contabilísticos'!$I$6:$I$105)&gt;=-'Painel'!$K$9),"OK","Valor diferente")))),"Erro de verificação"))))</f>
        <v/>
      </c>
      <c r="N12" s="9" t="n"/>
    </row>
    <row r="13">
      <c r="A13" s="15">
        <f>IF(B13="","","BAN-"&amp;TEXT(ROW()-5,"000"))</f>
        <v/>
      </c>
      <c r="B13" s="26" t="n">
        <v>46127</v>
      </c>
      <c r="C13" s="26" t="n">
        <v>46127</v>
      </c>
      <c r="D13" s="9" t="inlineStr">
        <is>
          <t>Processamento de remunerações</t>
        </is>
      </c>
      <c r="E13" s="9" t="inlineStr">
        <is>
          <t>TRF-260415-027</t>
        </is>
      </c>
      <c r="F13" s="9" t="inlineStr">
        <is>
          <t>PT50 0002 0000 0000 0000 0000 0</t>
        </is>
      </c>
      <c r="G13" s="17" t="n">
        <v>950</v>
      </c>
      <c r="H13" s="17" t="n">
        <v>0</v>
      </c>
      <c r="I13" s="7">
        <f>IF(B13="","",IFERROR(H13-G13,0))</f>
        <v/>
      </c>
      <c r="J13" s="18" t="inlineStr">
        <is>
          <t>REC-008</t>
        </is>
      </c>
      <c r="K13" s="18" t="inlineStr">
        <is>
          <t>Ativo</t>
        </is>
      </c>
      <c r="L13" s="19">
        <f>IF(B13="","",IF(K13="Excluído","Excluído",IF(M13="OK","Conciliado","Pendente")))</f>
        <v/>
      </c>
      <c r="M13" s="15">
        <f>IF(B13="","",IF(K13="Excluído","Não aplicável",IF(J13="","Sem ID",IFERROR(IF(COUNTIF('Movimentos Contabilísticos'!$J$6:$J$105,J13)=0,"ID sem correspondência",IF(COUNTIF('Movimentos Contabilísticos'!$J$6:$J$105,J13)&gt;1,"ID duplicado",IF(COUNTIFS('Movimentos Contabilísticos'!$J$6:$J$105,J13,'Movimentos Contabilísticos'!$K$6:$K$105,"Excluído")&gt;0,"Contrapartida excluída",IF(AND(I13-SUMIF('Movimentos Contabilísticos'!$J$6:$J$105,J13,'Movimentos Contabilísticos'!$I$6:$I$105)&lt;='Painel'!$K$9,I13-SUMIF('Movimentos Contabilísticos'!$J$6:$J$105,J13,'Movimentos Contabilísticos'!$I$6:$I$105)&gt;=-'Painel'!$K$9),"OK","Valor diferente")))),"Erro de verificação"))))</f>
        <v/>
      </c>
      <c r="N13" s="9" t="n"/>
    </row>
    <row r="14">
      <c r="A14" s="15">
        <f>IF(B14="","","BAN-"&amp;TEXT(ROW()-5,"000"))</f>
        <v/>
      </c>
      <c r="B14" s="26" t="n">
        <v>46130</v>
      </c>
      <c r="C14" s="26" t="n">
        <v>46130</v>
      </c>
      <c r="D14" s="9" t="inlineStr">
        <is>
          <t>Recebimento por terminal de pagamento</t>
        </is>
      </c>
      <c r="E14" s="9" t="inlineStr">
        <is>
          <t>TPA-260418-31</t>
        </is>
      </c>
      <c r="F14" s="9" t="inlineStr">
        <is>
          <t>PT50 0002 0000 0000 0000 0000 0</t>
        </is>
      </c>
      <c r="G14" s="17" t="n">
        <v>0</v>
      </c>
      <c r="H14" s="17" t="n">
        <v>430.25</v>
      </c>
      <c r="I14" s="7">
        <f>IF(B14="","",IFERROR(H14-G14,0))</f>
        <v/>
      </c>
      <c r="J14" s="18" t="inlineStr">
        <is>
          <t>REC-009</t>
        </is>
      </c>
      <c r="K14" s="18" t="inlineStr">
        <is>
          <t>Ativo</t>
        </is>
      </c>
      <c r="L14" s="19">
        <f>IF(B14="","",IF(K14="Excluído","Excluído",IF(M14="OK","Conciliado","Pendente")))</f>
        <v/>
      </c>
      <c r="M14" s="15">
        <f>IF(B14="","",IF(K14="Excluído","Não aplicável",IF(J14="","Sem ID",IFERROR(IF(COUNTIF('Movimentos Contabilísticos'!$J$6:$J$105,J14)=0,"ID sem correspondência",IF(COUNTIF('Movimentos Contabilísticos'!$J$6:$J$105,J14)&gt;1,"ID duplicado",IF(COUNTIFS('Movimentos Contabilísticos'!$J$6:$J$105,J14,'Movimentos Contabilísticos'!$K$6:$K$105,"Excluído")&gt;0,"Contrapartida excluída",IF(AND(I14-SUMIF('Movimentos Contabilísticos'!$J$6:$J$105,J14,'Movimentos Contabilísticos'!$I$6:$I$105)&lt;='Painel'!$K$9,I14-SUMIF('Movimentos Contabilísticos'!$J$6:$J$105,J14,'Movimentos Contabilísticos'!$I$6:$I$105)&gt;=-'Painel'!$K$9),"OK","Valor diferente")))),"Erro de verificação"))))</f>
        <v/>
      </c>
      <c r="N14" s="9" t="n"/>
    </row>
    <row r="15">
      <c r="A15" s="15">
        <f>IF(B15="","","BAN-"&amp;TEXT(ROW()-5,"000"))</f>
        <v/>
      </c>
      <c r="B15" s="26" t="n">
        <v>46134</v>
      </c>
      <c r="C15" s="26" t="n">
        <v>46134</v>
      </c>
      <c r="D15" s="9" t="inlineStr">
        <is>
          <t>Débito directo de seguro</t>
        </is>
      </c>
      <c r="E15" s="9" t="inlineStr">
        <is>
          <t>DD-SEG-0426</t>
        </is>
      </c>
      <c r="F15" s="9" t="inlineStr">
        <is>
          <t>PT50 0002 0000 0000 0000 0000 0</t>
        </is>
      </c>
      <c r="G15" s="17" t="n">
        <v>120</v>
      </c>
      <c r="H15" s="17" t="n">
        <v>0</v>
      </c>
      <c r="I15" s="7">
        <f>IF(B15="","",IFERROR(H15-G15,0))</f>
        <v/>
      </c>
      <c r="J15" s="18" t="inlineStr"/>
      <c r="K15" s="18" t="inlineStr">
        <is>
          <t>Ativo</t>
        </is>
      </c>
      <c r="L15" s="19">
        <f>IF(B15="","",IF(K15="Excluído","Excluído",IF(M15="OK","Conciliado","Pendente")))</f>
        <v/>
      </c>
      <c r="M15" s="15">
        <f>IF(B15="","",IF(K15="Excluído","Não aplicável",IF(J15="","Sem ID",IFERROR(IF(COUNTIF('Movimentos Contabilísticos'!$J$6:$J$105,J15)=0,"ID sem correspondência",IF(COUNTIF('Movimentos Contabilísticos'!$J$6:$J$105,J15)&gt;1,"ID duplicado",IF(COUNTIFS('Movimentos Contabilísticos'!$J$6:$J$105,J15,'Movimentos Contabilísticos'!$K$6:$K$105,"Excluído")&gt;0,"Contrapartida excluída",IF(AND(I15-SUMIF('Movimentos Contabilísticos'!$J$6:$J$105,J15,'Movimentos Contabilísticos'!$I$6:$I$105)&lt;='Painel'!$K$9,I15-SUMIF('Movimentos Contabilísticos'!$J$6:$J$105,J15,'Movimentos Contabilísticos'!$I$6:$I$105)&gt;=-'Painel'!$K$9),"OK","Valor diferente")))),"Erro de verificação"))))</f>
        <v/>
      </c>
      <c r="N15" s="9" t="n"/>
    </row>
    <row r="16">
      <c r="A16" s="15">
        <f>IF(B16="","","BAN-"&amp;TEXT(ROW()-5,"000"))</f>
        <v/>
      </c>
      <c r="B16" s="26" t="n"/>
      <c r="C16" s="26" t="n"/>
      <c r="D16" s="9" t="n"/>
      <c r="E16" s="9" t="n"/>
      <c r="F16" s="9" t="n"/>
      <c r="G16" s="17" t="n"/>
      <c r="H16" s="17" t="n"/>
      <c r="I16" s="7">
        <f>IF(B16="","",IFERROR(H16-G16,0))</f>
        <v/>
      </c>
      <c r="J16" s="18" t="n"/>
      <c r="K16" s="18" t="inlineStr">
        <is>
          <t>Ativo</t>
        </is>
      </c>
      <c r="L16" s="19">
        <f>IF(B16="","",IF(K16="Excluído","Excluído",IF(M16="OK","Conciliado","Pendente")))</f>
        <v/>
      </c>
      <c r="M16" s="15">
        <f>IF(B16="","",IF(K16="Excluído","Não aplicável",IF(J16="","Sem ID",IFERROR(IF(COUNTIF('Movimentos Contabilísticos'!$J$6:$J$105,J16)=0,"ID sem correspondência",IF(COUNTIF('Movimentos Contabilísticos'!$J$6:$J$105,J16)&gt;1,"ID duplicado",IF(COUNTIFS('Movimentos Contabilísticos'!$J$6:$J$105,J16,'Movimentos Contabilísticos'!$K$6:$K$105,"Excluído")&gt;0,"Contrapartida excluída",IF(AND(I16-SUMIF('Movimentos Contabilísticos'!$J$6:$J$105,J16,'Movimentos Contabilísticos'!$I$6:$I$105)&lt;='Painel'!$K$9,I16-SUMIF('Movimentos Contabilísticos'!$J$6:$J$105,J16,'Movimentos Contabilísticos'!$I$6:$I$105)&gt;=-'Painel'!$K$9),"OK","Valor diferente")))),"Erro de verificação"))))</f>
        <v/>
      </c>
      <c r="N16" s="9" t="n"/>
    </row>
    <row r="17">
      <c r="A17" s="15">
        <f>IF(B17="","","BAN-"&amp;TEXT(ROW()-5,"000"))</f>
        <v/>
      </c>
      <c r="B17" s="26" t="n"/>
      <c r="C17" s="26" t="n"/>
      <c r="D17" s="9" t="n"/>
      <c r="E17" s="9" t="n"/>
      <c r="F17" s="9" t="n"/>
      <c r="G17" s="17" t="n"/>
      <c r="H17" s="17" t="n"/>
      <c r="I17" s="7">
        <f>IF(B17="","",IFERROR(H17-G17,0))</f>
        <v/>
      </c>
      <c r="J17" s="18" t="n"/>
      <c r="K17" s="18" t="inlineStr">
        <is>
          <t>Ativo</t>
        </is>
      </c>
      <c r="L17" s="19">
        <f>IF(B17="","",IF(K17="Excluído","Excluído",IF(M17="OK","Conciliado","Pendente")))</f>
        <v/>
      </c>
      <c r="M17" s="15">
        <f>IF(B17="","",IF(K17="Excluído","Não aplicável",IF(J17="","Sem ID",IFERROR(IF(COUNTIF('Movimentos Contabilísticos'!$J$6:$J$105,J17)=0,"ID sem correspondência",IF(COUNTIF('Movimentos Contabilísticos'!$J$6:$J$105,J17)&gt;1,"ID duplicado",IF(COUNTIFS('Movimentos Contabilísticos'!$J$6:$J$105,J17,'Movimentos Contabilísticos'!$K$6:$K$105,"Excluído")&gt;0,"Contrapartida excluída",IF(AND(I17-SUMIF('Movimentos Contabilísticos'!$J$6:$J$105,J17,'Movimentos Contabilísticos'!$I$6:$I$105)&lt;='Painel'!$K$9,I17-SUMIF('Movimentos Contabilísticos'!$J$6:$J$105,J17,'Movimentos Contabilísticos'!$I$6:$I$105)&gt;=-'Painel'!$K$9),"OK","Valor diferente")))),"Erro de verificação"))))</f>
        <v/>
      </c>
      <c r="N17" s="9" t="n"/>
    </row>
    <row r="18">
      <c r="A18" s="15">
        <f>IF(B18="","","BAN-"&amp;TEXT(ROW()-5,"000"))</f>
        <v/>
      </c>
      <c r="B18" s="26" t="n"/>
      <c r="C18" s="26" t="n"/>
      <c r="D18" s="9" t="n"/>
      <c r="E18" s="9" t="n"/>
      <c r="F18" s="9" t="n"/>
      <c r="G18" s="17" t="n"/>
      <c r="H18" s="17" t="n"/>
      <c r="I18" s="7">
        <f>IF(B18="","",IFERROR(H18-G18,0))</f>
        <v/>
      </c>
      <c r="J18" s="18" t="n"/>
      <c r="K18" s="18" t="inlineStr">
        <is>
          <t>Ativo</t>
        </is>
      </c>
      <c r="L18" s="19">
        <f>IF(B18="","",IF(K18="Excluído","Excluído",IF(M18="OK","Conciliado","Pendente")))</f>
        <v/>
      </c>
      <c r="M18" s="15">
        <f>IF(B18="","",IF(K18="Excluído","Não aplicável",IF(J18="","Sem ID",IFERROR(IF(COUNTIF('Movimentos Contabilísticos'!$J$6:$J$105,J18)=0,"ID sem correspondência",IF(COUNTIF('Movimentos Contabilísticos'!$J$6:$J$105,J18)&gt;1,"ID duplicado",IF(COUNTIFS('Movimentos Contabilísticos'!$J$6:$J$105,J18,'Movimentos Contabilísticos'!$K$6:$K$105,"Excluído")&gt;0,"Contrapartida excluída",IF(AND(I18-SUMIF('Movimentos Contabilísticos'!$J$6:$J$105,J18,'Movimentos Contabilísticos'!$I$6:$I$105)&lt;='Painel'!$K$9,I18-SUMIF('Movimentos Contabilísticos'!$J$6:$J$105,J18,'Movimentos Contabilísticos'!$I$6:$I$105)&gt;=-'Painel'!$K$9),"OK","Valor diferente")))),"Erro de verificação"))))</f>
        <v/>
      </c>
      <c r="N18" s="9" t="n"/>
    </row>
    <row r="19">
      <c r="A19" s="15">
        <f>IF(B19="","","BAN-"&amp;TEXT(ROW()-5,"000"))</f>
        <v/>
      </c>
      <c r="B19" s="26" t="n"/>
      <c r="C19" s="26" t="n"/>
      <c r="D19" s="9" t="n"/>
      <c r="E19" s="9" t="n"/>
      <c r="F19" s="9" t="n"/>
      <c r="G19" s="17" t="n"/>
      <c r="H19" s="17" t="n"/>
      <c r="I19" s="7">
        <f>IF(B19="","",IFERROR(H19-G19,0))</f>
        <v/>
      </c>
      <c r="J19" s="18" t="n"/>
      <c r="K19" s="18" t="inlineStr">
        <is>
          <t>Ativo</t>
        </is>
      </c>
      <c r="L19" s="19">
        <f>IF(B19="","",IF(K19="Excluído","Excluído",IF(M19="OK","Conciliado","Pendente")))</f>
        <v/>
      </c>
      <c r="M19" s="15">
        <f>IF(B19="","",IF(K19="Excluído","Não aplicável",IF(J19="","Sem ID",IFERROR(IF(COUNTIF('Movimentos Contabilísticos'!$J$6:$J$105,J19)=0,"ID sem correspondência",IF(COUNTIF('Movimentos Contabilísticos'!$J$6:$J$105,J19)&gt;1,"ID duplicado",IF(COUNTIFS('Movimentos Contabilísticos'!$J$6:$J$105,J19,'Movimentos Contabilísticos'!$K$6:$K$105,"Excluído")&gt;0,"Contrapartida excluída",IF(AND(I19-SUMIF('Movimentos Contabilísticos'!$J$6:$J$105,J19,'Movimentos Contabilísticos'!$I$6:$I$105)&lt;='Painel'!$K$9,I19-SUMIF('Movimentos Contabilísticos'!$J$6:$J$105,J19,'Movimentos Contabilísticos'!$I$6:$I$105)&gt;=-'Painel'!$K$9),"OK","Valor diferente")))),"Erro de verificação"))))</f>
        <v/>
      </c>
      <c r="N19" s="9" t="n"/>
    </row>
    <row r="20">
      <c r="A20" s="15">
        <f>IF(B20="","","BAN-"&amp;TEXT(ROW()-5,"000"))</f>
        <v/>
      </c>
      <c r="B20" s="26" t="n"/>
      <c r="C20" s="26" t="n"/>
      <c r="D20" s="9" t="n"/>
      <c r="E20" s="9" t="n"/>
      <c r="F20" s="9" t="n"/>
      <c r="G20" s="17" t="n"/>
      <c r="H20" s="17" t="n"/>
      <c r="I20" s="7">
        <f>IF(B20="","",IFERROR(H20-G20,0))</f>
        <v/>
      </c>
      <c r="J20" s="18" t="n"/>
      <c r="K20" s="18" t="inlineStr">
        <is>
          <t>Ativo</t>
        </is>
      </c>
      <c r="L20" s="19">
        <f>IF(B20="","",IF(K20="Excluído","Excluído",IF(M20="OK","Conciliado","Pendente")))</f>
        <v/>
      </c>
      <c r="M20" s="15">
        <f>IF(B20="","",IF(K20="Excluído","Não aplicável",IF(J20="","Sem ID",IFERROR(IF(COUNTIF('Movimentos Contabilísticos'!$J$6:$J$105,J20)=0,"ID sem correspondência",IF(COUNTIF('Movimentos Contabilísticos'!$J$6:$J$105,J20)&gt;1,"ID duplicado",IF(COUNTIFS('Movimentos Contabilísticos'!$J$6:$J$105,J20,'Movimentos Contabilísticos'!$K$6:$K$105,"Excluído")&gt;0,"Contrapartida excluída",IF(AND(I20-SUMIF('Movimentos Contabilísticos'!$J$6:$J$105,J20,'Movimentos Contabilísticos'!$I$6:$I$105)&lt;='Painel'!$K$9,I20-SUMIF('Movimentos Contabilísticos'!$J$6:$J$105,J20,'Movimentos Contabilísticos'!$I$6:$I$105)&gt;=-'Painel'!$K$9),"OK","Valor diferente")))),"Erro de verificação"))))</f>
        <v/>
      </c>
      <c r="N20" s="9" t="n"/>
    </row>
    <row r="21">
      <c r="A21" s="15">
        <f>IF(B21="","","BAN-"&amp;TEXT(ROW()-5,"000"))</f>
        <v/>
      </c>
      <c r="B21" s="26" t="n"/>
      <c r="C21" s="26" t="n"/>
      <c r="D21" s="9" t="n"/>
      <c r="E21" s="9" t="n"/>
      <c r="F21" s="9" t="n"/>
      <c r="G21" s="17" t="n"/>
      <c r="H21" s="17" t="n"/>
      <c r="I21" s="7">
        <f>IF(B21="","",IFERROR(H21-G21,0))</f>
        <v/>
      </c>
      <c r="J21" s="18" t="n"/>
      <c r="K21" s="18" t="inlineStr">
        <is>
          <t>Ativo</t>
        </is>
      </c>
      <c r="L21" s="19">
        <f>IF(B21="","",IF(K21="Excluído","Excluído",IF(M21="OK","Conciliado","Pendente")))</f>
        <v/>
      </c>
      <c r="M21" s="15">
        <f>IF(B21="","",IF(K21="Excluído","Não aplicável",IF(J21="","Sem ID",IFERROR(IF(COUNTIF('Movimentos Contabilísticos'!$J$6:$J$105,J21)=0,"ID sem correspondência",IF(COUNTIF('Movimentos Contabilísticos'!$J$6:$J$105,J21)&gt;1,"ID duplicado",IF(COUNTIFS('Movimentos Contabilísticos'!$J$6:$J$105,J21,'Movimentos Contabilísticos'!$K$6:$K$105,"Excluído")&gt;0,"Contrapartida excluída",IF(AND(I21-SUMIF('Movimentos Contabilísticos'!$J$6:$J$105,J21,'Movimentos Contabilísticos'!$I$6:$I$105)&lt;='Painel'!$K$9,I21-SUMIF('Movimentos Contabilísticos'!$J$6:$J$105,J21,'Movimentos Contabilísticos'!$I$6:$I$105)&gt;=-'Painel'!$K$9),"OK","Valor diferente")))),"Erro de verificação"))))</f>
        <v/>
      </c>
      <c r="N21" s="9" t="n"/>
    </row>
    <row r="22">
      <c r="A22" s="15">
        <f>IF(B22="","","BAN-"&amp;TEXT(ROW()-5,"000"))</f>
        <v/>
      </c>
      <c r="B22" s="26" t="n"/>
      <c r="C22" s="26" t="n"/>
      <c r="D22" s="9" t="n"/>
      <c r="E22" s="9" t="n"/>
      <c r="F22" s="9" t="n"/>
      <c r="G22" s="17" t="n"/>
      <c r="H22" s="17" t="n"/>
      <c r="I22" s="7">
        <f>IF(B22="","",IFERROR(H22-G22,0))</f>
        <v/>
      </c>
      <c r="J22" s="18" t="n"/>
      <c r="K22" s="18" t="inlineStr">
        <is>
          <t>Ativo</t>
        </is>
      </c>
      <c r="L22" s="19">
        <f>IF(B22="","",IF(K22="Excluído","Excluído",IF(M22="OK","Conciliado","Pendente")))</f>
        <v/>
      </c>
      <c r="M22" s="15">
        <f>IF(B22="","",IF(K22="Excluído","Não aplicável",IF(J22="","Sem ID",IFERROR(IF(COUNTIF('Movimentos Contabilísticos'!$J$6:$J$105,J22)=0,"ID sem correspondência",IF(COUNTIF('Movimentos Contabilísticos'!$J$6:$J$105,J22)&gt;1,"ID duplicado",IF(COUNTIFS('Movimentos Contabilísticos'!$J$6:$J$105,J22,'Movimentos Contabilísticos'!$K$6:$K$105,"Excluído")&gt;0,"Contrapartida excluída",IF(AND(I22-SUMIF('Movimentos Contabilísticos'!$J$6:$J$105,J22,'Movimentos Contabilísticos'!$I$6:$I$105)&lt;='Painel'!$K$9,I22-SUMIF('Movimentos Contabilísticos'!$J$6:$J$105,J22,'Movimentos Contabilísticos'!$I$6:$I$105)&gt;=-'Painel'!$K$9),"OK","Valor diferente")))),"Erro de verificação"))))</f>
        <v/>
      </c>
      <c r="N22" s="9" t="n"/>
    </row>
    <row r="23">
      <c r="A23" s="15">
        <f>IF(B23="","","BAN-"&amp;TEXT(ROW()-5,"000"))</f>
        <v/>
      </c>
      <c r="B23" s="26" t="n"/>
      <c r="C23" s="26" t="n"/>
      <c r="D23" s="9" t="n"/>
      <c r="E23" s="9" t="n"/>
      <c r="F23" s="9" t="n"/>
      <c r="G23" s="17" t="n"/>
      <c r="H23" s="17" t="n"/>
      <c r="I23" s="7">
        <f>IF(B23="","",IFERROR(H23-G23,0))</f>
        <v/>
      </c>
      <c r="J23" s="18" t="n"/>
      <c r="K23" s="18" t="inlineStr">
        <is>
          <t>Ativo</t>
        </is>
      </c>
      <c r="L23" s="19">
        <f>IF(B23="","",IF(K23="Excluído","Excluído",IF(M23="OK","Conciliado","Pendente")))</f>
        <v/>
      </c>
      <c r="M23" s="15">
        <f>IF(B23="","",IF(K23="Excluído","Não aplicável",IF(J23="","Sem ID",IFERROR(IF(COUNTIF('Movimentos Contabilísticos'!$J$6:$J$105,J23)=0,"ID sem correspondência",IF(COUNTIF('Movimentos Contabilísticos'!$J$6:$J$105,J23)&gt;1,"ID duplicado",IF(COUNTIFS('Movimentos Contabilísticos'!$J$6:$J$105,J23,'Movimentos Contabilísticos'!$K$6:$K$105,"Excluído")&gt;0,"Contrapartida excluída",IF(AND(I23-SUMIF('Movimentos Contabilísticos'!$J$6:$J$105,J23,'Movimentos Contabilísticos'!$I$6:$I$105)&lt;='Painel'!$K$9,I23-SUMIF('Movimentos Contabilísticos'!$J$6:$J$105,J23,'Movimentos Contabilísticos'!$I$6:$I$105)&gt;=-'Painel'!$K$9),"OK","Valor diferente")))),"Erro de verificação"))))</f>
        <v/>
      </c>
      <c r="N23" s="9" t="n"/>
    </row>
    <row r="24">
      <c r="A24" s="15">
        <f>IF(B24="","","BAN-"&amp;TEXT(ROW()-5,"000"))</f>
        <v/>
      </c>
      <c r="B24" s="26" t="n"/>
      <c r="C24" s="26" t="n"/>
      <c r="D24" s="9" t="n"/>
      <c r="E24" s="9" t="n"/>
      <c r="F24" s="9" t="n"/>
      <c r="G24" s="17" t="n"/>
      <c r="H24" s="17" t="n"/>
      <c r="I24" s="7">
        <f>IF(B24="","",IFERROR(H24-G24,0))</f>
        <v/>
      </c>
      <c r="J24" s="18" t="n"/>
      <c r="K24" s="18" t="inlineStr">
        <is>
          <t>Ativo</t>
        </is>
      </c>
      <c r="L24" s="19">
        <f>IF(B24="","",IF(K24="Excluído","Excluído",IF(M24="OK","Conciliado","Pendente")))</f>
        <v/>
      </c>
      <c r="M24" s="15">
        <f>IF(B24="","",IF(K24="Excluído","Não aplicável",IF(J24="","Sem ID",IFERROR(IF(COUNTIF('Movimentos Contabilísticos'!$J$6:$J$105,J24)=0,"ID sem correspondência",IF(COUNTIF('Movimentos Contabilísticos'!$J$6:$J$105,J24)&gt;1,"ID duplicado",IF(COUNTIFS('Movimentos Contabilísticos'!$J$6:$J$105,J24,'Movimentos Contabilísticos'!$K$6:$K$105,"Excluído")&gt;0,"Contrapartida excluída",IF(AND(I24-SUMIF('Movimentos Contabilísticos'!$J$6:$J$105,J24,'Movimentos Contabilísticos'!$I$6:$I$105)&lt;='Painel'!$K$9,I24-SUMIF('Movimentos Contabilísticos'!$J$6:$J$105,J24,'Movimentos Contabilísticos'!$I$6:$I$105)&gt;=-'Painel'!$K$9),"OK","Valor diferente")))),"Erro de verificação"))))</f>
        <v/>
      </c>
      <c r="N24" s="9" t="n"/>
    </row>
    <row r="25">
      <c r="A25" s="15">
        <f>IF(B25="","","BAN-"&amp;TEXT(ROW()-5,"000"))</f>
        <v/>
      </c>
      <c r="B25" s="26" t="n"/>
      <c r="C25" s="26" t="n"/>
      <c r="D25" s="9" t="n"/>
      <c r="E25" s="9" t="n"/>
      <c r="F25" s="9" t="n"/>
      <c r="G25" s="17" t="n"/>
      <c r="H25" s="17" t="n"/>
      <c r="I25" s="7">
        <f>IF(B25="","",IFERROR(H25-G25,0))</f>
        <v/>
      </c>
      <c r="J25" s="18" t="n"/>
      <c r="K25" s="18" t="inlineStr">
        <is>
          <t>Ativo</t>
        </is>
      </c>
      <c r="L25" s="19">
        <f>IF(B25="","",IF(K25="Excluído","Excluído",IF(M25="OK","Conciliado","Pendente")))</f>
        <v/>
      </c>
      <c r="M25" s="15">
        <f>IF(B25="","",IF(K25="Excluído","Não aplicável",IF(J25="","Sem ID",IFERROR(IF(COUNTIF('Movimentos Contabilísticos'!$J$6:$J$105,J25)=0,"ID sem correspondência",IF(COUNTIF('Movimentos Contabilísticos'!$J$6:$J$105,J25)&gt;1,"ID duplicado",IF(COUNTIFS('Movimentos Contabilísticos'!$J$6:$J$105,J25,'Movimentos Contabilísticos'!$K$6:$K$105,"Excluído")&gt;0,"Contrapartida excluída",IF(AND(I25-SUMIF('Movimentos Contabilísticos'!$J$6:$J$105,J25,'Movimentos Contabilísticos'!$I$6:$I$105)&lt;='Painel'!$K$9,I25-SUMIF('Movimentos Contabilísticos'!$J$6:$J$105,J25,'Movimentos Contabilísticos'!$I$6:$I$105)&gt;=-'Painel'!$K$9),"OK","Valor diferente")))),"Erro de verificação"))))</f>
        <v/>
      </c>
      <c r="N25" s="9" t="n"/>
    </row>
    <row r="26">
      <c r="A26" s="15">
        <f>IF(B26="","","BAN-"&amp;TEXT(ROW()-5,"000"))</f>
        <v/>
      </c>
      <c r="B26" s="26" t="n"/>
      <c r="C26" s="26" t="n"/>
      <c r="D26" s="9" t="n"/>
      <c r="E26" s="9" t="n"/>
      <c r="F26" s="9" t="n"/>
      <c r="G26" s="17" t="n"/>
      <c r="H26" s="17" t="n"/>
      <c r="I26" s="7">
        <f>IF(B26="","",IFERROR(H26-G26,0))</f>
        <v/>
      </c>
      <c r="J26" s="18" t="n"/>
      <c r="K26" s="18" t="inlineStr">
        <is>
          <t>Ativo</t>
        </is>
      </c>
      <c r="L26" s="19">
        <f>IF(B26="","",IF(K26="Excluído","Excluído",IF(M26="OK","Conciliado","Pendente")))</f>
        <v/>
      </c>
      <c r="M26" s="15">
        <f>IF(B26="","",IF(K26="Excluído","Não aplicável",IF(J26="","Sem ID",IFERROR(IF(COUNTIF('Movimentos Contabilísticos'!$J$6:$J$105,J26)=0,"ID sem correspondência",IF(COUNTIF('Movimentos Contabilísticos'!$J$6:$J$105,J26)&gt;1,"ID duplicado",IF(COUNTIFS('Movimentos Contabilísticos'!$J$6:$J$105,J26,'Movimentos Contabilísticos'!$K$6:$K$105,"Excluído")&gt;0,"Contrapartida excluída",IF(AND(I26-SUMIF('Movimentos Contabilísticos'!$J$6:$J$105,J26,'Movimentos Contabilísticos'!$I$6:$I$105)&lt;='Painel'!$K$9,I26-SUMIF('Movimentos Contabilísticos'!$J$6:$J$105,J26,'Movimentos Contabilísticos'!$I$6:$I$105)&gt;=-'Painel'!$K$9),"OK","Valor diferente")))),"Erro de verificação"))))</f>
        <v/>
      </c>
      <c r="N26" s="9" t="n"/>
    </row>
    <row r="27">
      <c r="A27" s="15">
        <f>IF(B27="","","BAN-"&amp;TEXT(ROW()-5,"000"))</f>
        <v/>
      </c>
      <c r="B27" s="26" t="n"/>
      <c r="C27" s="26" t="n"/>
      <c r="D27" s="9" t="n"/>
      <c r="E27" s="9" t="n"/>
      <c r="F27" s="9" t="n"/>
      <c r="G27" s="17" t="n"/>
      <c r="H27" s="17" t="n"/>
      <c r="I27" s="7">
        <f>IF(B27="","",IFERROR(H27-G27,0))</f>
        <v/>
      </c>
      <c r="J27" s="18" t="n"/>
      <c r="K27" s="18" t="inlineStr">
        <is>
          <t>Ativo</t>
        </is>
      </c>
      <c r="L27" s="19">
        <f>IF(B27="","",IF(K27="Excluído","Excluído",IF(M27="OK","Conciliado","Pendente")))</f>
        <v/>
      </c>
      <c r="M27" s="15">
        <f>IF(B27="","",IF(K27="Excluído","Não aplicável",IF(J27="","Sem ID",IFERROR(IF(COUNTIF('Movimentos Contabilísticos'!$J$6:$J$105,J27)=0,"ID sem correspondência",IF(COUNTIF('Movimentos Contabilísticos'!$J$6:$J$105,J27)&gt;1,"ID duplicado",IF(COUNTIFS('Movimentos Contabilísticos'!$J$6:$J$105,J27,'Movimentos Contabilísticos'!$K$6:$K$105,"Excluído")&gt;0,"Contrapartida excluída",IF(AND(I27-SUMIF('Movimentos Contabilísticos'!$J$6:$J$105,J27,'Movimentos Contabilísticos'!$I$6:$I$105)&lt;='Painel'!$K$9,I27-SUMIF('Movimentos Contabilísticos'!$J$6:$J$105,J27,'Movimentos Contabilísticos'!$I$6:$I$105)&gt;=-'Painel'!$K$9),"OK","Valor diferente")))),"Erro de verificação"))))</f>
        <v/>
      </c>
      <c r="N27" s="9" t="n"/>
    </row>
    <row r="28">
      <c r="A28" s="15">
        <f>IF(B28="","","BAN-"&amp;TEXT(ROW()-5,"000"))</f>
        <v/>
      </c>
      <c r="B28" s="26" t="n"/>
      <c r="C28" s="26" t="n"/>
      <c r="D28" s="9" t="n"/>
      <c r="E28" s="9" t="n"/>
      <c r="F28" s="9" t="n"/>
      <c r="G28" s="17" t="n"/>
      <c r="H28" s="17" t="n"/>
      <c r="I28" s="7">
        <f>IF(B28="","",IFERROR(H28-G28,0))</f>
        <v/>
      </c>
      <c r="J28" s="18" t="n"/>
      <c r="K28" s="18" t="inlineStr">
        <is>
          <t>Ativo</t>
        </is>
      </c>
      <c r="L28" s="19">
        <f>IF(B28="","",IF(K28="Excluído","Excluído",IF(M28="OK","Conciliado","Pendente")))</f>
        <v/>
      </c>
      <c r="M28" s="15">
        <f>IF(B28="","",IF(K28="Excluído","Não aplicável",IF(J28="","Sem ID",IFERROR(IF(COUNTIF('Movimentos Contabilísticos'!$J$6:$J$105,J28)=0,"ID sem correspondência",IF(COUNTIF('Movimentos Contabilísticos'!$J$6:$J$105,J28)&gt;1,"ID duplicado",IF(COUNTIFS('Movimentos Contabilísticos'!$J$6:$J$105,J28,'Movimentos Contabilísticos'!$K$6:$K$105,"Excluído")&gt;0,"Contrapartida excluída",IF(AND(I28-SUMIF('Movimentos Contabilísticos'!$J$6:$J$105,J28,'Movimentos Contabilísticos'!$I$6:$I$105)&lt;='Painel'!$K$9,I28-SUMIF('Movimentos Contabilísticos'!$J$6:$J$105,J28,'Movimentos Contabilísticos'!$I$6:$I$105)&gt;=-'Painel'!$K$9),"OK","Valor diferente")))),"Erro de verificação"))))</f>
        <v/>
      </c>
      <c r="N28" s="9" t="n"/>
    </row>
    <row r="29">
      <c r="A29" s="15">
        <f>IF(B29="","","BAN-"&amp;TEXT(ROW()-5,"000"))</f>
        <v/>
      </c>
      <c r="B29" s="26" t="n"/>
      <c r="C29" s="26" t="n"/>
      <c r="D29" s="9" t="n"/>
      <c r="E29" s="9" t="n"/>
      <c r="F29" s="9" t="n"/>
      <c r="G29" s="17" t="n"/>
      <c r="H29" s="17" t="n"/>
      <c r="I29" s="7">
        <f>IF(B29="","",IFERROR(H29-G29,0))</f>
        <v/>
      </c>
      <c r="J29" s="18" t="n"/>
      <c r="K29" s="18" t="inlineStr">
        <is>
          <t>Ativo</t>
        </is>
      </c>
      <c r="L29" s="19">
        <f>IF(B29="","",IF(K29="Excluído","Excluído",IF(M29="OK","Conciliado","Pendente")))</f>
        <v/>
      </c>
      <c r="M29" s="15">
        <f>IF(B29="","",IF(K29="Excluído","Não aplicável",IF(J29="","Sem ID",IFERROR(IF(COUNTIF('Movimentos Contabilísticos'!$J$6:$J$105,J29)=0,"ID sem correspondência",IF(COUNTIF('Movimentos Contabilísticos'!$J$6:$J$105,J29)&gt;1,"ID duplicado",IF(COUNTIFS('Movimentos Contabilísticos'!$J$6:$J$105,J29,'Movimentos Contabilísticos'!$K$6:$K$105,"Excluído")&gt;0,"Contrapartida excluída",IF(AND(I29-SUMIF('Movimentos Contabilísticos'!$J$6:$J$105,J29,'Movimentos Contabilísticos'!$I$6:$I$105)&lt;='Painel'!$K$9,I29-SUMIF('Movimentos Contabilísticos'!$J$6:$J$105,J29,'Movimentos Contabilísticos'!$I$6:$I$105)&gt;=-'Painel'!$K$9),"OK","Valor diferente")))),"Erro de verificação"))))</f>
        <v/>
      </c>
      <c r="N29" s="9" t="n"/>
    </row>
    <row r="30">
      <c r="A30" s="15">
        <f>IF(B30="","","BAN-"&amp;TEXT(ROW()-5,"000"))</f>
        <v/>
      </c>
      <c r="B30" s="26" t="n"/>
      <c r="C30" s="26" t="n"/>
      <c r="D30" s="9" t="n"/>
      <c r="E30" s="9" t="n"/>
      <c r="F30" s="9" t="n"/>
      <c r="G30" s="17" t="n"/>
      <c r="H30" s="17" t="n"/>
      <c r="I30" s="7">
        <f>IF(B30="","",IFERROR(H30-G30,0))</f>
        <v/>
      </c>
      <c r="J30" s="18" t="n"/>
      <c r="K30" s="18" t="inlineStr">
        <is>
          <t>Ativo</t>
        </is>
      </c>
      <c r="L30" s="19">
        <f>IF(B30="","",IF(K30="Excluído","Excluído",IF(M30="OK","Conciliado","Pendente")))</f>
        <v/>
      </c>
      <c r="M30" s="15">
        <f>IF(B30="","",IF(K30="Excluído","Não aplicável",IF(J30="","Sem ID",IFERROR(IF(COUNTIF('Movimentos Contabilísticos'!$J$6:$J$105,J30)=0,"ID sem correspondência",IF(COUNTIF('Movimentos Contabilísticos'!$J$6:$J$105,J30)&gt;1,"ID duplicado",IF(COUNTIFS('Movimentos Contabilísticos'!$J$6:$J$105,J30,'Movimentos Contabilísticos'!$K$6:$K$105,"Excluído")&gt;0,"Contrapartida excluída",IF(AND(I30-SUMIF('Movimentos Contabilísticos'!$J$6:$J$105,J30,'Movimentos Contabilísticos'!$I$6:$I$105)&lt;='Painel'!$K$9,I30-SUMIF('Movimentos Contabilísticos'!$J$6:$J$105,J30,'Movimentos Contabilísticos'!$I$6:$I$105)&gt;=-'Painel'!$K$9),"OK","Valor diferente")))),"Erro de verificação"))))</f>
        <v/>
      </c>
      <c r="N30" s="9" t="n"/>
    </row>
    <row r="31">
      <c r="A31" s="15">
        <f>IF(B31="","","BAN-"&amp;TEXT(ROW()-5,"000"))</f>
        <v/>
      </c>
      <c r="B31" s="26" t="n"/>
      <c r="C31" s="26" t="n"/>
      <c r="D31" s="9" t="n"/>
      <c r="E31" s="9" t="n"/>
      <c r="F31" s="9" t="n"/>
      <c r="G31" s="17" t="n"/>
      <c r="H31" s="17" t="n"/>
      <c r="I31" s="7">
        <f>IF(B31="","",IFERROR(H31-G31,0))</f>
        <v/>
      </c>
      <c r="J31" s="18" t="n"/>
      <c r="K31" s="18" t="inlineStr">
        <is>
          <t>Ativo</t>
        </is>
      </c>
      <c r="L31" s="19">
        <f>IF(B31="","",IF(K31="Excluído","Excluído",IF(M31="OK","Conciliado","Pendente")))</f>
        <v/>
      </c>
      <c r="M31" s="15">
        <f>IF(B31="","",IF(K31="Excluído","Não aplicável",IF(J31="","Sem ID",IFERROR(IF(COUNTIF('Movimentos Contabilísticos'!$J$6:$J$105,J31)=0,"ID sem correspondência",IF(COUNTIF('Movimentos Contabilísticos'!$J$6:$J$105,J31)&gt;1,"ID duplicado",IF(COUNTIFS('Movimentos Contabilísticos'!$J$6:$J$105,J31,'Movimentos Contabilísticos'!$K$6:$K$105,"Excluído")&gt;0,"Contrapartida excluída",IF(AND(I31-SUMIF('Movimentos Contabilísticos'!$J$6:$J$105,J31,'Movimentos Contabilísticos'!$I$6:$I$105)&lt;='Painel'!$K$9,I31-SUMIF('Movimentos Contabilísticos'!$J$6:$J$105,J31,'Movimentos Contabilísticos'!$I$6:$I$105)&gt;=-'Painel'!$K$9),"OK","Valor diferente")))),"Erro de verificação"))))</f>
        <v/>
      </c>
      <c r="N31" s="9" t="n"/>
    </row>
    <row r="32">
      <c r="A32" s="15">
        <f>IF(B32="","","BAN-"&amp;TEXT(ROW()-5,"000"))</f>
        <v/>
      </c>
      <c r="B32" s="26" t="n"/>
      <c r="C32" s="26" t="n"/>
      <c r="D32" s="9" t="n"/>
      <c r="E32" s="9" t="n"/>
      <c r="F32" s="9" t="n"/>
      <c r="G32" s="17" t="n"/>
      <c r="H32" s="17" t="n"/>
      <c r="I32" s="7">
        <f>IF(B32="","",IFERROR(H32-G32,0))</f>
        <v/>
      </c>
      <c r="J32" s="18" t="n"/>
      <c r="K32" s="18" t="inlineStr">
        <is>
          <t>Ativo</t>
        </is>
      </c>
      <c r="L32" s="19">
        <f>IF(B32="","",IF(K32="Excluído","Excluído",IF(M32="OK","Conciliado","Pendente")))</f>
        <v/>
      </c>
      <c r="M32" s="15">
        <f>IF(B32="","",IF(K32="Excluído","Não aplicável",IF(J32="","Sem ID",IFERROR(IF(COUNTIF('Movimentos Contabilísticos'!$J$6:$J$105,J32)=0,"ID sem correspondência",IF(COUNTIF('Movimentos Contabilísticos'!$J$6:$J$105,J32)&gt;1,"ID duplicado",IF(COUNTIFS('Movimentos Contabilísticos'!$J$6:$J$105,J32,'Movimentos Contabilísticos'!$K$6:$K$105,"Excluído")&gt;0,"Contrapartida excluída",IF(AND(I32-SUMIF('Movimentos Contabilísticos'!$J$6:$J$105,J32,'Movimentos Contabilísticos'!$I$6:$I$105)&lt;='Painel'!$K$9,I32-SUMIF('Movimentos Contabilísticos'!$J$6:$J$105,J32,'Movimentos Contabilísticos'!$I$6:$I$105)&gt;=-'Painel'!$K$9),"OK","Valor diferente")))),"Erro de verificação"))))</f>
        <v/>
      </c>
      <c r="N32" s="9" t="n"/>
    </row>
    <row r="33">
      <c r="A33" s="15">
        <f>IF(B33="","","BAN-"&amp;TEXT(ROW()-5,"000"))</f>
        <v/>
      </c>
      <c r="B33" s="26" t="n"/>
      <c r="C33" s="26" t="n"/>
      <c r="D33" s="9" t="n"/>
      <c r="E33" s="9" t="n"/>
      <c r="F33" s="9" t="n"/>
      <c r="G33" s="17" t="n"/>
      <c r="H33" s="17" t="n"/>
      <c r="I33" s="7">
        <f>IF(B33="","",IFERROR(H33-G33,0))</f>
        <v/>
      </c>
      <c r="J33" s="18" t="n"/>
      <c r="K33" s="18" t="inlineStr">
        <is>
          <t>Ativo</t>
        </is>
      </c>
      <c r="L33" s="19">
        <f>IF(B33="","",IF(K33="Excluído","Excluído",IF(M33="OK","Conciliado","Pendente")))</f>
        <v/>
      </c>
      <c r="M33" s="15">
        <f>IF(B33="","",IF(K33="Excluído","Não aplicável",IF(J33="","Sem ID",IFERROR(IF(COUNTIF('Movimentos Contabilísticos'!$J$6:$J$105,J33)=0,"ID sem correspondência",IF(COUNTIF('Movimentos Contabilísticos'!$J$6:$J$105,J33)&gt;1,"ID duplicado",IF(COUNTIFS('Movimentos Contabilísticos'!$J$6:$J$105,J33,'Movimentos Contabilísticos'!$K$6:$K$105,"Excluído")&gt;0,"Contrapartida excluída",IF(AND(I33-SUMIF('Movimentos Contabilísticos'!$J$6:$J$105,J33,'Movimentos Contabilísticos'!$I$6:$I$105)&lt;='Painel'!$K$9,I33-SUMIF('Movimentos Contabilísticos'!$J$6:$J$105,J33,'Movimentos Contabilísticos'!$I$6:$I$105)&gt;=-'Painel'!$K$9),"OK","Valor diferente")))),"Erro de verificação"))))</f>
        <v/>
      </c>
      <c r="N33" s="9" t="n"/>
    </row>
    <row r="34">
      <c r="A34" s="15">
        <f>IF(B34="","","BAN-"&amp;TEXT(ROW()-5,"000"))</f>
        <v/>
      </c>
      <c r="B34" s="26" t="n"/>
      <c r="C34" s="26" t="n"/>
      <c r="D34" s="9" t="n"/>
      <c r="E34" s="9" t="n"/>
      <c r="F34" s="9" t="n"/>
      <c r="G34" s="17" t="n"/>
      <c r="H34" s="17" t="n"/>
      <c r="I34" s="7">
        <f>IF(B34="","",IFERROR(H34-G34,0))</f>
        <v/>
      </c>
      <c r="J34" s="18" t="n"/>
      <c r="K34" s="18" t="inlineStr">
        <is>
          <t>Ativo</t>
        </is>
      </c>
      <c r="L34" s="19">
        <f>IF(B34="","",IF(K34="Excluído","Excluído",IF(M34="OK","Conciliado","Pendente")))</f>
        <v/>
      </c>
      <c r="M34" s="15">
        <f>IF(B34="","",IF(K34="Excluído","Não aplicável",IF(J34="","Sem ID",IFERROR(IF(COUNTIF('Movimentos Contabilísticos'!$J$6:$J$105,J34)=0,"ID sem correspondência",IF(COUNTIF('Movimentos Contabilísticos'!$J$6:$J$105,J34)&gt;1,"ID duplicado",IF(COUNTIFS('Movimentos Contabilísticos'!$J$6:$J$105,J34,'Movimentos Contabilísticos'!$K$6:$K$105,"Excluído")&gt;0,"Contrapartida excluída",IF(AND(I34-SUMIF('Movimentos Contabilísticos'!$J$6:$J$105,J34,'Movimentos Contabilísticos'!$I$6:$I$105)&lt;='Painel'!$K$9,I34-SUMIF('Movimentos Contabilísticos'!$J$6:$J$105,J34,'Movimentos Contabilísticos'!$I$6:$I$105)&gt;=-'Painel'!$K$9),"OK","Valor diferente")))),"Erro de verificação"))))</f>
        <v/>
      </c>
      <c r="N34" s="9" t="n"/>
    </row>
    <row r="35">
      <c r="A35" s="15">
        <f>IF(B35="","","BAN-"&amp;TEXT(ROW()-5,"000"))</f>
        <v/>
      </c>
      <c r="B35" s="26" t="n"/>
      <c r="C35" s="26" t="n"/>
      <c r="D35" s="9" t="n"/>
      <c r="E35" s="9" t="n"/>
      <c r="F35" s="9" t="n"/>
      <c r="G35" s="17" t="n"/>
      <c r="H35" s="17" t="n"/>
      <c r="I35" s="7">
        <f>IF(B35="","",IFERROR(H35-G35,0))</f>
        <v/>
      </c>
      <c r="J35" s="18" t="n"/>
      <c r="K35" s="18" t="inlineStr">
        <is>
          <t>Ativo</t>
        </is>
      </c>
      <c r="L35" s="19">
        <f>IF(B35="","",IF(K35="Excluído","Excluído",IF(M35="OK","Conciliado","Pendente")))</f>
        <v/>
      </c>
      <c r="M35" s="15">
        <f>IF(B35="","",IF(K35="Excluído","Não aplicável",IF(J35="","Sem ID",IFERROR(IF(COUNTIF('Movimentos Contabilísticos'!$J$6:$J$105,J35)=0,"ID sem correspondência",IF(COUNTIF('Movimentos Contabilísticos'!$J$6:$J$105,J35)&gt;1,"ID duplicado",IF(COUNTIFS('Movimentos Contabilísticos'!$J$6:$J$105,J35,'Movimentos Contabilísticos'!$K$6:$K$105,"Excluído")&gt;0,"Contrapartida excluída",IF(AND(I35-SUMIF('Movimentos Contabilísticos'!$J$6:$J$105,J35,'Movimentos Contabilísticos'!$I$6:$I$105)&lt;='Painel'!$K$9,I35-SUMIF('Movimentos Contabilísticos'!$J$6:$J$105,J35,'Movimentos Contabilísticos'!$I$6:$I$105)&gt;=-'Painel'!$K$9),"OK","Valor diferente")))),"Erro de verificação"))))</f>
        <v/>
      </c>
      <c r="N35" s="9" t="n"/>
    </row>
    <row r="36">
      <c r="A36" s="15">
        <f>IF(B36="","","BAN-"&amp;TEXT(ROW()-5,"000"))</f>
        <v/>
      </c>
      <c r="B36" s="26" t="n"/>
      <c r="C36" s="26" t="n"/>
      <c r="D36" s="9" t="n"/>
      <c r="E36" s="9" t="n"/>
      <c r="F36" s="9" t="n"/>
      <c r="G36" s="17" t="n"/>
      <c r="H36" s="17" t="n"/>
      <c r="I36" s="7">
        <f>IF(B36="","",IFERROR(H36-G36,0))</f>
        <v/>
      </c>
      <c r="J36" s="18" t="n"/>
      <c r="K36" s="18" t="inlineStr">
        <is>
          <t>Ativo</t>
        </is>
      </c>
      <c r="L36" s="19">
        <f>IF(B36="","",IF(K36="Excluído","Excluído",IF(M36="OK","Conciliado","Pendente")))</f>
        <v/>
      </c>
      <c r="M36" s="15">
        <f>IF(B36="","",IF(K36="Excluído","Não aplicável",IF(J36="","Sem ID",IFERROR(IF(COUNTIF('Movimentos Contabilísticos'!$J$6:$J$105,J36)=0,"ID sem correspondência",IF(COUNTIF('Movimentos Contabilísticos'!$J$6:$J$105,J36)&gt;1,"ID duplicado",IF(COUNTIFS('Movimentos Contabilísticos'!$J$6:$J$105,J36,'Movimentos Contabilísticos'!$K$6:$K$105,"Excluído")&gt;0,"Contrapartida excluída",IF(AND(I36-SUMIF('Movimentos Contabilísticos'!$J$6:$J$105,J36,'Movimentos Contabilísticos'!$I$6:$I$105)&lt;='Painel'!$K$9,I36-SUMIF('Movimentos Contabilísticos'!$J$6:$J$105,J36,'Movimentos Contabilísticos'!$I$6:$I$105)&gt;=-'Painel'!$K$9),"OK","Valor diferente")))),"Erro de verificação"))))</f>
        <v/>
      </c>
      <c r="N36" s="9" t="n"/>
    </row>
    <row r="37">
      <c r="A37" s="15">
        <f>IF(B37="","","BAN-"&amp;TEXT(ROW()-5,"000"))</f>
        <v/>
      </c>
      <c r="B37" s="26" t="n"/>
      <c r="C37" s="26" t="n"/>
      <c r="D37" s="9" t="n"/>
      <c r="E37" s="9" t="n"/>
      <c r="F37" s="9" t="n"/>
      <c r="G37" s="17" t="n"/>
      <c r="H37" s="17" t="n"/>
      <c r="I37" s="7">
        <f>IF(B37="","",IFERROR(H37-G37,0))</f>
        <v/>
      </c>
      <c r="J37" s="18" t="n"/>
      <c r="K37" s="18" t="inlineStr">
        <is>
          <t>Ativo</t>
        </is>
      </c>
      <c r="L37" s="19">
        <f>IF(B37="","",IF(K37="Excluído","Excluído",IF(M37="OK","Conciliado","Pendente")))</f>
        <v/>
      </c>
      <c r="M37" s="15">
        <f>IF(B37="","",IF(K37="Excluído","Não aplicável",IF(J37="","Sem ID",IFERROR(IF(COUNTIF('Movimentos Contabilísticos'!$J$6:$J$105,J37)=0,"ID sem correspondência",IF(COUNTIF('Movimentos Contabilísticos'!$J$6:$J$105,J37)&gt;1,"ID duplicado",IF(COUNTIFS('Movimentos Contabilísticos'!$J$6:$J$105,J37,'Movimentos Contabilísticos'!$K$6:$K$105,"Excluído")&gt;0,"Contrapartida excluída",IF(AND(I37-SUMIF('Movimentos Contabilísticos'!$J$6:$J$105,J37,'Movimentos Contabilísticos'!$I$6:$I$105)&lt;='Painel'!$K$9,I37-SUMIF('Movimentos Contabilísticos'!$J$6:$J$105,J37,'Movimentos Contabilísticos'!$I$6:$I$105)&gt;=-'Painel'!$K$9),"OK","Valor diferente")))),"Erro de verificação"))))</f>
        <v/>
      </c>
      <c r="N37" s="9" t="n"/>
    </row>
    <row r="38">
      <c r="A38" s="15">
        <f>IF(B38="","","BAN-"&amp;TEXT(ROW()-5,"000"))</f>
        <v/>
      </c>
      <c r="B38" s="26" t="n"/>
      <c r="C38" s="26" t="n"/>
      <c r="D38" s="9" t="n"/>
      <c r="E38" s="9" t="n"/>
      <c r="F38" s="9" t="n"/>
      <c r="G38" s="17" t="n"/>
      <c r="H38" s="17" t="n"/>
      <c r="I38" s="7">
        <f>IF(B38="","",IFERROR(H38-G38,0))</f>
        <v/>
      </c>
      <c r="J38" s="18" t="n"/>
      <c r="K38" s="18" t="inlineStr">
        <is>
          <t>Ativo</t>
        </is>
      </c>
      <c r="L38" s="19">
        <f>IF(B38="","",IF(K38="Excluído","Excluído",IF(M38="OK","Conciliado","Pendente")))</f>
        <v/>
      </c>
      <c r="M38" s="15">
        <f>IF(B38="","",IF(K38="Excluído","Não aplicável",IF(J38="","Sem ID",IFERROR(IF(COUNTIF('Movimentos Contabilísticos'!$J$6:$J$105,J38)=0,"ID sem correspondência",IF(COUNTIF('Movimentos Contabilísticos'!$J$6:$J$105,J38)&gt;1,"ID duplicado",IF(COUNTIFS('Movimentos Contabilísticos'!$J$6:$J$105,J38,'Movimentos Contabilísticos'!$K$6:$K$105,"Excluído")&gt;0,"Contrapartida excluída",IF(AND(I38-SUMIF('Movimentos Contabilísticos'!$J$6:$J$105,J38,'Movimentos Contabilísticos'!$I$6:$I$105)&lt;='Painel'!$K$9,I38-SUMIF('Movimentos Contabilísticos'!$J$6:$J$105,J38,'Movimentos Contabilísticos'!$I$6:$I$105)&gt;=-'Painel'!$K$9),"OK","Valor diferente")))),"Erro de verificação"))))</f>
        <v/>
      </c>
      <c r="N38" s="9" t="n"/>
    </row>
    <row r="39">
      <c r="A39" s="15">
        <f>IF(B39="","","BAN-"&amp;TEXT(ROW()-5,"000"))</f>
        <v/>
      </c>
      <c r="B39" s="26" t="n"/>
      <c r="C39" s="26" t="n"/>
      <c r="D39" s="9" t="n"/>
      <c r="E39" s="9" t="n"/>
      <c r="F39" s="9" t="n"/>
      <c r="G39" s="17" t="n"/>
      <c r="H39" s="17" t="n"/>
      <c r="I39" s="7">
        <f>IF(B39="","",IFERROR(H39-G39,0))</f>
        <v/>
      </c>
      <c r="J39" s="18" t="n"/>
      <c r="K39" s="18" t="inlineStr">
        <is>
          <t>Ativo</t>
        </is>
      </c>
      <c r="L39" s="19">
        <f>IF(B39="","",IF(K39="Excluído","Excluído",IF(M39="OK","Conciliado","Pendente")))</f>
        <v/>
      </c>
      <c r="M39" s="15">
        <f>IF(B39="","",IF(K39="Excluído","Não aplicável",IF(J39="","Sem ID",IFERROR(IF(COUNTIF('Movimentos Contabilísticos'!$J$6:$J$105,J39)=0,"ID sem correspondência",IF(COUNTIF('Movimentos Contabilísticos'!$J$6:$J$105,J39)&gt;1,"ID duplicado",IF(COUNTIFS('Movimentos Contabilísticos'!$J$6:$J$105,J39,'Movimentos Contabilísticos'!$K$6:$K$105,"Excluído")&gt;0,"Contrapartida excluída",IF(AND(I39-SUMIF('Movimentos Contabilísticos'!$J$6:$J$105,J39,'Movimentos Contabilísticos'!$I$6:$I$105)&lt;='Painel'!$K$9,I39-SUMIF('Movimentos Contabilísticos'!$J$6:$J$105,J39,'Movimentos Contabilísticos'!$I$6:$I$105)&gt;=-'Painel'!$K$9),"OK","Valor diferente")))),"Erro de verificação"))))</f>
        <v/>
      </c>
      <c r="N39" s="9" t="n"/>
    </row>
    <row r="40">
      <c r="A40" s="15">
        <f>IF(B40="","","BAN-"&amp;TEXT(ROW()-5,"000"))</f>
        <v/>
      </c>
      <c r="B40" s="26" t="n"/>
      <c r="C40" s="26" t="n"/>
      <c r="D40" s="9" t="n"/>
      <c r="E40" s="9" t="n"/>
      <c r="F40" s="9" t="n"/>
      <c r="G40" s="17" t="n"/>
      <c r="H40" s="17" t="n"/>
      <c r="I40" s="7">
        <f>IF(B40="","",IFERROR(H40-G40,0))</f>
        <v/>
      </c>
      <c r="J40" s="18" t="n"/>
      <c r="K40" s="18" t="inlineStr">
        <is>
          <t>Ativo</t>
        </is>
      </c>
      <c r="L40" s="19">
        <f>IF(B40="","",IF(K40="Excluído","Excluído",IF(M40="OK","Conciliado","Pendente")))</f>
        <v/>
      </c>
      <c r="M40" s="15">
        <f>IF(B40="","",IF(K40="Excluído","Não aplicável",IF(J40="","Sem ID",IFERROR(IF(COUNTIF('Movimentos Contabilísticos'!$J$6:$J$105,J40)=0,"ID sem correspondência",IF(COUNTIF('Movimentos Contabilísticos'!$J$6:$J$105,J40)&gt;1,"ID duplicado",IF(COUNTIFS('Movimentos Contabilísticos'!$J$6:$J$105,J40,'Movimentos Contabilísticos'!$K$6:$K$105,"Excluído")&gt;0,"Contrapartida excluída",IF(AND(I40-SUMIF('Movimentos Contabilísticos'!$J$6:$J$105,J40,'Movimentos Contabilísticos'!$I$6:$I$105)&lt;='Painel'!$K$9,I40-SUMIF('Movimentos Contabilísticos'!$J$6:$J$105,J40,'Movimentos Contabilísticos'!$I$6:$I$105)&gt;=-'Painel'!$K$9),"OK","Valor diferente")))),"Erro de verificação"))))</f>
        <v/>
      </c>
      <c r="N40" s="9" t="n"/>
    </row>
    <row r="41">
      <c r="A41" s="15">
        <f>IF(B41="","","BAN-"&amp;TEXT(ROW()-5,"000"))</f>
        <v/>
      </c>
      <c r="B41" s="26" t="n"/>
      <c r="C41" s="26" t="n"/>
      <c r="D41" s="9" t="n"/>
      <c r="E41" s="9" t="n"/>
      <c r="F41" s="9" t="n"/>
      <c r="G41" s="17" t="n"/>
      <c r="H41" s="17" t="n"/>
      <c r="I41" s="7">
        <f>IF(B41="","",IFERROR(H41-G41,0))</f>
        <v/>
      </c>
      <c r="J41" s="18" t="n"/>
      <c r="K41" s="18" t="inlineStr">
        <is>
          <t>Ativo</t>
        </is>
      </c>
      <c r="L41" s="19">
        <f>IF(B41="","",IF(K41="Excluído","Excluído",IF(M41="OK","Conciliado","Pendente")))</f>
        <v/>
      </c>
      <c r="M41" s="15">
        <f>IF(B41="","",IF(K41="Excluído","Não aplicável",IF(J41="","Sem ID",IFERROR(IF(COUNTIF('Movimentos Contabilísticos'!$J$6:$J$105,J41)=0,"ID sem correspondência",IF(COUNTIF('Movimentos Contabilísticos'!$J$6:$J$105,J41)&gt;1,"ID duplicado",IF(COUNTIFS('Movimentos Contabilísticos'!$J$6:$J$105,J41,'Movimentos Contabilísticos'!$K$6:$K$105,"Excluído")&gt;0,"Contrapartida excluída",IF(AND(I41-SUMIF('Movimentos Contabilísticos'!$J$6:$J$105,J41,'Movimentos Contabilísticos'!$I$6:$I$105)&lt;='Painel'!$K$9,I41-SUMIF('Movimentos Contabilísticos'!$J$6:$J$105,J41,'Movimentos Contabilísticos'!$I$6:$I$105)&gt;=-'Painel'!$K$9),"OK","Valor diferente")))),"Erro de verificação"))))</f>
        <v/>
      </c>
      <c r="N41" s="9" t="n"/>
    </row>
    <row r="42">
      <c r="A42" s="15">
        <f>IF(B42="","","BAN-"&amp;TEXT(ROW()-5,"000"))</f>
        <v/>
      </c>
      <c r="B42" s="26" t="n"/>
      <c r="C42" s="26" t="n"/>
      <c r="D42" s="9" t="n"/>
      <c r="E42" s="9" t="n"/>
      <c r="F42" s="9" t="n"/>
      <c r="G42" s="17" t="n"/>
      <c r="H42" s="17" t="n"/>
      <c r="I42" s="7">
        <f>IF(B42="","",IFERROR(H42-G42,0))</f>
        <v/>
      </c>
      <c r="J42" s="18" t="n"/>
      <c r="K42" s="18" t="inlineStr">
        <is>
          <t>Ativo</t>
        </is>
      </c>
      <c r="L42" s="19">
        <f>IF(B42="","",IF(K42="Excluído","Excluído",IF(M42="OK","Conciliado","Pendente")))</f>
        <v/>
      </c>
      <c r="M42" s="15">
        <f>IF(B42="","",IF(K42="Excluído","Não aplicável",IF(J42="","Sem ID",IFERROR(IF(COUNTIF('Movimentos Contabilísticos'!$J$6:$J$105,J42)=0,"ID sem correspondência",IF(COUNTIF('Movimentos Contabilísticos'!$J$6:$J$105,J42)&gt;1,"ID duplicado",IF(COUNTIFS('Movimentos Contabilísticos'!$J$6:$J$105,J42,'Movimentos Contabilísticos'!$K$6:$K$105,"Excluído")&gt;0,"Contrapartida excluída",IF(AND(I42-SUMIF('Movimentos Contabilísticos'!$J$6:$J$105,J42,'Movimentos Contabilísticos'!$I$6:$I$105)&lt;='Painel'!$K$9,I42-SUMIF('Movimentos Contabilísticos'!$J$6:$J$105,J42,'Movimentos Contabilísticos'!$I$6:$I$105)&gt;=-'Painel'!$K$9),"OK","Valor diferente")))),"Erro de verificação"))))</f>
        <v/>
      </c>
      <c r="N42" s="9" t="n"/>
    </row>
    <row r="43">
      <c r="A43" s="15">
        <f>IF(B43="","","BAN-"&amp;TEXT(ROW()-5,"000"))</f>
        <v/>
      </c>
      <c r="B43" s="26" t="n"/>
      <c r="C43" s="26" t="n"/>
      <c r="D43" s="9" t="n"/>
      <c r="E43" s="9" t="n"/>
      <c r="F43" s="9" t="n"/>
      <c r="G43" s="17" t="n"/>
      <c r="H43" s="17" t="n"/>
      <c r="I43" s="7">
        <f>IF(B43="","",IFERROR(H43-G43,0))</f>
        <v/>
      </c>
      <c r="J43" s="18" t="n"/>
      <c r="K43" s="18" t="inlineStr">
        <is>
          <t>Ativo</t>
        </is>
      </c>
      <c r="L43" s="19">
        <f>IF(B43="","",IF(K43="Excluído","Excluído",IF(M43="OK","Conciliado","Pendente")))</f>
        <v/>
      </c>
      <c r="M43" s="15">
        <f>IF(B43="","",IF(K43="Excluído","Não aplicável",IF(J43="","Sem ID",IFERROR(IF(COUNTIF('Movimentos Contabilísticos'!$J$6:$J$105,J43)=0,"ID sem correspondência",IF(COUNTIF('Movimentos Contabilísticos'!$J$6:$J$105,J43)&gt;1,"ID duplicado",IF(COUNTIFS('Movimentos Contabilísticos'!$J$6:$J$105,J43,'Movimentos Contabilísticos'!$K$6:$K$105,"Excluído")&gt;0,"Contrapartida excluída",IF(AND(I43-SUMIF('Movimentos Contabilísticos'!$J$6:$J$105,J43,'Movimentos Contabilísticos'!$I$6:$I$105)&lt;='Painel'!$K$9,I43-SUMIF('Movimentos Contabilísticos'!$J$6:$J$105,J43,'Movimentos Contabilísticos'!$I$6:$I$105)&gt;=-'Painel'!$K$9),"OK","Valor diferente")))),"Erro de verificação"))))</f>
        <v/>
      </c>
      <c r="N43" s="9" t="n"/>
    </row>
    <row r="44">
      <c r="A44" s="15">
        <f>IF(B44="","","BAN-"&amp;TEXT(ROW()-5,"000"))</f>
        <v/>
      </c>
      <c r="B44" s="26" t="n"/>
      <c r="C44" s="26" t="n"/>
      <c r="D44" s="9" t="n"/>
      <c r="E44" s="9" t="n"/>
      <c r="F44" s="9" t="n"/>
      <c r="G44" s="17" t="n"/>
      <c r="H44" s="17" t="n"/>
      <c r="I44" s="7">
        <f>IF(B44="","",IFERROR(H44-G44,0))</f>
        <v/>
      </c>
      <c r="J44" s="18" t="n"/>
      <c r="K44" s="18" t="inlineStr">
        <is>
          <t>Ativo</t>
        </is>
      </c>
      <c r="L44" s="19">
        <f>IF(B44="","",IF(K44="Excluído","Excluído",IF(M44="OK","Conciliado","Pendente")))</f>
        <v/>
      </c>
      <c r="M44" s="15">
        <f>IF(B44="","",IF(K44="Excluído","Não aplicável",IF(J44="","Sem ID",IFERROR(IF(COUNTIF('Movimentos Contabilísticos'!$J$6:$J$105,J44)=0,"ID sem correspondência",IF(COUNTIF('Movimentos Contabilísticos'!$J$6:$J$105,J44)&gt;1,"ID duplicado",IF(COUNTIFS('Movimentos Contabilísticos'!$J$6:$J$105,J44,'Movimentos Contabilísticos'!$K$6:$K$105,"Excluído")&gt;0,"Contrapartida excluída",IF(AND(I44-SUMIF('Movimentos Contabilísticos'!$J$6:$J$105,J44,'Movimentos Contabilísticos'!$I$6:$I$105)&lt;='Painel'!$K$9,I44-SUMIF('Movimentos Contabilísticos'!$J$6:$J$105,J44,'Movimentos Contabilísticos'!$I$6:$I$105)&gt;=-'Painel'!$K$9),"OK","Valor diferente")))),"Erro de verificação"))))</f>
        <v/>
      </c>
      <c r="N44" s="9" t="n"/>
    </row>
    <row r="45">
      <c r="A45" s="15">
        <f>IF(B45="","","BAN-"&amp;TEXT(ROW()-5,"000"))</f>
        <v/>
      </c>
      <c r="B45" s="26" t="n"/>
      <c r="C45" s="26" t="n"/>
      <c r="D45" s="9" t="n"/>
      <c r="E45" s="9" t="n"/>
      <c r="F45" s="9" t="n"/>
      <c r="G45" s="17" t="n"/>
      <c r="H45" s="17" t="n"/>
      <c r="I45" s="7">
        <f>IF(B45="","",IFERROR(H45-G45,0))</f>
        <v/>
      </c>
      <c r="J45" s="18" t="n"/>
      <c r="K45" s="18" t="inlineStr">
        <is>
          <t>Ativo</t>
        </is>
      </c>
      <c r="L45" s="19">
        <f>IF(B45="","",IF(K45="Excluído","Excluído",IF(M45="OK","Conciliado","Pendente")))</f>
        <v/>
      </c>
      <c r="M45" s="15">
        <f>IF(B45="","",IF(K45="Excluído","Não aplicável",IF(J45="","Sem ID",IFERROR(IF(COUNTIF('Movimentos Contabilísticos'!$J$6:$J$105,J45)=0,"ID sem correspondência",IF(COUNTIF('Movimentos Contabilísticos'!$J$6:$J$105,J45)&gt;1,"ID duplicado",IF(COUNTIFS('Movimentos Contabilísticos'!$J$6:$J$105,J45,'Movimentos Contabilísticos'!$K$6:$K$105,"Excluído")&gt;0,"Contrapartida excluída",IF(AND(I45-SUMIF('Movimentos Contabilísticos'!$J$6:$J$105,J45,'Movimentos Contabilísticos'!$I$6:$I$105)&lt;='Painel'!$K$9,I45-SUMIF('Movimentos Contabilísticos'!$J$6:$J$105,J45,'Movimentos Contabilísticos'!$I$6:$I$105)&gt;=-'Painel'!$K$9),"OK","Valor diferente")))),"Erro de verificação"))))</f>
        <v/>
      </c>
      <c r="N45" s="9" t="n"/>
    </row>
    <row r="46">
      <c r="A46" s="15">
        <f>IF(B46="","","BAN-"&amp;TEXT(ROW()-5,"000"))</f>
        <v/>
      </c>
      <c r="B46" s="26" t="n"/>
      <c r="C46" s="26" t="n"/>
      <c r="D46" s="9" t="n"/>
      <c r="E46" s="9" t="n"/>
      <c r="F46" s="9" t="n"/>
      <c r="G46" s="17" t="n"/>
      <c r="H46" s="17" t="n"/>
      <c r="I46" s="7">
        <f>IF(B46="","",IFERROR(H46-G46,0))</f>
        <v/>
      </c>
      <c r="J46" s="18" t="n"/>
      <c r="K46" s="18" t="inlineStr">
        <is>
          <t>Ativo</t>
        </is>
      </c>
      <c r="L46" s="19">
        <f>IF(B46="","",IF(K46="Excluído","Excluído",IF(M46="OK","Conciliado","Pendente")))</f>
        <v/>
      </c>
      <c r="M46" s="15">
        <f>IF(B46="","",IF(K46="Excluído","Não aplicável",IF(J46="","Sem ID",IFERROR(IF(COUNTIF('Movimentos Contabilísticos'!$J$6:$J$105,J46)=0,"ID sem correspondência",IF(COUNTIF('Movimentos Contabilísticos'!$J$6:$J$105,J46)&gt;1,"ID duplicado",IF(COUNTIFS('Movimentos Contabilísticos'!$J$6:$J$105,J46,'Movimentos Contabilísticos'!$K$6:$K$105,"Excluído")&gt;0,"Contrapartida excluída",IF(AND(I46-SUMIF('Movimentos Contabilísticos'!$J$6:$J$105,J46,'Movimentos Contabilísticos'!$I$6:$I$105)&lt;='Painel'!$K$9,I46-SUMIF('Movimentos Contabilísticos'!$J$6:$J$105,J46,'Movimentos Contabilísticos'!$I$6:$I$105)&gt;=-'Painel'!$K$9),"OK","Valor diferente")))),"Erro de verificação"))))</f>
        <v/>
      </c>
      <c r="N46" s="9" t="n"/>
    </row>
    <row r="47">
      <c r="A47" s="15">
        <f>IF(B47="","","BAN-"&amp;TEXT(ROW()-5,"000"))</f>
        <v/>
      </c>
      <c r="B47" s="26" t="n"/>
      <c r="C47" s="26" t="n"/>
      <c r="D47" s="9" t="n"/>
      <c r="E47" s="9" t="n"/>
      <c r="F47" s="9" t="n"/>
      <c r="G47" s="17" t="n"/>
      <c r="H47" s="17" t="n"/>
      <c r="I47" s="7">
        <f>IF(B47="","",IFERROR(H47-G47,0))</f>
        <v/>
      </c>
      <c r="J47" s="18" t="n"/>
      <c r="K47" s="18" t="inlineStr">
        <is>
          <t>Ativo</t>
        </is>
      </c>
      <c r="L47" s="19">
        <f>IF(B47="","",IF(K47="Excluído","Excluído",IF(M47="OK","Conciliado","Pendente")))</f>
        <v/>
      </c>
      <c r="M47" s="15">
        <f>IF(B47="","",IF(K47="Excluído","Não aplicável",IF(J47="","Sem ID",IFERROR(IF(COUNTIF('Movimentos Contabilísticos'!$J$6:$J$105,J47)=0,"ID sem correspondência",IF(COUNTIF('Movimentos Contabilísticos'!$J$6:$J$105,J47)&gt;1,"ID duplicado",IF(COUNTIFS('Movimentos Contabilísticos'!$J$6:$J$105,J47,'Movimentos Contabilísticos'!$K$6:$K$105,"Excluído")&gt;0,"Contrapartida excluída",IF(AND(I47-SUMIF('Movimentos Contabilísticos'!$J$6:$J$105,J47,'Movimentos Contabilísticos'!$I$6:$I$105)&lt;='Painel'!$K$9,I47-SUMIF('Movimentos Contabilísticos'!$J$6:$J$105,J47,'Movimentos Contabilísticos'!$I$6:$I$105)&gt;=-'Painel'!$K$9),"OK","Valor diferente")))),"Erro de verificação"))))</f>
        <v/>
      </c>
      <c r="N47" s="9" t="n"/>
    </row>
    <row r="48">
      <c r="A48" s="15">
        <f>IF(B48="","","BAN-"&amp;TEXT(ROW()-5,"000"))</f>
        <v/>
      </c>
      <c r="B48" s="26" t="n"/>
      <c r="C48" s="26" t="n"/>
      <c r="D48" s="9" t="n"/>
      <c r="E48" s="9" t="n"/>
      <c r="F48" s="9" t="n"/>
      <c r="G48" s="17" t="n"/>
      <c r="H48" s="17" t="n"/>
      <c r="I48" s="7">
        <f>IF(B48="","",IFERROR(H48-G48,0))</f>
        <v/>
      </c>
      <c r="J48" s="18" t="n"/>
      <c r="K48" s="18" t="inlineStr">
        <is>
          <t>Ativo</t>
        </is>
      </c>
      <c r="L48" s="19">
        <f>IF(B48="","",IF(K48="Excluído","Excluído",IF(M48="OK","Conciliado","Pendente")))</f>
        <v/>
      </c>
      <c r="M48" s="15">
        <f>IF(B48="","",IF(K48="Excluído","Não aplicável",IF(J48="","Sem ID",IFERROR(IF(COUNTIF('Movimentos Contabilísticos'!$J$6:$J$105,J48)=0,"ID sem correspondência",IF(COUNTIF('Movimentos Contabilísticos'!$J$6:$J$105,J48)&gt;1,"ID duplicado",IF(COUNTIFS('Movimentos Contabilísticos'!$J$6:$J$105,J48,'Movimentos Contabilísticos'!$K$6:$K$105,"Excluído")&gt;0,"Contrapartida excluída",IF(AND(I48-SUMIF('Movimentos Contabilísticos'!$J$6:$J$105,J48,'Movimentos Contabilísticos'!$I$6:$I$105)&lt;='Painel'!$K$9,I48-SUMIF('Movimentos Contabilísticos'!$J$6:$J$105,J48,'Movimentos Contabilísticos'!$I$6:$I$105)&gt;=-'Painel'!$K$9),"OK","Valor diferente")))),"Erro de verificação"))))</f>
        <v/>
      </c>
      <c r="N48" s="9" t="n"/>
    </row>
    <row r="49">
      <c r="A49" s="15">
        <f>IF(B49="","","BAN-"&amp;TEXT(ROW()-5,"000"))</f>
        <v/>
      </c>
      <c r="B49" s="26" t="n"/>
      <c r="C49" s="26" t="n"/>
      <c r="D49" s="9" t="n"/>
      <c r="E49" s="9" t="n"/>
      <c r="F49" s="9" t="n"/>
      <c r="G49" s="17" t="n"/>
      <c r="H49" s="17" t="n"/>
      <c r="I49" s="7">
        <f>IF(B49="","",IFERROR(H49-G49,0))</f>
        <v/>
      </c>
      <c r="J49" s="18" t="n"/>
      <c r="K49" s="18" t="inlineStr">
        <is>
          <t>Ativo</t>
        </is>
      </c>
      <c r="L49" s="19">
        <f>IF(B49="","",IF(K49="Excluído","Excluído",IF(M49="OK","Conciliado","Pendente")))</f>
        <v/>
      </c>
      <c r="M49" s="15">
        <f>IF(B49="","",IF(K49="Excluído","Não aplicável",IF(J49="","Sem ID",IFERROR(IF(COUNTIF('Movimentos Contabilísticos'!$J$6:$J$105,J49)=0,"ID sem correspondência",IF(COUNTIF('Movimentos Contabilísticos'!$J$6:$J$105,J49)&gt;1,"ID duplicado",IF(COUNTIFS('Movimentos Contabilísticos'!$J$6:$J$105,J49,'Movimentos Contabilísticos'!$K$6:$K$105,"Excluído")&gt;0,"Contrapartida excluída",IF(AND(I49-SUMIF('Movimentos Contabilísticos'!$J$6:$J$105,J49,'Movimentos Contabilísticos'!$I$6:$I$105)&lt;='Painel'!$K$9,I49-SUMIF('Movimentos Contabilísticos'!$J$6:$J$105,J49,'Movimentos Contabilísticos'!$I$6:$I$105)&gt;=-'Painel'!$K$9),"OK","Valor diferente")))),"Erro de verificação"))))</f>
        <v/>
      </c>
      <c r="N49" s="9" t="n"/>
    </row>
    <row r="50">
      <c r="A50" s="15">
        <f>IF(B50="","","BAN-"&amp;TEXT(ROW()-5,"000"))</f>
        <v/>
      </c>
      <c r="B50" s="26" t="n"/>
      <c r="C50" s="26" t="n"/>
      <c r="D50" s="9" t="n"/>
      <c r="E50" s="9" t="n"/>
      <c r="F50" s="9" t="n"/>
      <c r="G50" s="17" t="n"/>
      <c r="H50" s="17" t="n"/>
      <c r="I50" s="7">
        <f>IF(B50="","",IFERROR(H50-G50,0))</f>
        <v/>
      </c>
      <c r="J50" s="18" t="n"/>
      <c r="K50" s="18" t="inlineStr">
        <is>
          <t>Ativo</t>
        </is>
      </c>
      <c r="L50" s="19">
        <f>IF(B50="","",IF(K50="Excluído","Excluído",IF(M50="OK","Conciliado","Pendente")))</f>
        <v/>
      </c>
      <c r="M50" s="15">
        <f>IF(B50="","",IF(K50="Excluído","Não aplicável",IF(J50="","Sem ID",IFERROR(IF(COUNTIF('Movimentos Contabilísticos'!$J$6:$J$105,J50)=0,"ID sem correspondência",IF(COUNTIF('Movimentos Contabilísticos'!$J$6:$J$105,J50)&gt;1,"ID duplicado",IF(COUNTIFS('Movimentos Contabilísticos'!$J$6:$J$105,J50,'Movimentos Contabilísticos'!$K$6:$K$105,"Excluído")&gt;0,"Contrapartida excluída",IF(AND(I50-SUMIF('Movimentos Contabilísticos'!$J$6:$J$105,J50,'Movimentos Contabilísticos'!$I$6:$I$105)&lt;='Painel'!$K$9,I50-SUMIF('Movimentos Contabilísticos'!$J$6:$J$105,J50,'Movimentos Contabilísticos'!$I$6:$I$105)&gt;=-'Painel'!$K$9),"OK","Valor diferente")))),"Erro de verificação"))))</f>
        <v/>
      </c>
      <c r="N50" s="9" t="n"/>
    </row>
    <row r="51">
      <c r="A51" s="15">
        <f>IF(B51="","","BAN-"&amp;TEXT(ROW()-5,"000"))</f>
        <v/>
      </c>
      <c r="B51" s="26" t="n"/>
      <c r="C51" s="26" t="n"/>
      <c r="D51" s="9" t="n"/>
      <c r="E51" s="9" t="n"/>
      <c r="F51" s="9" t="n"/>
      <c r="G51" s="17" t="n"/>
      <c r="H51" s="17" t="n"/>
      <c r="I51" s="7">
        <f>IF(B51="","",IFERROR(H51-G51,0))</f>
        <v/>
      </c>
      <c r="J51" s="18" t="n"/>
      <c r="K51" s="18" t="inlineStr">
        <is>
          <t>Ativo</t>
        </is>
      </c>
      <c r="L51" s="19">
        <f>IF(B51="","",IF(K51="Excluído","Excluído",IF(M51="OK","Conciliado","Pendente")))</f>
        <v/>
      </c>
      <c r="M51" s="15">
        <f>IF(B51="","",IF(K51="Excluído","Não aplicável",IF(J51="","Sem ID",IFERROR(IF(COUNTIF('Movimentos Contabilísticos'!$J$6:$J$105,J51)=0,"ID sem correspondência",IF(COUNTIF('Movimentos Contabilísticos'!$J$6:$J$105,J51)&gt;1,"ID duplicado",IF(COUNTIFS('Movimentos Contabilísticos'!$J$6:$J$105,J51,'Movimentos Contabilísticos'!$K$6:$K$105,"Excluído")&gt;0,"Contrapartida excluída",IF(AND(I51-SUMIF('Movimentos Contabilísticos'!$J$6:$J$105,J51,'Movimentos Contabilísticos'!$I$6:$I$105)&lt;='Painel'!$K$9,I51-SUMIF('Movimentos Contabilísticos'!$J$6:$J$105,J51,'Movimentos Contabilísticos'!$I$6:$I$105)&gt;=-'Painel'!$K$9),"OK","Valor diferente")))),"Erro de verificação"))))</f>
        <v/>
      </c>
      <c r="N51" s="9" t="n"/>
    </row>
    <row r="52">
      <c r="A52" s="15">
        <f>IF(B52="","","BAN-"&amp;TEXT(ROW()-5,"000"))</f>
        <v/>
      </c>
      <c r="B52" s="26" t="n"/>
      <c r="C52" s="26" t="n"/>
      <c r="D52" s="9" t="n"/>
      <c r="E52" s="9" t="n"/>
      <c r="F52" s="9" t="n"/>
      <c r="G52" s="17" t="n"/>
      <c r="H52" s="17" t="n"/>
      <c r="I52" s="7">
        <f>IF(B52="","",IFERROR(H52-G52,0))</f>
        <v/>
      </c>
      <c r="J52" s="18" t="n"/>
      <c r="K52" s="18" t="inlineStr">
        <is>
          <t>Ativo</t>
        </is>
      </c>
      <c r="L52" s="19">
        <f>IF(B52="","",IF(K52="Excluído","Excluído",IF(M52="OK","Conciliado","Pendente")))</f>
        <v/>
      </c>
      <c r="M52" s="15">
        <f>IF(B52="","",IF(K52="Excluído","Não aplicável",IF(J52="","Sem ID",IFERROR(IF(COUNTIF('Movimentos Contabilísticos'!$J$6:$J$105,J52)=0,"ID sem correspondência",IF(COUNTIF('Movimentos Contabilísticos'!$J$6:$J$105,J52)&gt;1,"ID duplicado",IF(COUNTIFS('Movimentos Contabilísticos'!$J$6:$J$105,J52,'Movimentos Contabilísticos'!$K$6:$K$105,"Excluído")&gt;0,"Contrapartida excluída",IF(AND(I52-SUMIF('Movimentos Contabilísticos'!$J$6:$J$105,J52,'Movimentos Contabilísticos'!$I$6:$I$105)&lt;='Painel'!$K$9,I52-SUMIF('Movimentos Contabilísticos'!$J$6:$J$105,J52,'Movimentos Contabilísticos'!$I$6:$I$105)&gt;=-'Painel'!$K$9),"OK","Valor diferente")))),"Erro de verificação"))))</f>
        <v/>
      </c>
      <c r="N52" s="9" t="n"/>
    </row>
    <row r="53">
      <c r="A53" s="15">
        <f>IF(B53="","","BAN-"&amp;TEXT(ROW()-5,"000"))</f>
        <v/>
      </c>
      <c r="B53" s="26" t="n"/>
      <c r="C53" s="26" t="n"/>
      <c r="D53" s="9" t="n"/>
      <c r="E53" s="9" t="n"/>
      <c r="F53" s="9" t="n"/>
      <c r="G53" s="17" t="n"/>
      <c r="H53" s="17" t="n"/>
      <c r="I53" s="7">
        <f>IF(B53="","",IFERROR(H53-G53,0))</f>
        <v/>
      </c>
      <c r="J53" s="18" t="n"/>
      <c r="K53" s="18" t="inlineStr">
        <is>
          <t>Ativo</t>
        </is>
      </c>
      <c r="L53" s="19">
        <f>IF(B53="","",IF(K53="Excluído","Excluído",IF(M53="OK","Conciliado","Pendente")))</f>
        <v/>
      </c>
      <c r="M53" s="15">
        <f>IF(B53="","",IF(K53="Excluído","Não aplicável",IF(J53="","Sem ID",IFERROR(IF(COUNTIF('Movimentos Contabilísticos'!$J$6:$J$105,J53)=0,"ID sem correspondência",IF(COUNTIF('Movimentos Contabilísticos'!$J$6:$J$105,J53)&gt;1,"ID duplicado",IF(COUNTIFS('Movimentos Contabilísticos'!$J$6:$J$105,J53,'Movimentos Contabilísticos'!$K$6:$K$105,"Excluído")&gt;0,"Contrapartida excluída",IF(AND(I53-SUMIF('Movimentos Contabilísticos'!$J$6:$J$105,J53,'Movimentos Contabilísticos'!$I$6:$I$105)&lt;='Painel'!$K$9,I53-SUMIF('Movimentos Contabilísticos'!$J$6:$J$105,J53,'Movimentos Contabilísticos'!$I$6:$I$105)&gt;=-'Painel'!$K$9),"OK","Valor diferente")))),"Erro de verificação"))))</f>
        <v/>
      </c>
      <c r="N53" s="9" t="n"/>
    </row>
    <row r="54">
      <c r="A54" s="15">
        <f>IF(B54="","","BAN-"&amp;TEXT(ROW()-5,"000"))</f>
        <v/>
      </c>
      <c r="B54" s="26" t="n"/>
      <c r="C54" s="26" t="n"/>
      <c r="D54" s="9" t="n"/>
      <c r="E54" s="9" t="n"/>
      <c r="F54" s="9" t="n"/>
      <c r="G54" s="17" t="n"/>
      <c r="H54" s="17" t="n"/>
      <c r="I54" s="7">
        <f>IF(B54="","",IFERROR(H54-G54,0))</f>
        <v/>
      </c>
      <c r="J54" s="18" t="n"/>
      <c r="K54" s="18" t="inlineStr">
        <is>
          <t>Ativo</t>
        </is>
      </c>
      <c r="L54" s="19">
        <f>IF(B54="","",IF(K54="Excluído","Excluído",IF(M54="OK","Conciliado","Pendente")))</f>
        <v/>
      </c>
      <c r="M54" s="15">
        <f>IF(B54="","",IF(K54="Excluído","Não aplicável",IF(J54="","Sem ID",IFERROR(IF(COUNTIF('Movimentos Contabilísticos'!$J$6:$J$105,J54)=0,"ID sem correspondência",IF(COUNTIF('Movimentos Contabilísticos'!$J$6:$J$105,J54)&gt;1,"ID duplicado",IF(COUNTIFS('Movimentos Contabilísticos'!$J$6:$J$105,J54,'Movimentos Contabilísticos'!$K$6:$K$105,"Excluído")&gt;0,"Contrapartida excluída",IF(AND(I54-SUMIF('Movimentos Contabilísticos'!$J$6:$J$105,J54,'Movimentos Contabilísticos'!$I$6:$I$105)&lt;='Painel'!$K$9,I54-SUMIF('Movimentos Contabilísticos'!$J$6:$J$105,J54,'Movimentos Contabilísticos'!$I$6:$I$105)&gt;=-'Painel'!$K$9),"OK","Valor diferente")))),"Erro de verificação"))))</f>
        <v/>
      </c>
      <c r="N54" s="9" t="n"/>
    </row>
    <row r="55">
      <c r="A55" s="15">
        <f>IF(B55="","","BAN-"&amp;TEXT(ROW()-5,"000"))</f>
        <v/>
      </c>
      <c r="B55" s="26" t="n"/>
      <c r="C55" s="26" t="n"/>
      <c r="D55" s="9" t="n"/>
      <c r="E55" s="9" t="n"/>
      <c r="F55" s="9" t="n"/>
      <c r="G55" s="17" t="n"/>
      <c r="H55" s="17" t="n"/>
      <c r="I55" s="7">
        <f>IF(B55="","",IFERROR(H55-G55,0))</f>
        <v/>
      </c>
      <c r="J55" s="18" t="n"/>
      <c r="K55" s="18" t="inlineStr">
        <is>
          <t>Ativo</t>
        </is>
      </c>
      <c r="L55" s="19">
        <f>IF(B55="","",IF(K55="Excluído","Excluído",IF(M55="OK","Conciliado","Pendente")))</f>
        <v/>
      </c>
      <c r="M55" s="15">
        <f>IF(B55="","",IF(K55="Excluído","Não aplicável",IF(J55="","Sem ID",IFERROR(IF(COUNTIF('Movimentos Contabilísticos'!$J$6:$J$105,J55)=0,"ID sem correspondência",IF(COUNTIF('Movimentos Contabilísticos'!$J$6:$J$105,J55)&gt;1,"ID duplicado",IF(COUNTIFS('Movimentos Contabilísticos'!$J$6:$J$105,J55,'Movimentos Contabilísticos'!$K$6:$K$105,"Excluído")&gt;0,"Contrapartida excluída",IF(AND(I55-SUMIF('Movimentos Contabilísticos'!$J$6:$J$105,J55,'Movimentos Contabilísticos'!$I$6:$I$105)&lt;='Painel'!$K$9,I55-SUMIF('Movimentos Contabilísticos'!$J$6:$J$105,J55,'Movimentos Contabilísticos'!$I$6:$I$105)&gt;=-'Painel'!$K$9),"OK","Valor diferente")))),"Erro de verificação"))))</f>
        <v/>
      </c>
      <c r="N55" s="9" t="n"/>
    </row>
    <row r="56">
      <c r="A56" s="15">
        <f>IF(B56="","","BAN-"&amp;TEXT(ROW()-5,"000"))</f>
        <v/>
      </c>
      <c r="B56" s="26" t="n"/>
      <c r="C56" s="26" t="n"/>
      <c r="D56" s="9" t="n"/>
      <c r="E56" s="9" t="n"/>
      <c r="F56" s="9" t="n"/>
      <c r="G56" s="17" t="n"/>
      <c r="H56" s="17" t="n"/>
      <c r="I56" s="7">
        <f>IF(B56="","",IFERROR(H56-G56,0))</f>
        <v/>
      </c>
      <c r="J56" s="18" t="n"/>
      <c r="K56" s="18" t="inlineStr">
        <is>
          <t>Ativo</t>
        </is>
      </c>
      <c r="L56" s="19">
        <f>IF(B56="","",IF(K56="Excluído","Excluído",IF(M56="OK","Conciliado","Pendente")))</f>
        <v/>
      </c>
      <c r="M56" s="15">
        <f>IF(B56="","",IF(K56="Excluído","Não aplicável",IF(J56="","Sem ID",IFERROR(IF(COUNTIF('Movimentos Contabilísticos'!$J$6:$J$105,J56)=0,"ID sem correspondência",IF(COUNTIF('Movimentos Contabilísticos'!$J$6:$J$105,J56)&gt;1,"ID duplicado",IF(COUNTIFS('Movimentos Contabilísticos'!$J$6:$J$105,J56,'Movimentos Contabilísticos'!$K$6:$K$105,"Excluído")&gt;0,"Contrapartida excluída",IF(AND(I56-SUMIF('Movimentos Contabilísticos'!$J$6:$J$105,J56,'Movimentos Contabilísticos'!$I$6:$I$105)&lt;='Painel'!$K$9,I56-SUMIF('Movimentos Contabilísticos'!$J$6:$J$105,J56,'Movimentos Contabilísticos'!$I$6:$I$105)&gt;=-'Painel'!$K$9),"OK","Valor diferente")))),"Erro de verificação"))))</f>
        <v/>
      </c>
      <c r="N56" s="9" t="n"/>
    </row>
    <row r="57">
      <c r="A57" s="15">
        <f>IF(B57="","","BAN-"&amp;TEXT(ROW()-5,"000"))</f>
        <v/>
      </c>
      <c r="B57" s="26" t="n"/>
      <c r="C57" s="26" t="n"/>
      <c r="D57" s="9" t="n"/>
      <c r="E57" s="9" t="n"/>
      <c r="F57" s="9" t="n"/>
      <c r="G57" s="17" t="n"/>
      <c r="H57" s="17" t="n"/>
      <c r="I57" s="7">
        <f>IF(B57="","",IFERROR(H57-G57,0))</f>
        <v/>
      </c>
      <c r="J57" s="18" t="n"/>
      <c r="K57" s="18" t="inlineStr">
        <is>
          <t>Ativo</t>
        </is>
      </c>
      <c r="L57" s="19">
        <f>IF(B57="","",IF(K57="Excluído","Excluído",IF(M57="OK","Conciliado","Pendente")))</f>
        <v/>
      </c>
      <c r="M57" s="15">
        <f>IF(B57="","",IF(K57="Excluído","Não aplicável",IF(J57="","Sem ID",IFERROR(IF(COUNTIF('Movimentos Contabilísticos'!$J$6:$J$105,J57)=0,"ID sem correspondência",IF(COUNTIF('Movimentos Contabilísticos'!$J$6:$J$105,J57)&gt;1,"ID duplicado",IF(COUNTIFS('Movimentos Contabilísticos'!$J$6:$J$105,J57,'Movimentos Contabilísticos'!$K$6:$K$105,"Excluído")&gt;0,"Contrapartida excluída",IF(AND(I57-SUMIF('Movimentos Contabilísticos'!$J$6:$J$105,J57,'Movimentos Contabilísticos'!$I$6:$I$105)&lt;='Painel'!$K$9,I57-SUMIF('Movimentos Contabilísticos'!$J$6:$J$105,J57,'Movimentos Contabilísticos'!$I$6:$I$105)&gt;=-'Painel'!$K$9),"OK","Valor diferente")))),"Erro de verificação"))))</f>
        <v/>
      </c>
      <c r="N57" s="9" t="n"/>
    </row>
    <row r="58">
      <c r="A58" s="15">
        <f>IF(B58="","","BAN-"&amp;TEXT(ROW()-5,"000"))</f>
        <v/>
      </c>
      <c r="B58" s="26" t="n"/>
      <c r="C58" s="26" t="n"/>
      <c r="D58" s="9" t="n"/>
      <c r="E58" s="9" t="n"/>
      <c r="F58" s="9" t="n"/>
      <c r="G58" s="17" t="n"/>
      <c r="H58" s="17" t="n"/>
      <c r="I58" s="7">
        <f>IF(B58="","",IFERROR(H58-G58,0))</f>
        <v/>
      </c>
      <c r="J58" s="18" t="n"/>
      <c r="K58" s="18" t="inlineStr">
        <is>
          <t>Ativo</t>
        </is>
      </c>
      <c r="L58" s="19">
        <f>IF(B58="","",IF(K58="Excluído","Excluído",IF(M58="OK","Conciliado","Pendente")))</f>
        <v/>
      </c>
      <c r="M58" s="15">
        <f>IF(B58="","",IF(K58="Excluído","Não aplicável",IF(J58="","Sem ID",IFERROR(IF(COUNTIF('Movimentos Contabilísticos'!$J$6:$J$105,J58)=0,"ID sem correspondência",IF(COUNTIF('Movimentos Contabilísticos'!$J$6:$J$105,J58)&gt;1,"ID duplicado",IF(COUNTIFS('Movimentos Contabilísticos'!$J$6:$J$105,J58,'Movimentos Contabilísticos'!$K$6:$K$105,"Excluído")&gt;0,"Contrapartida excluída",IF(AND(I58-SUMIF('Movimentos Contabilísticos'!$J$6:$J$105,J58,'Movimentos Contabilísticos'!$I$6:$I$105)&lt;='Painel'!$K$9,I58-SUMIF('Movimentos Contabilísticos'!$J$6:$J$105,J58,'Movimentos Contabilísticos'!$I$6:$I$105)&gt;=-'Painel'!$K$9),"OK","Valor diferente")))),"Erro de verificação"))))</f>
        <v/>
      </c>
      <c r="N58" s="9" t="n"/>
    </row>
    <row r="59">
      <c r="A59" s="15">
        <f>IF(B59="","","BAN-"&amp;TEXT(ROW()-5,"000"))</f>
        <v/>
      </c>
      <c r="B59" s="26" t="n"/>
      <c r="C59" s="26" t="n"/>
      <c r="D59" s="9" t="n"/>
      <c r="E59" s="9" t="n"/>
      <c r="F59" s="9" t="n"/>
      <c r="G59" s="17" t="n"/>
      <c r="H59" s="17" t="n"/>
      <c r="I59" s="7">
        <f>IF(B59="","",IFERROR(H59-G59,0))</f>
        <v/>
      </c>
      <c r="J59" s="18" t="n"/>
      <c r="K59" s="18" t="inlineStr">
        <is>
          <t>Ativo</t>
        </is>
      </c>
      <c r="L59" s="19">
        <f>IF(B59="","",IF(K59="Excluído","Excluído",IF(M59="OK","Conciliado","Pendente")))</f>
        <v/>
      </c>
      <c r="M59" s="15">
        <f>IF(B59="","",IF(K59="Excluído","Não aplicável",IF(J59="","Sem ID",IFERROR(IF(COUNTIF('Movimentos Contabilísticos'!$J$6:$J$105,J59)=0,"ID sem correspondência",IF(COUNTIF('Movimentos Contabilísticos'!$J$6:$J$105,J59)&gt;1,"ID duplicado",IF(COUNTIFS('Movimentos Contabilísticos'!$J$6:$J$105,J59,'Movimentos Contabilísticos'!$K$6:$K$105,"Excluído")&gt;0,"Contrapartida excluída",IF(AND(I59-SUMIF('Movimentos Contabilísticos'!$J$6:$J$105,J59,'Movimentos Contabilísticos'!$I$6:$I$105)&lt;='Painel'!$K$9,I59-SUMIF('Movimentos Contabilísticos'!$J$6:$J$105,J59,'Movimentos Contabilísticos'!$I$6:$I$105)&gt;=-'Painel'!$K$9),"OK","Valor diferente")))),"Erro de verificação"))))</f>
        <v/>
      </c>
      <c r="N59" s="9" t="n"/>
    </row>
    <row r="60">
      <c r="A60" s="15">
        <f>IF(B60="","","BAN-"&amp;TEXT(ROW()-5,"000"))</f>
        <v/>
      </c>
      <c r="B60" s="26" t="n"/>
      <c r="C60" s="26" t="n"/>
      <c r="D60" s="9" t="n"/>
      <c r="E60" s="9" t="n"/>
      <c r="F60" s="9" t="n"/>
      <c r="G60" s="17" t="n"/>
      <c r="H60" s="17" t="n"/>
      <c r="I60" s="7">
        <f>IF(B60="","",IFERROR(H60-G60,0))</f>
        <v/>
      </c>
      <c r="J60" s="18" t="n"/>
      <c r="K60" s="18" t="inlineStr">
        <is>
          <t>Ativo</t>
        </is>
      </c>
      <c r="L60" s="19">
        <f>IF(B60="","",IF(K60="Excluído","Excluído",IF(M60="OK","Conciliado","Pendente")))</f>
        <v/>
      </c>
      <c r="M60" s="15">
        <f>IF(B60="","",IF(K60="Excluído","Não aplicável",IF(J60="","Sem ID",IFERROR(IF(COUNTIF('Movimentos Contabilísticos'!$J$6:$J$105,J60)=0,"ID sem correspondência",IF(COUNTIF('Movimentos Contabilísticos'!$J$6:$J$105,J60)&gt;1,"ID duplicado",IF(COUNTIFS('Movimentos Contabilísticos'!$J$6:$J$105,J60,'Movimentos Contabilísticos'!$K$6:$K$105,"Excluído")&gt;0,"Contrapartida excluída",IF(AND(I60-SUMIF('Movimentos Contabilísticos'!$J$6:$J$105,J60,'Movimentos Contabilísticos'!$I$6:$I$105)&lt;='Painel'!$K$9,I60-SUMIF('Movimentos Contabilísticos'!$J$6:$J$105,J60,'Movimentos Contabilísticos'!$I$6:$I$105)&gt;=-'Painel'!$K$9),"OK","Valor diferente")))),"Erro de verificação"))))</f>
        <v/>
      </c>
      <c r="N60" s="9" t="n"/>
    </row>
    <row r="61">
      <c r="A61" s="15">
        <f>IF(B61="","","BAN-"&amp;TEXT(ROW()-5,"000"))</f>
        <v/>
      </c>
      <c r="B61" s="26" t="n"/>
      <c r="C61" s="26" t="n"/>
      <c r="D61" s="9" t="n"/>
      <c r="E61" s="9" t="n"/>
      <c r="F61" s="9" t="n"/>
      <c r="G61" s="17" t="n"/>
      <c r="H61" s="17" t="n"/>
      <c r="I61" s="7">
        <f>IF(B61="","",IFERROR(H61-G61,0))</f>
        <v/>
      </c>
      <c r="J61" s="18" t="n"/>
      <c r="K61" s="18" t="inlineStr">
        <is>
          <t>Ativo</t>
        </is>
      </c>
      <c r="L61" s="19">
        <f>IF(B61="","",IF(K61="Excluído","Excluído",IF(M61="OK","Conciliado","Pendente")))</f>
        <v/>
      </c>
      <c r="M61" s="15">
        <f>IF(B61="","",IF(K61="Excluído","Não aplicável",IF(J61="","Sem ID",IFERROR(IF(COUNTIF('Movimentos Contabilísticos'!$J$6:$J$105,J61)=0,"ID sem correspondência",IF(COUNTIF('Movimentos Contabilísticos'!$J$6:$J$105,J61)&gt;1,"ID duplicado",IF(COUNTIFS('Movimentos Contabilísticos'!$J$6:$J$105,J61,'Movimentos Contabilísticos'!$K$6:$K$105,"Excluído")&gt;0,"Contrapartida excluída",IF(AND(I61-SUMIF('Movimentos Contabilísticos'!$J$6:$J$105,J61,'Movimentos Contabilísticos'!$I$6:$I$105)&lt;='Painel'!$K$9,I61-SUMIF('Movimentos Contabilísticos'!$J$6:$J$105,J61,'Movimentos Contabilísticos'!$I$6:$I$105)&gt;=-'Painel'!$K$9),"OK","Valor diferente")))),"Erro de verificação"))))</f>
        <v/>
      </c>
      <c r="N61" s="9" t="n"/>
    </row>
    <row r="62">
      <c r="A62" s="15">
        <f>IF(B62="","","BAN-"&amp;TEXT(ROW()-5,"000"))</f>
        <v/>
      </c>
      <c r="B62" s="26" t="n"/>
      <c r="C62" s="26" t="n"/>
      <c r="D62" s="9" t="n"/>
      <c r="E62" s="9" t="n"/>
      <c r="F62" s="9" t="n"/>
      <c r="G62" s="17" t="n"/>
      <c r="H62" s="17" t="n"/>
      <c r="I62" s="7">
        <f>IF(B62="","",IFERROR(H62-G62,0))</f>
        <v/>
      </c>
      <c r="J62" s="18" t="n"/>
      <c r="K62" s="18" t="inlineStr">
        <is>
          <t>Ativo</t>
        </is>
      </c>
      <c r="L62" s="19">
        <f>IF(B62="","",IF(K62="Excluído","Excluído",IF(M62="OK","Conciliado","Pendente")))</f>
        <v/>
      </c>
      <c r="M62" s="15">
        <f>IF(B62="","",IF(K62="Excluído","Não aplicável",IF(J62="","Sem ID",IFERROR(IF(COUNTIF('Movimentos Contabilísticos'!$J$6:$J$105,J62)=0,"ID sem correspondência",IF(COUNTIF('Movimentos Contabilísticos'!$J$6:$J$105,J62)&gt;1,"ID duplicado",IF(COUNTIFS('Movimentos Contabilísticos'!$J$6:$J$105,J62,'Movimentos Contabilísticos'!$K$6:$K$105,"Excluído")&gt;0,"Contrapartida excluída",IF(AND(I62-SUMIF('Movimentos Contabilísticos'!$J$6:$J$105,J62,'Movimentos Contabilísticos'!$I$6:$I$105)&lt;='Painel'!$K$9,I62-SUMIF('Movimentos Contabilísticos'!$J$6:$J$105,J62,'Movimentos Contabilísticos'!$I$6:$I$105)&gt;=-'Painel'!$K$9),"OK","Valor diferente")))),"Erro de verificação"))))</f>
        <v/>
      </c>
      <c r="N62" s="9" t="n"/>
    </row>
    <row r="63">
      <c r="A63" s="15">
        <f>IF(B63="","","BAN-"&amp;TEXT(ROW()-5,"000"))</f>
        <v/>
      </c>
      <c r="B63" s="26" t="n"/>
      <c r="C63" s="26" t="n"/>
      <c r="D63" s="9" t="n"/>
      <c r="E63" s="9" t="n"/>
      <c r="F63" s="9" t="n"/>
      <c r="G63" s="17" t="n"/>
      <c r="H63" s="17" t="n"/>
      <c r="I63" s="7">
        <f>IF(B63="","",IFERROR(H63-G63,0))</f>
        <v/>
      </c>
      <c r="J63" s="18" t="n"/>
      <c r="K63" s="18" t="inlineStr">
        <is>
          <t>Ativo</t>
        </is>
      </c>
      <c r="L63" s="19">
        <f>IF(B63="","",IF(K63="Excluído","Excluído",IF(M63="OK","Conciliado","Pendente")))</f>
        <v/>
      </c>
      <c r="M63" s="15">
        <f>IF(B63="","",IF(K63="Excluído","Não aplicável",IF(J63="","Sem ID",IFERROR(IF(COUNTIF('Movimentos Contabilísticos'!$J$6:$J$105,J63)=0,"ID sem correspondência",IF(COUNTIF('Movimentos Contabilísticos'!$J$6:$J$105,J63)&gt;1,"ID duplicado",IF(COUNTIFS('Movimentos Contabilísticos'!$J$6:$J$105,J63,'Movimentos Contabilísticos'!$K$6:$K$105,"Excluído")&gt;0,"Contrapartida excluída",IF(AND(I63-SUMIF('Movimentos Contabilísticos'!$J$6:$J$105,J63,'Movimentos Contabilísticos'!$I$6:$I$105)&lt;='Painel'!$K$9,I63-SUMIF('Movimentos Contabilísticos'!$J$6:$J$105,J63,'Movimentos Contabilísticos'!$I$6:$I$105)&gt;=-'Painel'!$K$9),"OK","Valor diferente")))),"Erro de verificação"))))</f>
        <v/>
      </c>
      <c r="N63" s="9" t="n"/>
    </row>
    <row r="64">
      <c r="A64" s="15">
        <f>IF(B64="","","BAN-"&amp;TEXT(ROW()-5,"000"))</f>
        <v/>
      </c>
      <c r="B64" s="26" t="n"/>
      <c r="C64" s="26" t="n"/>
      <c r="D64" s="9" t="n"/>
      <c r="E64" s="9" t="n"/>
      <c r="F64" s="9" t="n"/>
      <c r="G64" s="17" t="n"/>
      <c r="H64" s="17" t="n"/>
      <c r="I64" s="7">
        <f>IF(B64="","",IFERROR(H64-G64,0))</f>
        <v/>
      </c>
      <c r="J64" s="18" t="n"/>
      <c r="K64" s="18" t="inlineStr">
        <is>
          <t>Ativo</t>
        </is>
      </c>
      <c r="L64" s="19">
        <f>IF(B64="","",IF(K64="Excluído","Excluído",IF(M64="OK","Conciliado","Pendente")))</f>
        <v/>
      </c>
      <c r="M64" s="15">
        <f>IF(B64="","",IF(K64="Excluído","Não aplicável",IF(J64="","Sem ID",IFERROR(IF(COUNTIF('Movimentos Contabilísticos'!$J$6:$J$105,J64)=0,"ID sem correspondência",IF(COUNTIF('Movimentos Contabilísticos'!$J$6:$J$105,J64)&gt;1,"ID duplicado",IF(COUNTIFS('Movimentos Contabilísticos'!$J$6:$J$105,J64,'Movimentos Contabilísticos'!$K$6:$K$105,"Excluído")&gt;0,"Contrapartida excluída",IF(AND(I64-SUMIF('Movimentos Contabilísticos'!$J$6:$J$105,J64,'Movimentos Contabilísticos'!$I$6:$I$105)&lt;='Painel'!$K$9,I64-SUMIF('Movimentos Contabilísticos'!$J$6:$J$105,J64,'Movimentos Contabilísticos'!$I$6:$I$105)&gt;=-'Painel'!$K$9),"OK","Valor diferente")))),"Erro de verificação"))))</f>
        <v/>
      </c>
      <c r="N64" s="9" t="n"/>
    </row>
    <row r="65">
      <c r="A65" s="15">
        <f>IF(B65="","","BAN-"&amp;TEXT(ROW()-5,"000"))</f>
        <v/>
      </c>
      <c r="B65" s="26" t="n"/>
      <c r="C65" s="26" t="n"/>
      <c r="D65" s="9" t="n"/>
      <c r="E65" s="9" t="n"/>
      <c r="F65" s="9" t="n"/>
      <c r="G65" s="17" t="n"/>
      <c r="H65" s="17" t="n"/>
      <c r="I65" s="7">
        <f>IF(B65="","",IFERROR(H65-G65,0))</f>
        <v/>
      </c>
      <c r="J65" s="18" t="n"/>
      <c r="K65" s="18" t="inlineStr">
        <is>
          <t>Ativo</t>
        </is>
      </c>
      <c r="L65" s="19">
        <f>IF(B65="","",IF(K65="Excluído","Excluído",IF(M65="OK","Conciliado","Pendente")))</f>
        <v/>
      </c>
      <c r="M65" s="15">
        <f>IF(B65="","",IF(K65="Excluído","Não aplicável",IF(J65="","Sem ID",IFERROR(IF(COUNTIF('Movimentos Contabilísticos'!$J$6:$J$105,J65)=0,"ID sem correspondência",IF(COUNTIF('Movimentos Contabilísticos'!$J$6:$J$105,J65)&gt;1,"ID duplicado",IF(COUNTIFS('Movimentos Contabilísticos'!$J$6:$J$105,J65,'Movimentos Contabilísticos'!$K$6:$K$105,"Excluído")&gt;0,"Contrapartida excluída",IF(AND(I65-SUMIF('Movimentos Contabilísticos'!$J$6:$J$105,J65,'Movimentos Contabilísticos'!$I$6:$I$105)&lt;='Painel'!$K$9,I65-SUMIF('Movimentos Contabilísticos'!$J$6:$J$105,J65,'Movimentos Contabilísticos'!$I$6:$I$105)&gt;=-'Painel'!$K$9),"OK","Valor diferente")))),"Erro de verificação"))))</f>
        <v/>
      </c>
      <c r="N65" s="9" t="n"/>
    </row>
    <row r="66">
      <c r="A66" s="15">
        <f>IF(B66="","","BAN-"&amp;TEXT(ROW()-5,"000"))</f>
        <v/>
      </c>
      <c r="B66" s="26" t="n"/>
      <c r="C66" s="26" t="n"/>
      <c r="D66" s="9" t="n"/>
      <c r="E66" s="9" t="n"/>
      <c r="F66" s="9" t="n"/>
      <c r="G66" s="17" t="n"/>
      <c r="H66" s="17" t="n"/>
      <c r="I66" s="7">
        <f>IF(B66="","",IFERROR(H66-G66,0))</f>
        <v/>
      </c>
      <c r="J66" s="18" t="n"/>
      <c r="K66" s="18" t="inlineStr">
        <is>
          <t>Ativo</t>
        </is>
      </c>
      <c r="L66" s="19">
        <f>IF(B66="","",IF(K66="Excluído","Excluído",IF(M66="OK","Conciliado","Pendente")))</f>
        <v/>
      </c>
      <c r="M66" s="15">
        <f>IF(B66="","",IF(K66="Excluído","Não aplicável",IF(J66="","Sem ID",IFERROR(IF(COUNTIF('Movimentos Contabilísticos'!$J$6:$J$105,J66)=0,"ID sem correspondência",IF(COUNTIF('Movimentos Contabilísticos'!$J$6:$J$105,J66)&gt;1,"ID duplicado",IF(COUNTIFS('Movimentos Contabilísticos'!$J$6:$J$105,J66,'Movimentos Contabilísticos'!$K$6:$K$105,"Excluído")&gt;0,"Contrapartida excluída",IF(AND(I66-SUMIF('Movimentos Contabilísticos'!$J$6:$J$105,J66,'Movimentos Contabilísticos'!$I$6:$I$105)&lt;='Painel'!$K$9,I66-SUMIF('Movimentos Contabilísticos'!$J$6:$J$105,J66,'Movimentos Contabilísticos'!$I$6:$I$105)&gt;=-'Painel'!$K$9),"OK","Valor diferente")))),"Erro de verificação"))))</f>
        <v/>
      </c>
      <c r="N66" s="9" t="n"/>
    </row>
    <row r="67">
      <c r="A67" s="15">
        <f>IF(B67="","","BAN-"&amp;TEXT(ROW()-5,"000"))</f>
        <v/>
      </c>
      <c r="B67" s="26" t="n"/>
      <c r="C67" s="26" t="n"/>
      <c r="D67" s="9" t="n"/>
      <c r="E67" s="9" t="n"/>
      <c r="F67" s="9" t="n"/>
      <c r="G67" s="17" t="n"/>
      <c r="H67" s="17" t="n"/>
      <c r="I67" s="7">
        <f>IF(B67="","",IFERROR(H67-G67,0))</f>
        <v/>
      </c>
      <c r="J67" s="18" t="n"/>
      <c r="K67" s="18" t="inlineStr">
        <is>
          <t>Ativo</t>
        </is>
      </c>
      <c r="L67" s="19">
        <f>IF(B67="","",IF(K67="Excluído","Excluído",IF(M67="OK","Conciliado","Pendente")))</f>
        <v/>
      </c>
      <c r="M67" s="15">
        <f>IF(B67="","",IF(K67="Excluído","Não aplicável",IF(J67="","Sem ID",IFERROR(IF(COUNTIF('Movimentos Contabilísticos'!$J$6:$J$105,J67)=0,"ID sem correspondência",IF(COUNTIF('Movimentos Contabilísticos'!$J$6:$J$105,J67)&gt;1,"ID duplicado",IF(COUNTIFS('Movimentos Contabilísticos'!$J$6:$J$105,J67,'Movimentos Contabilísticos'!$K$6:$K$105,"Excluído")&gt;0,"Contrapartida excluída",IF(AND(I67-SUMIF('Movimentos Contabilísticos'!$J$6:$J$105,J67,'Movimentos Contabilísticos'!$I$6:$I$105)&lt;='Painel'!$K$9,I67-SUMIF('Movimentos Contabilísticos'!$J$6:$J$105,J67,'Movimentos Contabilísticos'!$I$6:$I$105)&gt;=-'Painel'!$K$9),"OK","Valor diferente")))),"Erro de verificação"))))</f>
        <v/>
      </c>
      <c r="N67" s="9" t="n"/>
    </row>
    <row r="68">
      <c r="A68" s="15">
        <f>IF(B68="","","BAN-"&amp;TEXT(ROW()-5,"000"))</f>
        <v/>
      </c>
      <c r="B68" s="26" t="n"/>
      <c r="C68" s="26" t="n"/>
      <c r="D68" s="9" t="n"/>
      <c r="E68" s="9" t="n"/>
      <c r="F68" s="9" t="n"/>
      <c r="G68" s="17" t="n"/>
      <c r="H68" s="17" t="n"/>
      <c r="I68" s="7">
        <f>IF(B68="","",IFERROR(H68-G68,0))</f>
        <v/>
      </c>
      <c r="J68" s="18" t="n"/>
      <c r="K68" s="18" t="inlineStr">
        <is>
          <t>Ativo</t>
        </is>
      </c>
      <c r="L68" s="19">
        <f>IF(B68="","",IF(K68="Excluído","Excluído",IF(M68="OK","Conciliado","Pendente")))</f>
        <v/>
      </c>
      <c r="M68" s="15">
        <f>IF(B68="","",IF(K68="Excluído","Não aplicável",IF(J68="","Sem ID",IFERROR(IF(COUNTIF('Movimentos Contabilísticos'!$J$6:$J$105,J68)=0,"ID sem correspondência",IF(COUNTIF('Movimentos Contabilísticos'!$J$6:$J$105,J68)&gt;1,"ID duplicado",IF(COUNTIFS('Movimentos Contabilísticos'!$J$6:$J$105,J68,'Movimentos Contabilísticos'!$K$6:$K$105,"Excluído")&gt;0,"Contrapartida excluída",IF(AND(I68-SUMIF('Movimentos Contabilísticos'!$J$6:$J$105,J68,'Movimentos Contabilísticos'!$I$6:$I$105)&lt;='Painel'!$K$9,I68-SUMIF('Movimentos Contabilísticos'!$J$6:$J$105,J68,'Movimentos Contabilísticos'!$I$6:$I$105)&gt;=-'Painel'!$K$9),"OK","Valor diferente")))),"Erro de verificação"))))</f>
        <v/>
      </c>
      <c r="N68" s="9" t="n"/>
    </row>
    <row r="69">
      <c r="A69" s="15">
        <f>IF(B69="","","BAN-"&amp;TEXT(ROW()-5,"000"))</f>
        <v/>
      </c>
      <c r="B69" s="26" t="n"/>
      <c r="C69" s="26" t="n"/>
      <c r="D69" s="9" t="n"/>
      <c r="E69" s="9" t="n"/>
      <c r="F69" s="9" t="n"/>
      <c r="G69" s="17" t="n"/>
      <c r="H69" s="17" t="n"/>
      <c r="I69" s="7">
        <f>IF(B69="","",IFERROR(H69-G69,0))</f>
        <v/>
      </c>
      <c r="J69" s="18" t="n"/>
      <c r="K69" s="18" t="inlineStr">
        <is>
          <t>Ativo</t>
        </is>
      </c>
      <c r="L69" s="19">
        <f>IF(B69="","",IF(K69="Excluído","Excluído",IF(M69="OK","Conciliado","Pendente")))</f>
        <v/>
      </c>
      <c r="M69" s="15">
        <f>IF(B69="","",IF(K69="Excluído","Não aplicável",IF(J69="","Sem ID",IFERROR(IF(COUNTIF('Movimentos Contabilísticos'!$J$6:$J$105,J69)=0,"ID sem correspondência",IF(COUNTIF('Movimentos Contabilísticos'!$J$6:$J$105,J69)&gt;1,"ID duplicado",IF(COUNTIFS('Movimentos Contabilísticos'!$J$6:$J$105,J69,'Movimentos Contabilísticos'!$K$6:$K$105,"Excluído")&gt;0,"Contrapartida excluída",IF(AND(I69-SUMIF('Movimentos Contabilísticos'!$J$6:$J$105,J69,'Movimentos Contabilísticos'!$I$6:$I$105)&lt;='Painel'!$K$9,I69-SUMIF('Movimentos Contabilísticos'!$J$6:$J$105,J69,'Movimentos Contabilísticos'!$I$6:$I$105)&gt;=-'Painel'!$K$9),"OK","Valor diferente")))),"Erro de verificação"))))</f>
        <v/>
      </c>
      <c r="N69" s="9" t="n"/>
    </row>
    <row r="70">
      <c r="A70" s="15">
        <f>IF(B70="","","BAN-"&amp;TEXT(ROW()-5,"000"))</f>
        <v/>
      </c>
      <c r="B70" s="26" t="n"/>
      <c r="C70" s="26" t="n"/>
      <c r="D70" s="9" t="n"/>
      <c r="E70" s="9" t="n"/>
      <c r="F70" s="9" t="n"/>
      <c r="G70" s="17" t="n"/>
      <c r="H70" s="17" t="n"/>
      <c r="I70" s="7">
        <f>IF(B70="","",IFERROR(H70-G70,0))</f>
        <v/>
      </c>
      <c r="J70" s="18" t="n"/>
      <c r="K70" s="18" t="inlineStr">
        <is>
          <t>Ativo</t>
        </is>
      </c>
      <c r="L70" s="19">
        <f>IF(B70="","",IF(K70="Excluído","Excluído",IF(M70="OK","Conciliado","Pendente")))</f>
        <v/>
      </c>
      <c r="M70" s="15">
        <f>IF(B70="","",IF(K70="Excluído","Não aplicável",IF(J70="","Sem ID",IFERROR(IF(COUNTIF('Movimentos Contabilísticos'!$J$6:$J$105,J70)=0,"ID sem correspondência",IF(COUNTIF('Movimentos Contabilísticos'!$J$6:$J$105,J70)&gt;1,"ID duplicado",IF(COUNTIFS('Movimentos Contabilísticos'!$J$6:$J$105,J70,'Movimentos Contabilísticos'!$K$6:$K$105,"Excluído")&gt;0,"Contrapartida excluída",IF(AND(I70-SUMIF('Movimentos Contabilísticos'!$J$6:$J$105,J70,'Movimentos Contabilísticos'!$I$6:$I$105)&lt;='Painel'!$K$9,I70-SUMIF('Movimentos Contabilísticos'!$J$6:$J$105,J70,'Movimentos Contabilísticos'!$I$6:$I$105)&gt;=-'Painel'!$K$9),"OK","Valor diferente")))),"Erro de verificação"))))</f>
        <v/>
      </c>
      <c r="N70" s="9" t="n"/>
    </row>
    <row r="71">
      <c r="A71" s="15">
        <f>IF(B71="","","BAN-"&amp;TEXT(ROW()-5,"000"))</f>
        <v/>
      </c>
      <c r="B71" s="26" t="n"/>
      <c r="C71" s="26" t="n"/>
      <c r="D71" s="9" t="n"/>
      <c r="E71" s="9" t="n"/>
      <c r="F71" s="9" t="n"/>
      <c r="G71" s="17" t="n"/>
      <c r="H71" s="17" t="n"/>
      <c r="I71" s="7">
        <f>IF(B71="","",IFERROR(H71-G71,0))</f>
        <v/>
      </c>
      <c r="J71" s="18" t="n"/>
      <c r="K71" s="18" t="inlineStr">
        <is>
          <t>Ativo</t>
        </is>
      </c>
      <c r="L71" s="19">
        <f>IF(B71="","",IF(K71="Excluído","Excluído",IF(M71="OK","Conciliado","Pendente")))</f>
        <v/>
      </c>
      <c r="M71" s="15">
        <f>IF(B71="","",IF(K71="Excluído","Não aplicável",IF(J71="","Sem ID",IFERROR(IF(COUNTIF('Movimentos Contabilísticos'!$J$6:$J$105,J71)=0,"ID sem correspondência",IF(COUNTIF('Movimentos Contabilísticos'!$J$6:$J$105,J71)&gt;1,"ID duplicado",IF(COUNTIFS('Movimentos Contabilísticos'!$J$6:$J$105,J71,'Movimentos Contabilísticos'!$K$6:$K$105,"Excluído")&gt;0,"Contrapartida excluída",IF(AND(I71-SUMIF('Movimentos Contabilísticos'!$J$6:$J$105,J71,'Movimentos Contabilísticos'!$I$6:$I$105)&lt;='Painel'!$K$9,I71-SUMIF('Movimentos Contabilísticos'!$J$6:$J$105,J71,'Movimentos Contabilísticos'!$I$6:$I$105)&gt;=-'Painel'!$K$9),"OK","Valor diferente")))),"Erro de verificação"))))</f>
        <v/>
      </c>
      <c r="N71" s="9" t="n"/>
    </row>
    <row r="72">
      <c r="A72" s="15">
        <f>IF(B72="","","BAN-"&amp;TEXT(ROW()-5,"000"))</f>
        <v/>
      </c>
      <c r="B72" s="26" t="n"/>
      <c r="C72" s="26" t="n"/>
      <c r="D72" s="9" t="n"/>
      <c r="E72" s="9" t="n"/>
      <c r="F72" s="9" t="n"/>
      <c r="G72" s="17" t="n"/>
      <c r="H72" s="17" t="n"/>
      <c r="I72" s="7">
        <f>IF(B72="","",IFERROR(H72-G72,0))</f>
        <v/>
      </c>
      <c r="J72" s="18" t="n"/>
      <c r="K72" s="18" t="inlineStr">
        <is>
          <t>Ativo</t>
        </is>
      </c>
      <c r="L72" s="19">
        <f>IF(B72="","",IF(K72="Excluído","Excluído",IF(M72="OK","Conciliado","Pendente")))</f>
        <v/>
      </c>
      <c r="M72" s="15">
        <f>IF(B72="","",IF(K72="Excluído","Não aplicável",IF(J72="","Sem ID",IFERROR(IF(COUNTIF('Movimentos Contabilísticos'!$J$6:$J$105,J72)=0,"ID sem correspondência",IF(COUNTIF('Movimentos Contabilísticos'!$J$6:$J$105,J72)&gt;1,"ID duplicado",IF(COUNTIFS('Movimentos Contabilísticos'!$J$6:$J$105,J72,'Movimentos Contabilísticos'!$K$6:$K$105,"Excluído")&gt;0,"Contrapartida excluída",IF(AND(I72-SUMIF('Movimentos Contabilísticos'!$J$6:$J$105,J72,'Movimentos Contabilísticos'!$I$6:$I$105)&lt;='Painel'!$K$9,I72-SUMIF('Movimentos Contabilísticos'!$J$6:$J$105,J72,'Movimentos Contabilísticos'!$I$6:$I$105)&gt;=-'Painel'!$K$9),"OK","Valor diferente")))),"Erro de verificação"))))</f>
        <v/>
      </c>
      <c r="N72" s="9" t="n"/>
    </row>
    <row r="73">
      <c r="A73" s="15">
        <f>IF(B73="","","BAN-"&amp;TEXT(ROW()-5,"000"))</f>
        <v/>
      </c>
      <c r="B73" s="26" t="n"/>
      <c r="C73" s="26" t="n"/>
      <c r="D73" s="9" t="n"/>
      <c r="E73" s="9" t="n"/>
      <c r="F73" s="9" t="n"/>
      <c r="G73" s="17" t="n"/>
      <c r="H73" s="17" t="n"/>
      <c r="I73" s="7">
        <f>IF(B73="","",IFERROR(H73-G73,0))</f>
        <v/>
      </c>
      <c r="J73" s="18" t="n"/>
      <c r="K73" s="18" t="inlineStr">
        <is>
          <t>Ativo</t>
        </is>
      </c>
      <c r="L73" s="19">
        <f>IF(B73="","",IF(K73="Excluído","Excluído",IF(M73="OK","Conciliado","Pendente")))</f>
        <v/>
      </c>
      <c r="M73" s="15">
        <f>IF(B73="","",IF(K73="Excluído","Não aplicável",IF(J73="","Sem ID",IFERROR(IF(COUNTIF('Movimentos Contabilísticos'!$J$6:$J$105,J73)=0,"ID sem correspondência",IF(COUNTIF('Movimentos Contabilísticos'!$J$6:$J$105,J73)&gt;1,"ID duplicado",IF(COUNTIFS('Movimentos Contabilísticos'!$J$6:$J$105,J73,'Movimentos Contabilísticos'!$K$6:$K$105,"Excluído")&gt;0,"Contrapartida excluída",IF(AND(I73-SUMIF('Movimentos Contabilísticos'!$J$6:$J$105,J73,'Movimentos Contabilísticos'!$I$6:$I$105)&lt;='Painel'!$K$9,I73-SUMIF('Movimentos Contabilísticos'!$J$6:$J$105,J73,'Movimentos Contabilísticos'!$I$6:$I$105)&gt;=-'Painel'!$K$9),"OK","Valor diferente")))),"Erro de verificação"))))</f>
        <v/>
      </c>
      <c r="N73" s="9" t="n"/>
    </row>
    <row r="74">
      <c r="A74" s="15">
        <f>IF(B74="","","BAN-"&amp;TEXT(ROW()-5,"000"))</f>
        <v/>
      </c>
      <c r="B74" s="26" t="n"/>
      <c r="C74" s="26" t="n"/>
      <c r="D74" s="9" t="n"/>
      <c r="E74" s="9" t="n"/>
      <c r="F74" s="9" t="n"/>
      <c r="G74" s="17" t="n"/>
      <c r="H74" s="17" t="n"/>
      <c r="I74" s="7">
        <f>IF(B74="","",IFERROR(H74-G74,0))</f>
        <v/>
      </c>
      <c r="J74" s="18" t="n"/>
      <c r="K74" s="18" t="inlineStr">
        <is>
          <t>Ativo</t>
        </is>
      </c>
      <c r="L74" s="19">
        <f>IF(B74="","",IF(K74="Excluído","Excluído",IF(M74="OK","Conciliado","Pendente")))</f>
        <v/>
      </c>
      <c r="M74" s="15">
        <f>IF(B74="","",IF(K74="Excluído","Não aplicável",IF(J74="","Sem ID",IFERROR(IF(COUNTIF('Movimentos Contabilísticos'!$J$6:$J$105,J74)=0,"ID sem correspondência",IF(COUNTIF('Movimentos Contabilísticos'!$J$6:$J$105,J74)&gt;1,"ID duplicado",IF(COUNTIFS('Movimentos Contabilísticos'!$J$6:$J$105,J74,'Movimentos Contabilísticos'!$K$6:$K$105,"Excluído")&gt;0,"Contrapartida excluída",IF(AND(I74-SUMIF('Movimentos Contabilísticos'!$J$6:$J$105,J74,'Movimentos Contabilísticos'!$I$6:$I$105)&lt;='Painel'!$K$9,I74-SUMIF('Movimentos Contabilísticos'!$J$6:$J$105,J74,'Movimentos Contabilísticos'!$I$6:$I$105)&gt;=-'Painel'!$K$9),"OK","Valor diferente")))),"Erro de verificação"))))</f>
        <v/>
      </c>
      <c r="N74" s="9" t="n"/>
    </row>
    <row r="75">
      <c r="A75" s="15">
        <f>IF(B75="","","BAN-"&amp;TEXT(ROW()-5,"000"))</f>
        <v/>
      </c>
      <c r="B75" s="26" t="n"/>
      <c r="C75" s="26" t="n"/>
      <c r="D75" s="9" t="n"/>
      <c r="E75" s="9" t="n"/>
      <c r="F75" s="9" t="n"/>
      <c r="G75" s="17" t="n"/>
      <c r="H75" s="17" t="n"/>
      <c r="I75" s="7">
        <f>IF(B75="","",IFERROR(H75-G75,0))</f>
        <v/>
      </c>
      <c r="J75" s="18" t="n"/>
      <c r="K75" s="18" t="inlineStr">
        <is>
          <t>Ativo</t>
        </is>
      </c>
      <c r="L75" s="19">
        <f>IF(B75="","",IF(K75="Excluído","Excluído",IF(M75="OK","Conciliado","Pendente")))</f>
        <v/>
      </c>
      <c r="M75" s="15">
        <f>IF(B75="","",IF(K75="Excluído","Não aplicável",IF(J75="","Sem ID",IFERROR(IF(COUNTIF('Movimentos Contabilísticos'!$J$6:$J$105,J75)=0,"ID sem correspondência",IF(COUNTIF('Movimentos Contabilísticos'!$J$6:$J$105,J75)&gt;1,"ID duplicado",IF(COUNTIFS('Movimentos Contabilísticos'!$J$6:$J$105,J75,'Movimentos Contabilísticos'!$K$6:$K$105,"Excluído")&gt;0,"Contrapartida excluída",IF(AND(I75-SUMIF('Movimentos Contabilísticos'!$J$6:$J$105,J75,'Movimentos Contabilísticos'!$I$6:$I$105)&lt;='Painel'!$K$9,I75-SUMIF('Movimentos Contabilísticos'!$J$6:$J$105,J75,'Movimentos Contabilísticos'!$I$6:$I$105)&gt;=-'Painel'!$K$9),"OK","Valor diferente")))),"Erro de verificação"))))</f>
        <v/>
      </c>
      <c r="N75" s="9" t="n"/>
    </row>
    <row r="76">
      <c r="A76" s="15">
        <f>IF(B76="","","BAN-"&amp;TEXT(ROW()-5,"000"))</f>
        <v/>
      </c>
      <c r="B76" s="26" t="n"/>
      <c r="C76" s="26" t="n"/>
      <c r="D76" s="9" t="n"/>
      <c r="E76" s="9" t="n"/>
      <c r="F76" s="9" t="n"/>
      <c r="G76" s="17" t="n"/>
      <c r="H76" s="17" t="n"/>
      <c r="I76" s="7">
        <f>IF(B76="","",IFERROR(H76-G76,0))</f>
        <v/>
      </c>
      <c r="J76" s="18" t="n"/>
      <c r="K76" s="18" t="inlineStr">
        <is>
          <t>Ativo</t>
        </is>
      </c>
      <c r="L76" s="19">
        <f>IF(B76="","",IF(K76="Excluído","Excluído",IF(M76="OK","Conciliado","Pendente")))</f>
        <v/>
      </c>
      <c r="M76" s="15">
        <f>IF(B76="","",IF(K76="Excluído","Não aplicável",IF(J76="","Sem ID",IFERROR(IF(COUNTIF('Movimentos Contabilísticos'!$J$6:$J$105,J76)=0,"ID sem correspondência",IF(COUNTIF('Movimentos Contabilísticos'!$J$6:$J$105,J76)&gt;1,"ID duplicado",IF(COUNTIFS('Movimentos Contabilísticos'!$J$6:$J$105,J76,'Movimentos Contabilísticos'!$K$6:$K$105,"Excluído")&gt;0,"Contrapartida excluída",IF(AND(I76-SUMIF('Movimentos Contabilísticos'!$J$6:$J$105,J76,'Movimentos Contabilísticos'!$I$6:$I$105)&lt;='Painel'!$K$9,I76-SUMIF('Movimentos Contabilísticos'!$J$6:$J$105,J76,'Movimentos Contabilísticos'!$I$6:$I$105)&gt;=-'Painel'!$K$9),"OK","Valor diferente")))),"Erro de verificação"))))</f>
        <v/>
      </c>
      <c r="N76" s="9" t="n"/>
    </row>
    <row r="77">
      <c r="A77" s="15">
        <f>IF(B77="","","BAN-"&amp;TEXT(ROW()-5,"000"))</f>
        <v/>
      </c>
      <c r="B77" s="26" t="n"/>
      <c r="C77" s="26" t="n"/>
      <c r="D77" s="9" t="n"/>
      <c r="E77" s="9" t="n"/>
      <c r="F77" s="9" t="n"/>
      <c r="G77" s="17" t="n"/>
      <c r="H77" s="17" t="n"/>
      <c r="I77" s="7">
        <f>IF(B77="","",IFERROR(H77-G77,0))</f>
        <v/>
      </c>
      <c r="J77" s="18" t="n"/>
      <c r="K77" s="18" t="inlineStr">
        <is>
          <t>Ativo</t>
        </is>
      </c>
      <c r="L77" s="19">
        <f>IF(B77="","",IF(K77="Excluído","Excluído",IF(M77="OK","Conciliado","Pendente")))</f>
        <v/>
      </c>
      <c r="M77" s="15">
        <f>IF(B77="","",IF(K77="Excluído","Não aplicável",IF(J77="","Sem ID",IFERROR(IF(COUNTIF('Movimentos Contabilísticos'!$J$6:$J$105,J77)=0,"ID sem correspondência",IF(COUNTIF('Movimentos Contabilísticos'!$J$6:$J$105,J77)&gt;1,"ID duplicado",IF(COUNTIFS('Movimentos Contabilísticos'!$J$6:$J$105,J77,'Movimentos Contabilísticos'!$K$6:$K$105,"Excluído")&gt;0,"Contrapartida excluída",IF(AND(I77-SUMIF('Movimentos Contabilísticos'!$J$6:$J$105,J77,'Movimentos Contabilísticos'!$I$6:$I$105)&lt;='Painel'!$K$9,I77-SUMIF('Movimentos Contabilísticos'!$J$6:$J$105,J77,'Movimentos Contabilísticos'!$I$6:$I$105)&gt;=-'Painel'!$K$9),"OK","Valor diferente")))),"Erro de verificação"))))</f>
        <v/>
      </c>
      <c r="N77" s="9" t="n"/>
    </row>
    <row r="78">
      <c r="A78" s="15">
        <f>IF(B78="","","BAN-"&amp;TEXT(ROW()-5,"000"))</f>
        <v/>
      </c>
      <c r="B78" s="26" t="n"/>
      <c r="C78" s="26" t="n"/>
      <c r="D78" s="9" t="n"/>
      <c r="E78" s="9" t="n"/>
      <c r="F78" s="9" t="n"/>
      <c r="G78" s="17" t="n"/>
      <c r="H78" s="17" t="n"/>
      <c r="I78" s="7">
        <f>IF(B78="","",IFERROR(H78-G78,0))</f>
        <v/>
      </c>
      <c r="J78" s="18" t="n"/>
      <c r="K78" s="18" t="inlineStr">
        <is>
          <t>Ativo</t>
        </is>
      </c>
      <c r="L78" s="19">
        <f>IF(B78="","",IF(K78="Excluído","Excluído",IF(M78="OK","Conciliado","Pendente")))</f>
        <v/>
      </c>
      <c r="M78" s="15">
        <f>IF(B78="","",IF(K78="Excluído","Não aplicável",IF(J78="","Sem ID",IFERROR(IF(COUNTIF('Movimentos Contabilísticos'!$J$6:$J$105,J78)=0,"ID sem correspondência",IF(COUNTIF('Movimentos Contabilísticos'!$J$6:$J$105,J78)&gt;1,"ID duplicado",IF(COUNTIFS('Movimentos Contabilísticos'!$J$6:$J$105,J78,'Movimentos Contabilísticos'!$K$6:$K$105,"Excluído")&gt;0,"Contrapartida excluída",IF(AND(I78-SUMIF('Movimentos Contabilísticos'!$J$6:$J$105,J78,'Movimentos Contabilísticos'!$I$6:$I$105)&lt;='Painel'!$K$9,I78-SUMIF('Movimentos Contabilísticos'!$J$6:$J$105,J78,'Movimentos Contabilísticos'!$I$6:$I$105)&gt;=-'Painel'!$K$9),"OK","Valor diferente")))),"Erro de verificação"))))</f>
        <v/>
      </c>
      <c r="N78" s="9" t="n"/>
    </row>
    <row r="79">
      <c r="A79" s="15">
        <f>IF(B79="","","BAN-"&amp;TEXT(ROW()-5,"000"))</f>
        <v/>
      </c>
      <c r="B79" s="26" t="n"/>
      <c r="C79" s="26" t="n"/>
      <c r="D79" s="9" t="n"/>
      <c r="E79" s="9" t="n"/>
      <c r="F79" s="9" t="n"/>
      <c r="G79" s="17" t="n"/>
      <c r="H79" s="17" t="n"/>
      <c r="I79" s="7">
        <f>IF(B79="","",IFERROR(H79-G79,0))</f>
        <v/>
      </c>
      <c r="J79" s="18" t="n"/>
      <c r="K79" s="18" t="inlineStr">
        <is>
          <t>Ativo</t>
        </is>
      </c>
      <c r="L79" s="19">
        <f>IF(B79="","",IF(K79="Excluído","Excluído",IF(M79="OK","Conciliado","Pendente")))</f>
        <v/>
      </c>
      <c r="M79" s="15">
        <f>IF(B79="","",IF(K79="Excluído","Não aplicável",IF(J79="","Sem ID",IFERROR(IF(COUNTIF('Movimentos Contabilísticos'!$J$6:$J$105,J79)=0,"ID sem correspondência",IF(COUNTIF('Movimentos Contabilísticos'!$J$6:$J$105,J79)&gt;1,"ID duplicado",IF(COUNTIFS('Movimentos Contabilísticos'!$J$6:$J$105,J79,'Movimentos Contabilísticos'!$K$6:$K$105,"Excluído")&gt;0,"Contrapartida excluída",IF(AND(I79-SUMIF('Movimentos Contabilísticos'!$J$6:$J$105,J79,'Movimentos Contabilísticos'!$I$6:$I$105)&lt;='Painel'!$K$9,I79-SUMIF('Movimentos Contabilísticos'!$J$6:$J$105,J79,'Movimentos Contabilísticos'!$I$6:$I$105)&gt;=-'Painel'!$K$9),"OK","Valor diferente")))),"Erro de verificação"))))</f>
        <v/>
      </c>
      <c r="N79" s="9" t="n"/>
    </row>
    <row r="80">
      <c r="A80" s="15">
        <f>IF(B80="","","BAN-"&amp;TEXT(ROW()-5,"000"))</f>
        <v/>
      </c>
      <c r="B80" s="26" t="n"/>
      <c r="C80" s="26" t="n"/>
      <c r="D80" s="9" t="n"/>
      <c r="E80" s="9" t="n"/>
      <c r="F80" s="9" t="n"/>
      <c r="G80" s="17" t="n"/>
      <c r="H80" s="17" t="n"/>
      <c r="I80" s="7">
        <f>IF(B80="","",IFERROR(H80-G80,0))</f>
        <v/>
      </c>
      <c r="J80" s="18" t="n"/>
      <c r="K80" s="18" t="inlineStr">
        <is>
          <t>Ativo</t>
        </is>
      </c>
      <c r="L80" s="19">
        <f>IF(B80="","",IF(K80="Excluído","Excluído",IF(M80="OK","Conciliado","Pendente")))</f>
        <v/>
      </c>
      <c r="M80" s="15">
        <f>IF(B80="","",IF(K80="Excluído","Não aplicável",IF(J80="","Sem ID",IFERROR(IF(COUNTIF('Movimentos Contabilísticos'!$J$6:$J$105,J80)=0,"ID sem correspondência",IF(COUNTIF('Movimentos Contabilísticos'!$J$6:$J$105,J80)&gt;1,"ID duplicado",IF(COUNTIFS('Movimentos Contabilísticos'!$J$6:$J$105,J80,'Movimentos Contabilísticos'!$K$6:$K$105,"Excluído")&gt;0,"Contrapartida excluída",IF(AND(I80-SUMIF('Movimentos Contabilísticos'!$J$6:$J$105,J80,'Movimentos Contabilísticos'!$I$6:$I$105)&lt;='Painel'!$K$9,I80-SUMIF('Movimentos Contabilísticos'!$J$6:$J$105,J80,'Movimentos Contabilísticos'!$I$6:$I$105)&gt;=-'Painel'!$K$9),"OK","Valor diferente")))),"Erro de verificação"))))</f>
        <v/>
      </c>
      <c r="N80" s="9" t="n"/>
    </row>
    <row r="81">
      <c r="A81" s="15">
        <f>IF(B81="","","BAN-"&amp;TEXT(ROW()-5,"000"))</f>
        <v/>
      </c>
      <c r="B81" s="26" t="n"/>
      <c r="C81" s="26" t="n"/>
      <c r="D81" s="9" t="n"/>
      <c r="E81" s="9" t="n"/>
      <c r="F81" s="9" t="n"/>
      <c r="G81" s="17" t="n"/>
      <c r="H81" s="17" t="n"/>
      <c r="I81" s="7">
        <f>IF(B81="","",IFERROR(H81-G81,0))</f>
        <v/>
      </c>
      <c r="J81" s="18" t="n"/>
      <c r="K81" s="18" t="inlineStr">
        <is>
          <t>Ativo</t>
        </is>
      </c>
      <c r="L81" s="19">
        <f>IF(B81="","",IF(K81="Excluído","Excluído",IF(M81="OK","Conciliado","Pendente")))</f>
        <v/>
      </c>
      <c r="M81" s="15">
        <f>IF(B81="","",IF(K81="Excluído","Não aplicável",IF(J81="","Sem ID",IFERROR(IF(COUNTIF('Movimentos Contabilísticos'!$J$6:$J$105,J81)=0,"ID sem correspondência",IF(COUNTIF('Movimentos Contabilísticos'!$J$6:$J$105,J81)&gt;1,"ID duplicado",IF(COUNTIFS('Movimentos Contabilísticos'!$J$6:$J$105,J81,'Movimentos Contabilísticos'!$K$6:$K$105,"Excluído")&gt;0,"Contrapartida excluída",IF(AND(I81-SUMIF('Movimentos Contabilísticos'!$J$6:$J$105,J81,'Movimentos Contabilísticos'!$I$6:$I$105)&lt;='Painel'!$K$9,I81-SUMIF('Movimentos Contabilísticos'!$J$6:$J$105,J81,'Movimentos Contabilísticos'!$I$6:$I$105)&gt;=-'Painel'!$K$9),"OK","Valor diferente")))),"Erro de verificação"))))</f>
        <v/>
      </c>
      <c r="N81" s="9" t="n"/>
    </row>
    <row r="82">
      <c r="A82" s="15">
        <f>IF(B82="","","BAN-"&amp;TEXT(ROW()-5,"000"))</f>
        <v/>
      </c>
      <c r="B82" s="26" t="n"/>
      <c r="C82" s="26" t="n"/>
      <c r="D82" s="9" t="n"/>
      <c r="E82" s="9" t="n"/>
      <c r="F82" s="9" t="n"/>
      <c r="G82" s="17" t="n"/>
      <c r="H82" s="17" t="n"/>
      <c r="I82" s="7">
        <f>IF(B82="","",IFERROR(H82-G82,0))</f>
        <v/>
      </c>
      <c r="J82" s="18" t="n"/>
      <c r="K82" s="18" t="inlineStr">
        <is>
          <t>Ativo</t>
        </is>
      </c>
      <c r="L82" s="19">
        <f>IF(B82="","",IF(K82="Excluído","Excluído",IF(M82="OK","Conciliado","Pendente")))</f>
        <v/>
      </c>
      <c r="M82" s="15">
        <f>IF(B82="","",IF(K82="Excluído","Não aplicável",IF(J82="","Sem ID",IFERROR(IF(COUNTIF('Movimentos Contabilísticos'!$J$6:$J$105,J82)=0,"ID sem correspondência",IF(COUNTIF('Movimentos Contabilísticos'!$J$6:$J$105,J82)&gt;1,"ID duplicado",IF(COUNTIFS('Movimentos Contabilísticos'!$J$6:$J$105,J82,'Movimentos Contabilísticos'!$K$6:$K$105,"Excluído")&gt;0,"Contrapartida excluída",IF(AND(I82-SUMIF('Movimentos Contabilísticos'!$J$6:$J$105,J82,'Movimentos Contabilísticos'!$I$6:$I$105)&lt;='Painel'!$K$9,I82-SUMIF('Movimentos Contabilísticos'!$J$6:$J$105,J82,'Movimentos Contabilísticos'!$I$6:$I$105)&gt;=-'Painel'!$K$9),"OK","Valor diferente")))),"Erro de verificação"))))</f>
        <v/>
      </c>
      <c r="N82" s="9" t="n"/>
    </row>
    <row r="83">
      <c r="A83" s="15">
        <f>IF(B83="","","BAN-"&amp;TEXT(ROW()-5,"000"))</f>
        <v/>
      </c>
      <c r="B83" s="26" t="n"/>
      <c r="C83" s="26" t="n"/>
      <c r="D83" s="9" t="n"/>
      <c r="E83" s="9" t="n"/>
      <c r="F83" s="9" t="n"/>
      <c r="G83" s="17" t="n"/>
      <c r="H83" s="17" t="n"/>
      <c r="I83" s="7">
        <f>IF(B83="","",IFERROR(H83-G83,0))</f>
        <v/>
      </c>
      <c r="J83" s="18" t="n"/>
      <c r="K83" s="18" t="inlineStr">
        <is>
          <t>Ativo</t>
        </is>
      </c>
      <c r="L83" s="19">
        <f>IF(B83="","",IF(K83="Excluído","Excluído",IF(M83="OK","Conciliado","Pendente")))</f>
        <v/>
      </c>
      <c r="M83" s="15">
        <f>IF(B83="","",IF(K83="Excluído","Não aplicável",IF(J83="","Sem ID",IFERROR(IF(COUNTIF('Movimentos Contabilísticos'!$J$6:$J$105,J83)=0,"ID sem correspondência",IF(COUNTIF('Movimentos Contabilísticos'!$J$6:$J$105,J83)&gt;1,"ID duplicado",IF(COUNTIFS('Movimentos Contabilísticos'!$J$6:$J$105,J83,'Movimentos Contabilísticos'!$K$6:$K$105,"Excluído")&gt;0,"Contrapartida excluída",IF(AND(I83-SUMIF('Movimentos Contabilísticos'!$J$6:$J$105,J83,'Movimentos Contabilísticos'!$I$6:$I$105)&lt;='Painel'!$K$9,I83-SUMIF('Movimentos Contabilísticos'!$J$6:$J$105,J83,'Movimentos Contabilísticos'!$I$6:$I$105)&gt;=-'Painel'!$K$9),"OK","Valor diferente")))),"Erro de verificação"))))</f>
        <v/>
      </c>
      <c r="N83" s="9" t="n"/>
    </row>
    <row r="84">
      <c r="A84" s="15">
        <f>IF(B84="","","BAN-"&amp;TEXT(ROW()-5,"000"))</f>
        <v/>
      </c>
      <c r="B84" s="26" t="n"/>
      <c r="C84" s="26" t="n"/>
      <c r="D84" s="9" t="n"/>
      <c r="E84" s="9" t="n"/>
      <c r="F84" s="9" t="n"/>
      <c r="G84" s="17" t="n"/>
      <c r="H84" s="17" t="n"/>
      <c r="I84" s="7">
        <f>IF(B84="","",IFERROR(H84-G84,0))</f>
        <v/>
      </c>
      <c r="J84" s="18" t="n"/>
      <c r="K84" s="18" t="inlineStr">
        <is>
          <t>Ativo</t>
        </is>
      </c>
      <c r="L84" s="19">
        <f>IF(B84="","",IF(K84="Excluído","Excluído",IF(M84="OK","Conciliado","Pendente")))</f>
        <v/>
      </c>
      <c r="M84" s="15">
        <f>IF(B84="","",IF(K84="Excluído","Não aplicável",IF(J84="","Sem ID",IFERROR(IF(COUNTIF('Movimentos Contabilísticos'!$J$6:$J$105,J84)=0,"ID sem correspondência",IF(COUNTIF('Movimentos Contabilísticos'!$J$6:$J$105,J84)&gt;1,"ID duplicado",IF(COUNTIFS('Movimentos Contabilísticos'!$J$6:$J$105,J84,'Movimentos Contabilísticos'!$K$6:$K$105,"Excluído")&gt;0,"Contrapartida excluída",IF(AND(I84-SUMIF('Movimentos Contabilísticos'!$J$6:$J$105,J84,'Movimentos Contabilísticos'!$I$6:$I$105)&lt;='Painel'!$K$9,I84-SUMIF('Movimentos Contabilísticos'!$J$6:$J$105,J84,'Movimentos Contabilísticos'!$I$6:$I$105)&gt;=-'Painel'!$K$9),"OK","Valor diferente")))),"Erro de verificação"))))</f>
        <v/>
      </c>
      <c r="N84" s="9" t="n"/>
    </row>
    <row r="85">
      <c r="A85" s="15">
        <f>IF(B85="","","BAN-"&amp;TEXT(ROW()-5,"000"))</f>
        <v/>
      </c>
      <c r="B85" s="26" t="n"/>
      <c r="C85" s="26" t="n"/>
      <c r="D85" s="9" t="n"/>
      <c r="E85" s="9" t="n"/>
      <c r="F85" s="9" t="n"/>
      <c r="G85" s="17" t="n"/>
      <c r="H85" s="17" t="n"/>
      <c r="I85" s="7">
        <f>IF(B85="","",IFERROR(H85-G85,0))</f>
        <v/>
      </c>
      <c r="J85" s="18" t="n"/>
      <c r="K85" s="18" t="inlineStr">
        <is>
          <t>Ativo</t>
        </is>
      </c>
      <c r="L85" s="19">
        <f>IF(B85="","",IF(K85="Excluído","Excluído",IF(M85="OK","Conciliado","Pendente")))</f>
        <v/>
      </c>
      <c r="M85" s="15">
        <f>IF(B85="","",IF(K85="Excluído","Não aplicável",IF(J85="","Sem ID",IFERROR(IF(COUNTIF('Movimentos Contabilísticos'!$J$6:$J$105,J85)=0,"ID sem correspondência",IF(COUNTIF('Movimentos Contabilísticos'!$J$6:$J$105,J85)&gt;1,"ID duplicado",IF(COUNTIFS('Movimentos Contabilísticos'!$J$6:$J$105,J85,'Movimentos Contabilísticos'!$K$6:$K$105,"Excluído")&gt;0,"Contrapartida excluída",IF(AND(I85-SUMIF('Movimentos Contabilísticos'!$J$6:$J$105,J85,'Movimentos Contabilísticos'!$I$6:$I$105)&lt;='Painel'!$K$9,I85-SUMIF('Movimentos Contabilísticos'!$J$6:$J$105,J85,'Movimentos Contabilísticos'!$I$6:$I$105)&gt;=-'Painel'!$K$9),"OK","Valor diferente")))),"Erro de verificação"))))</f>
        <v/>
      </c>
      <c r="N85" s="9" t="n"/>
    </row>
    <row r="86">
      <c r="A86" s="15">
        <f>IF(B86="","","BAN-"&amp;TEXT(ROW()-5,"000"))</f>
        <v/>
      </c>
      <c r="B86" s="26" t="n"/>
      <c r="C86" s="26" t="n"/>
      <c r="D86" s="9" t="n"/>
      <c r="E86" s="9" t="n"/>
      <c r="F86" s="9" t="n"/>
      <c r="G86" s="17" t="n"/>
      <c r="H86" s="17" t="n"/>
      <c r="I86" s="7">
        <f>IF(B86="","",IFERROR(H86-G86,0))</f>
        <v/>
      </c>
      <c r="J86" s="18" t="n"/>
      <c r="K86" s="18" t="inlineStr">
        <is>
          <t>Ativo</t>
        </is>
      </c>
      <c r="L86" s="19">
        <f>IF(B86="","",IF(K86="Excluído","Excluído",IF(M86="OK","Conciliado","Pendente")))</f>
        <v/>
      </c>
      <c r="M86" s="15">
        <f>IF(B86="","",IF(K86="Excluído","Não aplicável",IF(J86="","Sem ID",IFERROR(IF(COUNTIF('Movimentos Contabilísticos'!$J$6:$J$105,J86)=0,"ID sem correspondência",IF(COUNTIF('Movimentos Contabilísticos'!$J$6:$J$105,J86)&gt;1,"ID duplicado",IF(COUNTIFS('Movimentos Contabilísticos'!$J$6:$J$105,J86,'Movimentos Contabilísticos'!$K$6:$K$105,"Excluído")&gt;0,"Contrapartida excluída",IF(AND(I86-SUMIF('Movimentos Contabilísticos'!$J$6:$J$105,J86,'Movimentos Contabilísticos'!$I$6:$I$105)&lt;='Painel'!$K$9,I86-SUMIF('Movimentos Contabilísticos'!$J$6:$J$105,J86,'Movimentos Contabilísticos'!$I$6:$I$105)&gt;=-'Painel'!$K$9),"OK","Valor diferente")))),"Erro de verificação"))))</f>
        <v/>
      </c>
      <c r="N86" s="9" t="n"/>
    </row>
    <row r="87">
      <c r="A87" s="15">
        <f>IF(B87="","","BAN-"&amp;TEXT(ROW()-5,"000"))</f>
        <v/>
      </c>
      <c r="B87" s="26" t="n"/>
      <c r="C87" s="26" t="n"/>
      <c r="D87" s="9" t="n"/>
      <c r="E87" s="9" t="n"/>
      <c r="F87" s="9" t="n"/>
      <c r="G87" s="17" t="n"/>
      <c r="H87" s="17" t="n"/>
      <c r="I87" s="7">
        <f>IF(B87="","",IFERROR(H87-G87,0))</f>
        <v/>
      </c>
      <c r="J87" s="18" t="n"/>
      <c r="K87" s="18" t="inlineStr">
        <is>
          <t>Ativo</t>
        </is>
      </c>
      <c r="L87" s="19">
        <f>IF(B87="","",IF(K87="Excluído","Excluído",IF(M87="OK","Conciliado","Pendente")))</f>
        <v/>
      </c>
      <c r="M87" s="15">
        <f>IF(B87="","",IF(K87="Excluído","Não aplicável",IF(J87="","Sem ID",IFERROR(IF(COUNTIF('Movimentos Contabilísticos'!$J$6:$J$105,J87)=0,"ID sem correspondência",IF(COUNTIF('Movimentos Contabilísticos'!$J$6:$J$105,J87)&gt;1,"ID duplicado",IF(COUNTIFS('Movimentos Contabilísticos'!$J$6:$J$105,J87,'Movimentos Contabilísticos'!$K$6:$K$105,"Excluído")&gt;0,"Contrapartida excluída",IF(AND(I87-SUMIF('Movimentos Contabilísticos'!$J$6:$J$105,J87,'Movimentos Contabilísticos'!$I$6:$I$105)&lt;='Painel'!$K$9,I87-SUMIF('Movimentos Contabilísticos'!$J$6:$J$105,J87,'Movimentos Contabilísticos'!$I$6:$I$105)&gt;=-'Painel'!$K$9),"OK","Valor diferente")))),"Erro de verificação"))))</f>
        <v/>
      </c>
      <c r="N87" s="9" t="n"/>
    </row>
    <row r="88">
      <c r="A88" s="15">
        <f>IF(B88="","","BAN-"&amp;TEXT(ROW()-5,"000"))</f>
        <v/>
      </c>
      <c r="B88" s="26" t="n"/>
      <c r="C88" s="26" t="n"/>
      <c r="D88" s="9" t="n"/>
      <c r="E88" s="9" t="n"/>
      <c r="F88" s="9" t="n"/>
      <c r="G88" s="17" t="n"/>
      <c r="H88" s="17" t="n"/>
      <c r="I88" s="7">
        <f>IF(B88="","",IFERROR(H88-G88,0))</f>
        <v/>
      </c>
      <c r="J88" s="18" t="n"/>
      <c r="K88" s="18" t="inlineStr">
        <is>
          <t>Ativo</t>
        </is>
      </c>
      <c r="L88" s="19">
        <f>IF(B88="","",IF(K88="Excluído","Excluído",IF(M88="OK","Conciliado","Pendente")))</f>
        <v/>
      </c>
      <c r="M88" s="15">
        <f>IF(B88="","",IF(K88="Excluído","Não aplicável",IF(J88="","Sem ID",IFERROR(IF(COUNTIF('Movimentos Contabilísticos'!$J$6:$J$105,J88)=0,"ID sem correspondência",IF(COUNTIF('Movimentos Contabilísticos'!$J$6:$J$105,J88)&gt;1,"ID duplicado",IF(COUNTIFS('Movimentos Contabilísticos'!$J$6:$J$105,J88,'Movimentos Contabilísticos'!$K$6:$K$105,"Excluído")&gt;0,"Contrapartida excluída",IF(AND(I88-SUMIF('Movimentos Contabilísticos'!$J$6:$J$105,J88,'Movimentos Contabilísticos'!$I$6:$I$105)&lt;='Painel'!$K$9,I88-SUMIF('Movimentos Contabilísticos'!$J$6:$J$105,J88,'Movimentos Contabilísticos'!$I$6:$I$105)&gt;=-'Painel'!$K$9),"OK","Valor diferente")))),"Erro de verificação"))))</f>
        <v/>
      </c>
      <c r="N88" s="9" t="n"/>
    </row>
    <row r="89">
      <c r="A89" s="15">
        <f>IF(B89="","","BAN-"&amp;TEXT(ROW()-5,"000"))</f>
        <v/>
      </c>
      <c r="B89" s="26" t="n"/>
      <c r="C89" s="26" t="n"/>
      <c r="D89" s="9" t="n"/>
      <c r="E89" s="9" t="n"/>
      <c r="F89" s="9" t="n"/>
      <c r="G89" s="17" t="n"/>
      <c r="H89" s="17" t="n"/>
      <c r="I89" s="7">
        <f>IF(B89="","",IFERROR(H89-G89,0))</f>
        <v/>
      </c>
      <c r="J89" s="18" t="n"/>
      <c r="K89" s="18" t="inlineStr">
        <is>
          <t>Ativo</t>
        </is>
      </c>
      <c r="L89" s="19">
        <f>IF(B89="","",IF(K89="Excluído","Excluído",IF(M89="OK","Conciliado","Pendente")))</f>
        <v/>
      </c>
      <c r="M89" s="15">
        <f>IF(B89="","",IF(K89="Excluído","Não aplicável",IF(J89="","Sem ID",IFERROR(IF(COUNTIF('Movimentos Contabilísticos'!$J$6:$J$105,J89)=0,"ID sem correspondência",IF(COUNTIF('Movimentos Contabilísticos'!$J$6:$J$105,J89)&gt;1,"ID duplicado",IF(COUNTIFS('Movimentos Contabilísticos'!$J$6:$J$105,J89,'Movimentos Contabilísticos'!$K$6:$K$105,"Excluído")&gt;0,"Contrapartida excluída",IF(AND(I89-SUMIF('Movimentos Contabilísticos'!$J$6:$J$105,J89,'Movimentos Contabilísticos'!$I$6:$I$105)&lt;='Painel'!$K$9,I89-SUMIF('Movimentos Contabilísticos'!$J$6:$J$105,J89,'Movimentos Contabilísticos'!$I$6:$I$105)&gt;=-'Painel'!$K$9),"OK","Valor diferente")))),"Erro de verificação"))))</f>
        <v/>
      </c>
      <c r="N89" s="9" t="n"/>
    </row>
    <row r="90">
      <c r="A90" s="15">
        <f>IF(B90="","","BAN-"&amp;TEXT(ROW()-5,"000"))</f>
        <v/>
      </c>
      <c r="B90" s="26" t="n"/>
      <c r="C90" s="26" t="n"/>
      <c r="D90" s="9" t="n"/>
      <c r="E90" s="9" t="n"/>
      <c r="F90" s="9" t="n"/>
      <c r="G90" s="17" t="n"/>
      <c r="H90" s="17" t="n"/>
      <c r="I90" s="7">
        <f>IF(B90="","",IFERROR(H90-G90,0))</f>
        <v/>
      </c>
      <c r="J90" s="18" t="n"/>
      <c r="K90" s="18" t="inlineStr">
        <is>
          <t>Ativo</t>
        </is>
      </c>
      <c r="L90" s="19">
        <f>IF(B90="","",IF(K90="Excluído","Excluído",IF(M90="OK","Conciliado","Pendente")))</f>
        <v/>
      </c>
      <c r="M90" s="15">
        <f>IF(B90="","",IF(K90="Excluído","Não aplicável",IF(J90="","Sem ID",IFERROR(IF(COUNTIF('Movimentos Contabilísticos'!$J$6:$J$105,J90)=0,"ID sem correspondência",IF(COUNTIF('Movimentos Contabilísticos'!$J$6:$J$105,J90)&gt;1,"ID duplicado",IF(COUNTIFS('Movimentos Contabilísticos'!$J$6:$J$105,J90,'Movimentos Contabilísticos'!$K$6:$K$105,"Excluído")&gt;0,"Contrapartida excluída",IF(AND(I90-SUMIF('Movimentos Contabilísticos'!$J$6:$J$105,J90,'Movimentos Contabilísticos'!$I$6:$I$105)&lt;='Painel'!$K$9,I90-SUMIF('Movimentos Contabilísticos'!$J$6:$J$105,J90,'Movimentos Contabilísticos'!$I$6:$I$105)&gt;=-'Painel'!$K$9),"OK","Valor diferente")))),"Erro de verificação"))))</f>
        <v/>
      </c>
      <c r="N90" s="9" t="n"/>
    </row>
    <row r="91">
      <c r="A91" s="15">
        <f>IF(B91="","","BAN-"&amp;TEXT(ROW()-5,"000"))</f>
        <v/>
      </c>
      <c r="B91" s="26" t="n"/>
      <c r="C91" s="26" t="n"/>
      <c r="D91" s="9" t="n"/>
      <c r="E91" s="9" t="n"/>
      <c r="F91" s="9" t="n"/>
      <c r="G91" s="17" t="n"/>
      <c r="H91" s="17" t="n"/>
      <c r="I91" s="7">
        <f>IF(B91="","",IFERROR(H91-G91,0))</f>
        <v/>
      </c>
      <c r="J91" s="18" t="n"/>
      <c r="K91" s="18" t="inlineStr">
        <is>
          <t>Ativo</t>
        </is>
      </c>
      <c r="L91" s="19">
        <f>IF(B91="","",IF(K91="Excluído","Excluído",IF(M91="OK","Conciliado","Pendente")))</f>
        <v/>
      </c>
      <c r="M91" s="15">
        <f>IF(B91="","",IF(K91="Excluído","Não aplicável",IF(J91="","Sem ID",IFERROR(IF(COUNTIF('Movimentos Contabilísticos'!$J$6:$J$105,J91)=0,"ID sem correspondência",IF(COUNTIF('Movimentos Contabilísticos'!$J$6:$J$105,J91)&gt;1,"ID duplicado",IF(COUNTIFS('Movimentos Contabilísticos'!$J$6:$J$105,J91,'Movimentos Contabilísticos'!$K$6:$K$105,"Excluído")&gt;0,"Contrapartida excluída",IF(AND(I91-SUMIF('Movimentos Contabilísticos'!$J$6:$J$105,J91,'Movimentos Contabilísticos'!$I$6:$I$105)&lt;='Painel'!$K$9,I91-SUMIF('Movimentos Contabilísticos'!$J$6:$J$105,J91,'Movimentos Contabilísticos'!$I$6:$I$105)&gt;=-'Painel'!$K$9),"OK","Valor diferente")))),"Erro de verificação"))))</f>
        <v/>
      </c>
      <c r="N91" s="9" t="n"/>
    </row>
    <row r="92">
      <c r="A92" s="15">
        <f>IF(B92="","","BAN-"&amp;TEXT(ROW()-5,"000"))</f>
        <v/>
      </c>
      <c r="B92" s="26" t="n"/>
      <c r="C92" s="26" t="n"/>
      <c r="D92" s="9" t="n"/>
      <c r="E92" s="9" t="n"/>
      <c r="F92" s="9" t="n"/>
      <c r="G92" s="17" t="n"/>
      <c r="H92" s="17" t="n"/>
      <c r="I92" s="7">
        <f>IF(B92="","",IFERROR(H92-G92,0))</f>
        <v/>
      </c>
      <c r="J92" s="18" t="n"/>
      <c r="K92" s="18" t="inlineStr">
        <is>
          <t>Ativo</t>
        </is>
      </c>
      <c r="L92" s="19">
        <f>IF(B92="","",IF(K92="Excluído","Excluído",IF(M92="OK","Conciliado","Pendente")))</f>
        <v/>
      </c>
      <c r="M92" s="15">
        <f>IF(B92="","",IF(K92="Excluído","Não aplicável",IF(J92="","Sem ID",IFERROR(IF(COUNTIF('Movimentos Contabilísticos'!$J$6:$J$105,J92)=0,"ID sem correspondência",IF(COUNTIF('Movimentos Contabilísticos'!$J$6:$J$105,J92)&gt;1,"ID duplicado",IF(COUNTIFS('Movimentos Contabilísticos'!$J$6:$J$105,J92,'Movimentos Contabilísticos'!$K$6:$K$105,"Excluído")&gt;0,"Contrapartida excluída",IF(AND(I92-SUMIF('Movimentos Contabilísticos'!$J$6:$J$105,J92,'Movimentos Contabilísticos'!$I$6:$I$105)&lt;='Painel'!$K$9,I92-SUMIF('Movimentos Contabilísticos'!$J$6:$J$105,J92,'Movimentos Contabilísticos'!$I$6:$I$105)&gt;=-'Painel'!$K$9),"OK","Valor diferente")))),"Erro de verificação"))))</f>
        <v/>
      </c>
      <c r="N92" s="9" t="n"/>
    </row>
    <row r="93">
      <c r="A93" s="15">
        <f>IF(B93="","","BAN-"&amp;TEXT(ROW()-5,"000"))</f>
        <v/>
      </c>
      <c r="B93" s="26" t="n"/>
      <c r="C93" s="26" t="n"/>
      <c r="D93" s="9" t="n"/>
      <c r="E93" s="9" t="n"/>
      <c r="F93" s="9" t="n"/>
      <c r="G93" s="17" t="n"/>
      <c r="H93" s="17" t="n"/>
      <c r="I93" s="7">
        <f>IF(B93="","",IFERROR(H93-G93,0))</f>
        <v/>
      </c>
      <c r="J93" s="18" t="n"/>
      <c r="K93" s="18" t="inlineStr">
        <is>
          <t>Ativo</t>
        </is>
      </c>
      <c r="L93" s="19">
        <f>IF(B93="","",IF(K93="Excluído","Excluído",IF(M93="OK","Conciliado","Pendente")))</f>
        <v/>
      </c>
      <c r="M93" s="15">
        <f>IF(B93="","",IF(K93="Excluído","Não aplicável",IF(J93="","Sem ID",IFERROR(IF(COUNTIF('Movimentos Contabilísticos'!$J$6:$J$105,J93)=0,"ID sem correspondência",IF(COUNTIF('Movimentos Contabilísticos'!$J$6:$J$105,J93)&gt;1,"ID duplicado",IF(COUNTIFS('Movimentos Contabilísticos'!$J$6:$J$105,J93,'Movimentos Contabilísticos'!$K$6:$K$105,"Excluído")&gt;0,"Contrapartida excluída",IF(AND(I93-SUMIF('Movimentos Contabilísticos'!$J$6:$J$105,J93,'Movimentos Contabilísticos'!$I$6:$I$105)&lt;='Painel'!$K$9,I93-SUMIF('Movimentos Contabilísticos'!$J$6:$J$105,J93,'Movimentos Contabilísticos'!$I$6:$I$105)&gt;=-'Painel'!$K$9),"OK","Valor diferente")))),"Erro de verificação"))))</f>
        <v/>
      </c>
      <c r="N93" s="9" t="n"/>
    </row>
    <row r="94">
      <c r="A94" s="15">
        <f>IF(B94="","","BAN-"&amp;TEXT(ROW()-5,"000"))</f>
        <v/>
      </c>
      <c r="B94" s="26" t="n"/>
      <c r="C94" s="26" t="n"/>
      <c r="D94" s="9" t="n"/>
      <c r="E94" s="9" t="n"/>
      <c r="F94" s="9" t="n"/>
      <c r="G94" s="17" t="n"/>
      <c r="H94" s="17" t="n"/>
      <c r="I94" s="7">
        <f>IF(B94="","",IFERROR(H94-G94,0))</f>
        <v/>
      </c>
      <c r="J94" s="18" t="n"/>
      <c r="K94" s="18" t="inlineStr">
        <is>
          <t>Ativo</t>
        </is>
      </c>
      <c r="L94" s="19">
        <f>IF(B94="","",IF(K94="Excluído","Excluído",IF(M94="OK","Conciliado","Pendente")))</f>
        <v/>
      </c>
      <c r="M94" s="15">
        <f>IF(B94="","",IF(K94="Excluído","Não aplicável",IF(J94="","Sem ID",IFERROR(IF(COUNTIF('Movimentos Contabilísticos'!$J$6:$J$105,J94)=0,"ID sem correspondência",IF(COUNTIF('Movimentos Contabilísticos'!$J$6:$J$105,J94)&gt;1,"ID duplicado",IF(COUNTIFS('Movimentos Contabilísticos'!$J$6:$J$105,J94,'Movimentos Contabilísticos'!$K$6:$K$105,"Excluído")&gt;0,"Contrapartida excluída",IF(AND(I94-SUMIF('Movimentos Contabilísticos'!$J$6:$J$105,J94,'Movimentos Contabilísticos'!$I$6:$I$105)&lt;='Painel'!$K$9,I94-SUMIF('Movimentos Contabilísticos'!$J$6:$J$105,J94,'Movimentos Contabilísticos'!$I$6:$I$105)&gt;=-'Painel'!$K$9),"OK","Valor diferente")))),"Erro de verificação"))))</f>
        <v/>
      </c>
      <c r="N94" s="9" t="n"/>
    </row>
    <row r="95">
      <c r="A95" s="15">
        <f>IF(B95="","","BAN-"&amp;TEXT(ROW()-5,"000"))</f>
        <v/>
      </c>
      <c r="B95" s="26" t="n"/>
      <c r="C95" s="26" t="n"/>
      <c r="D95" s="9" t="n"/>
      <c r="E95" s="9" t="n"/>
      <c r="F95" s="9" t="n"/>
      <c r="G95" s="17" t="n"/>
      <c r="H95" s="17" t="n"/>
      <c r="I95" s="7">
        <f>IF(B95="","",IFERROR(H95-G95,0))</f>
        <v/>
      </c>
      <c r="J95" s="18" t="n"/>
      <c r="K95" s="18" t="inlineStr">
        <is>
          <t>Ativo</t>
        </is>
      </c>
      <c r="L95" s="19">
        <f>IF(B95="","",IF(K95="Excluído","Excluído",IF(M95="OK","Conciliado","Pendente")))</f>
        <v/>
      </c>
      <c r="M95" s="15">
        <f>IF(B95="","",IF(K95="Excluído","Não aplicável",IF(J95="","Sem ID",IFERROR(IF(COUNTIF('Movimentos Contabilísticos'!$J$6:$J$105,J95)=0,"ID sem correspondência",IF(COUNTIF('Movimentos Contabilísticos'!$J$6:$J$105,J95)&gt;1,"ID duplicado",IF(COUNTIFS('Movimentos Contabilísticos'!$J$6:$J$105,J95,'Movimentos Contabilísticos'!$K$6:$K$105,"Excluído")&gt;0,"Contrapartida excluída",IF(AND(I95-SUMIF('Movimentos Contabilísticos'!$J$6:$J$105,J95,'Movimentos Contabilísticos'!$I$6:$I$105)&lt;='Painel'!$K$9,I95-SUMIF('Movimentos Contabilísticos'!$J$6:$J$105,J95,'Movimentos Contabilísticos'!$I$6:$I$105)&gt;=-'Painel'!$K$9),"OK","Valor diferente")))),"Erro de verificação"))))</f>
        <v/>
      </c>
      <c r="N95" s="9" t="n"/>
    </row>
    <row r="96">
      <c r="A96" s="15">
        <f>IF(B96="","","BAN-"&amp;TEXT(ROW()-5,"000"))</f>
        <v/>
      </c>
      <c r="B96" s="26" t="n"/>
      <c r="C96" s="26" t="n"/>
      <c r="D96" s="9" t="n"/>
      <c r="E96" s="9" t="n"/>
      <c r="F96" s="9" t="n"/>
      <c r="G96" s="17" t="n"/>
      <c r="H96" s="17" t="n"/>
      <c r="I96" s="7">
        <f>IF(B96="","",IFERROR(H96-G96,0))</f>
        <v/>
      </c>
      <c r="J96" s="18" t="n"/>
      <c r="K96" s="18" t="inlineStr">
        <is>
          <t>Ativo</t>
        </is>
      </c>
      <c r="L96" s="19">
        <f>IF(B96="","",IF(K96="Excluído","Excluído",IF(M96="OK","Conciliado","Pendente")))</f>
        <v/>
      </c>
      <c r="M96" s="15">
        <f>IF(B96="","",IF(K96="Excluído","Não aplicável",IF(J96="","Sem ID",IFERROR(IF(COUNTIF('Movimentos Contabilísticos'!$J$6:$J$105,J96)=0,"ID sem correspondência",IF(COUNTIF('Movimentos Contabilísticos'!$J$6:$J$105,J96)&gt;1,"ID duplicado",IF(COUNTIFS('Movimentos Contabilísticos'!$J$6:$J$105,J96,'Movimentos Contabilísticos'!$K$6:$K$105,"Excluído")&gt;0,"Contrapartida excluída",IF(AND(I96-SUMIF('Movimentos Contabilísticos'!$J$6:$J$105,J96,'Movimentos Contabilísticos'!$I$6:$I$105)&lt;='Painel'!$K$9,I96-SUMIF('Movimentos Contabilísticos'!$J$6:$J$105,J96,'Movimentos Contabilísticos'!$I$6:$I$105)&gt;=-'Painel'!$K$9),"OK","Valor diferente")))),"Erro de verificação"))))</f>
        <v/>
      </c>
      <c r="N96" s="9" t="n"/>
    </row>
    <row r="97">
      <c r="A97" s="15">
        <f>IF(B97="","","BAN-"&amp;TEXT(ROW()-5,"000"))</f>
        <v/>
      </c>
      <c r="B97" s="26" t="n"/>
      <c r="C97" s="26" t="n"/>
      <c r="D97" s="9" t="n"/>
      <c r="E97" s="9" t="n"/>
      <c r="F97" s="9" t="n"/>
      <c r="G97" s="17" t="n"/>
      <c r="H97" s="17" t="n"/>
      <c r="I97" s="7">
        <f>IF(B97="","",IFERROR(H97-G97,0))</f>
        <v/>
      </c>
      <c r="J97" s="18" t="n"/>
      <c r="K97" s="18" t="inlineStr">
        <is>
          <t>Ativo</t>
        </is>
      </c>
      <c r="L97" s="19">
        <f>IF(B97="","",IF(K97="Excluído","Excluído",IF(M97="OK","Conciliado","Pendente")))</f>
        <v/>
      </c>
      <c r="M97" s="15">
        <f>IF(B97="","",IF(K97="Excluído","Não aplicável",IF(J97="","Sem ID",IFERROR(IF(COUNTIF('Movimentos Contabilísticos'!$J$6:$J$105,J97)=0,"ID sem correspondência",IF(COUNTIF('Movimentos Contabilísticos'!$J$6:$J$105,J97)&gt;1,"ID duplicado",IF(COUNTIFS('Movimentos Contabilísticos'!$J$6:$J$105,J97,'Movimentos Contabilísticos'!$K$6:$K$105,"Excluído")&gt;0,"Contrapartida excluída",IF(AND(I97-SUMIF('Movimentos Contabilísticos'!$J$6:$J$105,J97,'Movimentos Contabilísticos'!$I$6:$I$105)&lt;='Painel'!$K$9,I97-SUMIF('Movimentos Contabilísticos'!$J$6:$J$105,J97,'Movimentos Contabilísticos'!$I$6:$I$105)&gt;=-'Painel'!$K$9),"OK","Valor diferente")))),"Erro de verificação"))))</f>
        <v/>
      </c>
      <c r="N97" s="9" t="n"/>
    </row>
    <row r="98">
      <c r="A98" s="15">
        <f>IF(B98="","","BAN-"&amp;TEXT(ROW()-5,"000"))</f>
        <v/>
      </c>
      <c r="B98" s="26" t="n"/>
      <c r="C98" s="26" t="n"/>
      <c r="D98" s="9" t="n"/>
      <c r="E98" s="9" t="n"/>
      <c r="F98" s="9" t="n"/>
      <c r="G98" s="17" t="n"/>
      <c r="H98" s="17" t="n"/>
      <c r="I98" s="7">
        <f>IF(B98="","",IFERROR(H98-G98,0))</f>
        <v/>
      </c>
      <c r="J98" s="18" t="n"/>
      <c r="K98" s="18" t="inlineStr">
        <is>
          <t>Ativo</t>
        </is>
      </c>
      <c r="L98" s="19">
        <f>IF(B98="","",IF(K98="Excluído","Excluído",IF(M98="OK","Conciliado","Pendente")))</f>
        <v/>
      </c>
      <c r="M98" s="15">
        <f>IF(B98="","",IF(K98="Excluído","Não aplicável",IF(J98="","Sem ID",IFERROR(IF(COUNTIF('Movimentos Contabilísticos'!$J$6:$J$105,J98)=0,"ID sem correspondência",IF(COUNTIF('Movimentos Contabilísticos'!$J$6:$J$105,J98)&gt;1,"ID duplicado",IF(COUNTIFS('Movimentos Contabilísticos'!$J$6:$J$105,J98,'Movimentos Contabilísticos'!$K$6:$K$105,"Excluído")&gt;0,"Contrapartida excluída",IF(AND(I98-SUMIF('Movimentos Contabilísticos'!$J$6:$J$105,J98,'Movimentos Contabilísticos'!$I$6:$I$105)&lt;='Painel'!$K$9,I98-SUMIF('Movimentos Contabilísticos'!$J$6:$J$105,J98,'Movimentos Contabilísticos'!$I$6:$I$105)&gt;=-'Painel'!$K$9),"OK","Valor diferente")))),"Erro de verificação"))))</f>
        <v/>
      </c>
      <c r="N98" s="9" t="n"/>
    </row>
    <row r="99">
      <c r="A99" s="15">
        <f>IF(B99="","","BAN-"&amp;TEXT(ROW()-5,"000"))</f>
        <v/>
      </c>
      <c r="B99" s="26" t="n"/>
      <c r="C99" s="26" t="n"/>
      <c r="D99" s="9" t="n"/>
      <c r="E99" s="9" t="n"/>
      <c r="F99" s="9" t="n"/>
      <c r="G99" s="17" t="n"/>
      <c r="H99" s="17" t="n"/>
      <c r="I99" s="7">
        <f>IF(B99="","",IFERROR(H99-G99,0))</f>
        <v/>
      </c>
      <c r="J99" s="18" t="n"/>
      <c r="K99" s="18" t="inlineStr">
        <is>
          <t>Ativo</t>
        </is>
      </c>
      <c r="L99" s="19">
        <f>IF(B99="","",IF(K99="Excluído","Excluído",IF(M99="OK","Conciliado","Pendente")))</f>
        <v/>
      </c>
      <c r="M99" s="15">
        <f>IF(B99="","",IF(K99="Excluído","Não aplicável",IF(J99="","Sem ID",IFERROR(IF(COUNTIF('Movimentos Contabilísticos'!$J$6:$J$105,J99)=0,"ID sem correspondência",IF(COUNTIF('Movimentos Contabilísticos'!$J$6:$J$105,J99)&gt;1,"ID duplicado",IF(COUNTIFS('Movimentos Contabilísticos'!$J$6:$J$105,J99,'Movimentos Contabilísticos'!$K$6:$K$105,"Excluído")&gt;0,"Contrapartida excluída",IF(AND(I99-SUMIF('Movimentos Contabilísticos'!$J$6:$J$105,J99,'Movimentos Contabilísticos'!$I$6:$I$105)&lt;='Painel'!$K$9,I99-SUMIF('Movimentos Contabilísticos'!$J$6:$J$105,J99,'Movimentos Contabilísticos'!$I$6:$I$105)&gt;=-'Painel'!$K$9),"OK","Valor diferente")))),"Erro de verificação"))))</f>
        <v/>
      </c>
      <c r="N99" s="9" t="n"/>
    </row>
    <row r="100">
      <c r="A100" s="15">
        <f>IF(B100="","","BAN-"&amp;TEXT(ROW()-5,"000"))</f>
        <v/>
      </c>
      <c r="B100" s="26" t="n"/>
      <c r="C100" s="26" t="n"/>
      <c r="D100" s="9" t="n"/>
      <c r="E100" s="9" t="n"/>
      <c r="F100" s="9" t="n"/>
      <c r="G100" s="17" t="n"/>
      <c r="H100" s="17" t="n"/>
      <c r="I100" s="7">
        <f>IF(B100="","",IFERROR(H100-G100,0))</f>
        <v/>
      </c>
      <c r="J100" s="18" t="n"/>
      <c r="K100" s="18" t="inlineStr">
        <is>
          <t>Ativo</t>
        </is>
      </c>
      <c r="L100" s="19">
        <f>IF(B100="","",IF(K100="Excluído","Excluído",IF(M100="OK","Conciliado","Pendente")))</f>
        <v/>
      </c>
      <c r="M100" s="15">
        <f>IF(B100="","",IF(K100="Excluído","Não aplicável",IF(J100="","Sem ID",IFERROR(IF(COUNTIF('Movimentos Contabilísticos'!$J$6:$J$105,J100)=0,"ID sem correspondência",IF(COUNTIF('Movimentos Contabilísticos'!$J$6:$J$105,J100)&gt;1,"ID duplicado",IF(COUNTIFS('Movimentos Contabilísticos'!$J$6:$J$105,J100,'Movimentos Contabilísticos'!$K$6:$K$105,"Excluído")&gt;0,"Contrapartida excluída",IF(AND(I100-SUMIF('Movimentos Contabilísticos'!$J$6:$J$105,J100,'Movimentos Contabilísticos'!$I$6:$I$105)&lt;='Painel'!$K$9,I100-SUMIF('Movimentos Contabilísticos'!$J$6:$J$105,J100,'Movimentos Contabilísticos'!$I$6:$I$105)&gt;=-'Painel'!$K$9),"OK","Valor diferente")))),"Erro de verificação"))))</f>
        <v/>
      </c>
      <c r="N100" s="9" t="n"/>
    </row>
    <row r="101">
      <c r="A101" s="15">
        <f>IF(B101="","","BAN-"&amp;TEXT(ROW()-5,"000"))</f>
        <v/>
      </c>
      <c r="B101" s="26" t="n"/>
      <c r="C101" s="26" t="n"/>
      <c r="D101" s="9" t="n"/>
      <c r="E101" s="9" t="n"/>
      <c r="F101" s="9" t="n"/>
      <c r="G101" s="17" t="n"/>
      <c r="H101" s="17" t="n"/>
      <c r="I101" s="7">
        <f>IF(B101="","",IFERROR(H101-G101,0))</f>
        <v/>
      </c>
      <c r="J101" s="18" t="n"/>
      <c r="K101" s="18" t="inlineStr">
        <is>
          <t>Ativo</t>
        </is>
      </c>
      <c r="L101" s="19">
        <f>IF(B101="","",IF(K101="Excluído","Excluído",IF(M101="OK","Conciliado","Pendente")))</f>
        <v/>
      </c>
      <c r="M101" s="15">
        <f>IF(B101="","",IF(K101="Excluído","Não aplicável",IF(J101="","Sem ID",IFERROR(IF(COUNTIF('Movimentos Contabilísticos'!$J$6:$J$105,J101)=0,"ID sem correspondência",IF(COUNTIF('Movimentos Contabilísticos'!$J$6:$J$105,J101)&gt;1,"ID duplicado",IF(COUNTIFS('Movimentos Contabilísticos'!$J$6:$J$105,J101,'Movimentos Contabilísticos'!$K$6:$K$105,"Excluído")&gt;0,"Contrapartida excluída",IF(AND(I101-SUMIF('Movimentos Contabilísticos'!$J$6:$J$105,J101,'Movimentos Contabilísticos'!$I$6:$I$105)&lt;='Painel'!$K$9,I101-SUMIF('Movimentos Contabilísticos'!$J$6:$J$105,J101,'Movimentos Contabilísticos'!$I$6:$I$105)&gt;=-'Painel'!$K$9),"OK","Valor diferente")))),"Erro de verificação"))))</f>
        <v/>
      </c>
      <c r="N101" s="9" t="n"/>
    </row>
    <row r="102">
      <c r="A102" s="15">
        <f>IF(B102="","","BAN-"&amp;TEXT(ROW()-5,"000"))</f>
        <v/>
      </c>
      <c r="B102" s="26" t="n"/>
      <c r="C102" s="26" t="n"/>
      <c r="D102" s="9" t="n"/>
      <c r="E102" s="9" t="n"/>
      <c r="F102" s="9" t="n"/>
      <c r="G102" s="17" t="n"/>
      <c r="H102" s="17" t="n"/>
      <c r="I102" s="7">
        <f>IF(B102="","",IFERROR(H102-G102,0))</f>
        <v/>
      </c>
      <c r="J102" s="18" t="n"/>
      <c r="K102" s="18" t="inlineStr">
        <is>
          <t>Ativo</t>
        </is>
      </c>
      <c r="L102" s="19">
        <f>IF(B102="","",IF(K102="Excluído","Excluído",IF(M102="OK","Conciliado","Pendente")))</f>
        <v/>
      </c>
      <c r="M102" s="15">
        <f>IF(B102="","",IF(K102="Excluído","Não aplicável",IF(J102="","Sem ID",IFERROR(IF(COUNTIF('Movimentos Contabilísticos'!$J$6:$J$105,J102)=0,"ID sem correspondência",IF(COUNTIF('Movimentos Contabilísticos'!$J$6:$J$105,J102)&gt;1,"ID duplicado",IF(COUNTIFS('Movimentos Contabilísticos'!$J$6:$J$105,J102,'Movimentos Contabilísticos'!$K$6:$K$105,"Excluído")&gt;0,"Contrapartida excluída",IF(AND(I102-SUMIF('Movimentos Contabilísticos'!$J$6:$J$105,J102,'Movimentos Contabilísticos'!$I$6:$I$105)&lt;='Painel'!$K$9,I102-SUMIF('Movimentos Contabilísticos'!$J$6:$J$105,J102,'Movimentos Contabilísticos'!$I$6:$I$105)&gt;=-'Painel'!$K$9),"OK","Valor diferente")))),"Erro de verificação"))))</f>
        <v/>
      </c>
      <c r="N102" s="9" t="n"/>
    </row>
    <row r="103">
      <c r="A103" s="15">
        <f>IF(B103="","","BAN-"&amp;TEXT(ROW()-5,"000"))</f>
        <v/>
      </c>
      <c r="B103" s="26" t="n"/>
      <c r="C103" s="26" t="n"/>
      <c r="D103" s="9" t="n"/>
      <c r="E103" s="9" t="n"/>
      <c r="F103" s="9" t="n"/>
      <c r="G103" s="17" t="n"/>
      <c r="H103" s="17" t="n"/>
      <c r="I103" s="7">
        <f>IF(B103="","",IFERROR(H103-G103,0))</f>
        <v/>
      </c>
      <c r="J103" s="18" t="n"/>
      <c r="K103" s="18" t="inlineStr">
        <is>
          <t>Ativo</t>
        </is>
      </c>
      <c r="L103" s="19">
        <f>IF(B103="","",IF(K103="Excluído","Excluído",IF(M103="OK","Conciliado","Pendente")))</f>
        <v/>
      </c>
      <c r="M103" s="15">
        <f>IF(B103="","",IF(K103="Excluído","Não aplicável",IF(J103="","Sem ID",IFERROR(IF(COUNTIF('Movimentos Contabilísticos'!$J$6:$J$105,J103)=0,"ID sem correspondência",IF(COUNTIF('Movimentos Contabilísticos'!$J$6:$J$105,J103)&gt;1,"ID duplicado",IF(COUNTIFS('Movimentos Contabilísticos'!$J$6:$J$105,J103,'Movimentos Contabilísticos'!$K$6:$K$105,"Excluído")&gt;0,"Contrapartida excluída",IF(AND(I103-SUMIF('Movimentos Contabilísticos'!$J$6:$J$105,J103,'Movimentos Contabilísticos'!$I$6:$I$105)&lt;='Painel'!$K$9,I103-SUMIF('Movimentos Contabilísticos'!$J$6:$J$105,J103,'Movimentos Contabilísticos'!$I$6:$I$105)&gt;=-'Painel'!$K$9),"OK","Valor diferente")))),"Erro de verificação"))))</f>
        <v/>
      </c>
      <c r="N103" s="9" t="n"/>
    </row>
    <row r="104">
      <c r="A104" s="15">
        <f>IF(B104="","","BAN-"&amp;TEXT(ROW()-5,"000"))</f>
        <v/>
      </c>
      <c r="B104" s="26" t="n"/>
      <c r="C104" s="26" t="n"/>
      <c r="D104" s="9" t="n"/>
      <c r="E104" s="9" t="n"/>
      <c r="F104" s="9" t="n"/>
      <c r="G104" s="17" t="n"/>
      <c r="H104" s="17" t="n"/>
      <c r="I104" s="7">
        <f>IF(B104="","",IFERROR(H104-G104,0))</f>
        <v/>
      </c>
      <c r="J104" s="18" t="n"/>
      <c r="K104" s="18" t="inlineStr">
        <is>
          <t>Ativo</t>
        </is>
      </c>
      <c r="L104" s="19">
        <f>IF(B104="","",IF(K104="Excluído","Excluído",IF(M104="OK","Conciliado","Pendente")))</f>
        <v/>
      </c>
      <c r="M104" s="15">
        <f>IF(B104="","",IF(K104="Excluído","Não aplicável",IF(J104="","Sem ID",IFERROR(IF(COUNTIF('Movimentos Contabilísticos'!$J$6:$J$105,J104)=0,"ID sem correspondência",IF(COUNTIF('Movimentos Contabilísticos'!$J$6:$J$105,J104)&gt;1,"ID duplicado",IF(COUNTIFS('Movimentos Contabilísticos'!$J$6:$J$105,J104,'Movimentos Contabilísticos'!$K$6:$K$105,"Excluído")&gt;0,"Contrapartida excluída",IF(AND(I104-SUMIF('Movimentos Contabilísticos'!$J$6:$J$105,J104,'Movimentos Contabilísticos'!$I$6:$I$105)&lt;='Painel'!$K$9,I104-SUMIF('Movimentos Contabilísticos'!$J$6:$J$105,J104,'Movimentos Contabilísticos'!$I$6:$I$105)&gt;=-'Painel'!$K$9),"OK","Valor diferente")))),"Erro de verificação"))))</f>
        <v/>
      </c>
      <c r="N104" s="9" t="n"/>
    </row>
    <row r="105">
      <c r="A105" s="15">
        <f>IF(B105="","","BAN-"&amp;TEXT(ROW()-5,"000"))</f>
        <v/>
      </c>
      <c r="B105" s="26" t="n"/>
      <c r="C105" s="26" t="n"/>
      <c r="D105" s="9" t="n"/>
      <c r="E105" s="9" t="n"/>
      <c r="F105" s="9" t="n"/>
      <c r="G105" s="17" t="n"/>
      <c r="H105" s="17" t="n"/>
      <c r="I105" s="7">
        <f>IF(B105="","",IFERROR(H105-G105,0))</f>
        <v/>
      </c>
      <c r="J105" s="18" t="n"/>
      <c r="K105" s="18" t="inlineStr">
        <is>
          <t>Ativo</t>
        </is>
      </c>
      <c r="L105" s="19">
        <f>IF(B105="","",IF(K105="Excluído","Excluído",IF(M105="OK","Conciliado","Pendente")))</f>
        <v/>
      </c>
      <c r="M105" s="15">
        <f>IF(B105="","",IF(K105="Excluído","Não aplicável",IF(J105="","Sem ID",IFERROR(IF(COUNTIF('Movimentos Contabilísticos'!$J$6:$J$105,J105)=0,"ID sem correspondência",IF(COUNTIF('Movimentos Contabilísticos'!$J$6:$J$105,J105)&gt;1,"ID duplicado",IF(COUNTIFS('Movimentos Contabilísticos'!$J$6:$J$105,J105,'Movimentos Contabilísticos'!$K$6:$K$105,"Excluído")&gt;0,"Contrapartida excluída",IF(AND(I105-SUMIF('Movimentos Contabilísticos'!$J$6:$J$105,J105,'Movimentos Contabilísticos'!$I$6:$I$105)&lt;='Painel'!$K$9,I105-SUMIF('Movimentos Contabilísticos'!$J$6:$J$105,J105,'Movimentos Contabilísticos'!$I$6:$I$105)&gt;=-'Painel'!$K$9),"OK","Valor diferente")))),"Erro de verificação"))))</f>
        <v/>
      </c>
      <c r="N105" s="9" t="n"/>
    </row>
    <row r="106">
      <c r="A106" s="8" t="inlineStr">
        <is>
          <t>Totais das linhas apresentadas</t>
        </is>
      </c>
      <c r="B106" s="8" t="n"/>
      <c r="C106" s="8" t="n"/>
      <c r="D106" s="8" t="n"/>
      <c r="E106" s="8" t="n"/>
      <c r="F106" s="8" t="n"/>
      <c r="G106" s="20">
        <f>SUM(G6:G105)</f>
        <v/>
      </c>
      <c r="H106" s="20">
        <f>SUM(H6:H105)</f>
        <v/>
      </c>
      <c r="I106" s="20">
        <f>SUM(I6:I105)</f>
        <v/>
      </c>
      <c r="J106" s="8" t="n"/>
      <c r="K106" s="8" t="n"/>
      <c r="L106" s="8" t="n"/>
      <c r="M106" s="8" t="inlineStr">
        <is>
          <t>Diferença de controlo</t>
        </is>
      </c>
      <c r="N106" s="20">
        <f>IFERROR(I106-(H106-G106),0)</f>
        <v/>
      </c>
    </row>
  </sheetData>
  <mergeCells count="1">
    <mergeCell ref="A1:N1"/>
  </mergeCells>
  <conditionalFormatting sqref="L6:L105">
    <cfRule type="expression" priority="1" dxfId="0" stopIfTrue="1">
      <formula>$L6="Conciliado"</formula>
    </cfRule>
    <cfRule type="expression" priority="2" dxfId="1" stopIfTrue="1">
      <formula>$L6="Pendente"</formula>
    </cfRule>
    <cfRule type="expression" priority="3" dxfId="3" stopIfTrue="1">
      <formula>$L6="Excluído"</formula>
    </cfRule>
  </conditionalFormatting>
  <conditionalFormatting sqref="M6:M105">
    <cfRule type="expression" priority="4" dxfId="0" stopIfTrue="1">
      <formula>$M6="OK"</formula>
    </cfRule>
    <cfRule type="expression" priority="5" dxfId="2" stopIfTrue="1">
      <formula>OR($M6="Sem ID",$M6="ID sem correspondência",$M6="ID duplicado",$M6="Contrapartida excluída",$M6="Valor diferente",$M6="Erro de verificação")</formula>
    </cfRule>
    <cfRule type="expression" priority="6" dxfId="3" stopIfTrue="1">
      <formula>$M6="Não aplicável"</formula>
    </cfRule>
  </conditionalFormatting>
  <dataValidations count="5">
    <dataValidation sqref="B6:C105" showErrorMessage="1" showInputMessage="1" allowBlank="1" type="date" operator="between">
      <formula1>1</formula1>
      <formula2>2958465</formula2>
    </dataValidation>
    <dataValidation sqref="F6:F105" showErrorMessage="1" showInputMessage="1" allowBlank="1" type="list">
      <formula1>'Painel'!$K$4:$K$5</formula1>
    </dataValidation>
    <dataValidation sqref="G6:H105" showErrorMessage="1" showInputMessage="1" allowBlank="1" type="decimal" operator="greaterThanOrEqual">
      <formula1>0</formula1>
    </dataValidation>
    <dataValidation sqref="G6:H105" showErrorMessage="1" showInputMessage="1" allowBlank="1" type="custom">
      <formula1>=OR(AND($G6="",$H6=""),AND($G6&gt;0,$H6=0),AND($G6=0,$H6&gt;0))</formula1>
    </dataValidation>
    <dataValidation sqref="K6:K105" showErrorMessage="1" showInputMessage="1" allowBlank="0" type="list">
      <formula1>"Ativo,Excluído"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36" customWidth="1" min="4" max="4"/>
    <col width="21" customWidth="1" min="5" max="5"/>
    <col width="31" customWidth="1" min="6" max="6"/>
    <col width="17" customWidth="1" min="7" max="7"/>
    <col width="17" customWidth="1" min="8" max="8"/>
    <col width="17" customWidth="1" min="9" max="9"/>
    <col width="16" customWidth="1" min="10" max="10"/>
    <col width="15" customWidth="1" min="11" max="11"/>
    <col width="15" customWidth="1" min="12" max="12"/>
    <col width="25" customWidth="1" min="13" max="13"/>
    <col width="32" customWidth="1" min="14" max="14"/>
  </cols>
  <sheetData>
    <row r="1">
      <c r="A1" s="1" t="inlineStr">
        <is>
          <t>Movimentos Contabilísticos</t>
        </is>
      </c>
    </row>
    <row r="2">
      <c r="A2" s="2" t="inlineStr">
        <is>
          <t>Registo e controlo de movimentos para reconciliação bancária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</row>
    <row r="5" ht="34" customHeight="1">
      <c r="A5" s="14" t="inlineStr">
        <is>
          <t>Nº interno</t>
        </is>
      </c>
      <c r="B5" s="14" t="inlineStr">
        <is>
          <t>Data do documento</t>
        </is>
      </c>
      <c r="C5" s="14" t="inlineStr">
        <is>
          <t>Data do movimento contabilístico</t>
        </is>
      </c>
      <c r="D5" s="14" t="inlineStr">
        <is>
          <t>Descrição</t>
        </is>
      </c>
      <c r="E5" s="14" t="inlineStr">
        <is>
          <t>Referência / Documento</t>
        </is>
      </c>
      <c r="F5" s="14" t="inlineStr">
        <is>
          <t>Conta contabilística bancária</t>
        </is>
      </c>
      <c r="G5" s="14" t="inlineStr">
        <is>
          <t>Débito (entrada)</t>
        </is>
      </c>
      <c r="H5" s="14" t="inlineStr">
        <is>
          <t>Crédito (saída)</t>
        </is>
      </c>
      <c r="I5" s="14" t="inlineStr">
        <is>
          <t>Montante a conciliar</t>
        </is>
      </c>
      <c r="J5" s="14" t="inlineStr">
        <is>
          <t>ID de conciliação</t>
        </is>
      </c>
      <c r="K5" s="14" t="inlineStr">
        <is>
          <t>Tratamento</t>
        </is>
      </c>
      <c r="L5" s="14" t="inlineStr">
        <is>
          <t>Estado final</t>
        </is>
      </c>
      <c r="M5" s="14" t="inlineStr">
        <is>
          <t>Verificação</t>
        </is>
      </c>
      <c r="N5" s="14" t="inlineStr">
        <is>
          <t>Observações</t>
        </is>
      </c>
    </row>
    <row r="6">
      <c r="A6" s="15">
        <f>IF(C6="","","CON-"&amp;TEXT(ROW()-5,"000"))</f>
        <v/>
      </c>
      <c r="B6" s="26" t="n">
        <v>46113</v>
      </c>
      <c r="C6" s="26" t="n">
        <v>46114</v>
      </c>
      <c r="D6" s="9" t="inlineStr">
        <is>
          <t>Recebimento da fatura FT 2026/104</t>
        </is>
      </c>
      <c r="E6" s="9" t="inlineStr">
        <is>
          <t>FT 2026/104</t>
        </is>
      </c>
      <c r="F6" s="9" t="inlineStr">
        <is>
          <t>12.1</t>
        </is>
      </c>
      <c r="G6" s="17" t="n">
        <v>1250</v>
      </c>
      <c r="H6" s="17" t="n">
        <v>0</v>
      </c>
      <c r="I6" s="7">
        <f>IF(C6="","",IFERROR(G6-H6,0))</f>
        <v/>
      </c>
      <c r="J6" s="18" t="inlineStr">
        <is>
          <t>REC-001</t>
        </is>
      </c>
      <c r="K6" s="18" t="inlineStr">
        <is>
          <t>Ativo</t>
        </is>
      </c>
      <c r="L6" s="19">
        <f>IF(C6="","",IF(K6="Excluído","Excluído",IF(M6="OK","Conciliado","Pendente")))</f>
        <v/>
      </c>
      <c r="M6" s="15">
        <f>IF(C6="","",IF(K6="Excluído","Não aplicável",IF(J6="","Sem ID",IFERROR(IF(COUNTIF('Movimentos Bancários'!$J$6:$J$105,J6)=0,"ID sem correspondência",IF(COUNTIF('Movimentos Bancários'!$J$6:$J$105,J6)&gt;1,"ID duplicado",IF(COUNTIFS('Movimentos Bancários'!$J$6:$J$105,J6,'Movimentos Bancários'!$K$6:$K$105,"Excluído")&gt;0,"Contrapartida excluída",IF(AND(I6-SUMIF('Movimentos Bancários'!$J$6:$J$105,J6,'Movimentos Bancários'!$I$6:$I$105)&lt;='Painel'!$K$9,I6-SUMIF('Movimentos Bancários'!$J$6:$J$105,J6,'Movimentos Bancários'!$I$6:$I$105)&gt;=-'Painel'!$K$9),"OK","Valor diferente")))),"Erro de verificação"))))</f>
        <v/>
      </c>
      <c r="N6" s="9" t="n"/>
    </row>
    <row r="7">
      <c r="A7" s="15">
        <f>IF(C7="","","CON-"&amp;TEXT(ROW()-5,"000"))</f>
        <v/>
      </c>
      <c r="B7" s="26" t="n">
        <v>46113</v>
      </c>
      <c r="C7" s="26" t="n">
        <v>46115</v>
      </c>
      <c r="D7" s="9" t="inlineStr">
        <is>
          <t>Pagamento de renda do escritório</t>
        </is>
      </c>
      <c r="E7" s="9" t="inlineStr">
        <is>
          <t>RECIBO-RENDA-04</t>
        </is>
      </c>
      <c r="F7" s="9" t="inlineStr">
        <is>
          <t>12.1</t>
        </is>
      </c>
      <c r="G7" s="17" t="n">
        <v>0</v>
      </c>
      <c r="H7" s="17" t="n">
        <v>650</v>
      </c>
      <c r="I7" s="7">
        <f>IF(C7="","",IFERROR(G7-H7,0))</f>
        <v/>
      </c>
      <c r="J7" s="18" t="inlineStr">
        <is>
          <t>REC-002</t>
        </is>
      </c>
      <c r="K7" s="18" t="inlineStr">
        <is>
          <t>Ativo</t>
        </is>
      </c>
      <c r="L7" s="19">
        <f>IF(C7="","",IF(K7="Excluído","Excluído",IF(M7="OK","Conciliado","Pendente")))</f>
        <v/>
      </c>
      <c r="M7" s="15">
        <f>IF(C7="","",IF(K7="Excluído","Não aplicável",IF(J7="","Sem ID",IFERROR(IF(COUNTIF('Movimentos Bancários'!$J$6:$J$105,J7)=0,"ID sem correspondência",IF(COUNTIF('Movimentos Bancários'!$J$6:$J$105,J7)&gt;1,"ID duplicado",IF(COUNTIFS('Movimentos Bancários'!$J$6:$J$105,J7,'Movimentos Bancários'!$K$6:$K$105,"Excluído")&gt;0,"Contrapartida excluída",IF(AND(I7-SUMIF('Movimentos Bancários'!$J$6:$J$105,J7,'Movimentos Bancários'!$I$6:$I$105)&lt;='Painel'!$K$9,I7-SUMIF('Movimentos Bancários'!$J$6:$J$105,J7,'Movimentos Bancários'!$I$6:$I$105)&gt;=-'Painel'!$K$9),"OK","Valor diferente")))),"Erro de verificação"))))</f>
        <v/>
      </c>
      <c r="N7" s="9" t="n"/>
    </row>
    <row r="8">
      <c r="A8" s="15">
        <f>IF(C8="","","CON-"&amp;TEXT(ROW()-5,"000"))</f>
        <v/>
      </c>
      <c r="B8" s="26" t="n">
        <v>46116</v>
      </c>
      <c r="C8" s="26" t="n">
        <v>46116</v>
      </c>
      <c r="D8" s="9" t="inlineStr">
        <is>
          <t>Registo de comissão bancária</t>
        </is>
      </c>
      <c r="E8" s="9" t="inlineStr">
        <is>
          <t>AVISO-COM-04</t>
        </is>
      </c>
      <c r="F8" s="9" t="inlineStr">
        <is>
          <t>12.1</t>
        </is>
      </c>
      <c r="G8" s="17" t="n">
        <v>0</v>
      </c>
      <c r="H8" s="17" t="n">
        <v>7.5</v>
      </c>
      <c r="I8" s="7">
        <f>IF(C8="","",IFERROR(G8-H8,0))</f>
        <v/>
      </c>
      <c r="J8" s="18" t="inlineStr">
        <is>
          <t>REC-003</t>
        </is>
      </c>
      <c r="K8" s="18" t="inlineStr">
        <is>
          <t>Ativo</t>
        </is>
      </c>
      <c r="L8" s="19">
        <f>IF(C8="","",IF(K8="Excluído","Excluído",IF(M8="OK","Conciliado","Pendente")))</f>
        <v/>
      </c>
      <c r="M8" s="15">
        <f>IF(C8="","",IF(K8="Excluído","Não aplicável",IF(J8="","Sem ID",IFERROR(IF(COUNTIF('Movimentos Bancários'!$J$6:$J$105,J8)=0,"ID sem correspondência",IF(COUNTIF('Movimentos Bancários'!$J$6:$J$105,J8)&gt;1,"ID duplicado",IF(COUNTIFS('Movimentos Bancários'!$J$6:$J$105,J8,'Movimentos Bancários'!$K$6:$K$105,"Excluído")&gt;0,"Contrapartida excluída",IF(AND(I8-SUMIF('Movimentos Bancários'!$J$6:$J$105,J8,'Movimentos Bancários'!$I$6:$I$105)&lt;='Painel'!$K$9,I8-SUMIF('Movimentos Bancários'!$J$6:$J$105,J8,'Movimentos Bancários'!$I$6:$I$105)&gt;=-'Painel'!$K$9),"OK","Valor diferente")))),"Erro de verificação"))))</f>
        <v/>
      </c>
      <c r="N8" s="9" t="n"/>
    </row>
    <row r="9">
      <c r="A9" s="15">
        <f>IF(C9="","","CON-"&amp;TEXT(ROW()-5,"000"))</f>
        <v/>
      </c>
      <c r="B9" s="26" t="n">
        <v>46115</v>
      </c>
      <c r="C9" s="26" t="n">
        <v>46117</v>
      </c>
      <c r="D9" s="9" t="inlineStr">
        <is>
          <t>Recebimento da fatura FT 2026/109</t>
        </is>
      </c>
      <c r="E9" s="9" t="inlineStr">
        <is>
          <t>FT 2026/109</t>
        </is>
      </c>
      <c r="F9" s="9" t="inlineStr">
        <is>
          <t>12.1</t>
        </is>
      </c>
      <c r="G9" s="17" t="n">
        <v>820</v>
      </c>
      <c r="H9" s="17" t="n">
        <v>0</v>
      </c>
      <c r="I9" s="7">
        <f>IF(C9="","",IFERROR(G9-H9,0))</f>
        <v/>
      </c>
      <c r="J9" s="18" t="inlineStr">
        <is>
          <t>REC-004</t>
        </is>
      </c>
      <c r="K9" s="18" t="inlineStr">
        <is>
          <t>Ativo</t>
        </is>
      </c>
      <c r="L9" s="19">
        <f>IF(C9="","",IF(K9="Excluído","Excluído",IF(M9="OK","Conciliado","Pendente")))</f>
        <v/>
      </c>
      <c r="M9" s="15">
        <f>IF(C9="","",IF(K9="Excluído","Não aplicável",IF(J9="","Sem ID",IFERROR(IF(COUNTIF('Movimentos Bancários'!$J$6:$J$105,J9)=0,"ID sem correspondência",IF(COUNTIF('Movimentos Bancários'!$J$6:$J$105,J9)&gt;1,"ID duplicado",IF(COUNTIFS('Movimentos Bancários'!$J$6:$J$105,J9,'Movimentos Bancários'!$K$6:$K$105,"Excluído")&gt;0,"Contrapartida excluída",IF(AND(I9-SUMIF('Movimentos Bancários'!$J$6:$J$105,J9,'Movimentos Bancários'!$I$6:$I$105)&lt;='Painel'!$K$9,I9-SUMIF('Movimentos Bancários'!$J$6:$J$105,J9,'Movimentos Bancários'!$I$6:$I$105)&gt;=-'Painel'!$K$9),"OK","Valor diferente")))),"Erro de verificação"))))</f>
        <v/>
      </c>
      <c r="N9" s="9" t="n"/>
    </row>
    <row r="10">
      <c r="A10" s="15">
        <f>IF(C10="","","CON-"&amp;TEXT(ROW()-5,"000"))</f>
        <v/>
      </c>
      <c r="B10" s="26" t="n">
        <v>46120</v>
      </c>
      <c r="C10" s="26" t="n">
        <v>46120</v>
      </c>
      <c r="D10" s="9" t="inlineStr">
        <is>
          <t>Pagamento a fornecedor de materiais</t>
        </is>
      </c>
      <c r="E10" s="9" t="inlineStr">
        <is>
          <t>FAT-FOR-2026/287</t>
        </is>
      </c>
      <c r="F10" s="9" t="inlineStr">
        <is>
          <t>12.1</t>
        </is>
      </c>
      <c r="G10" s="17" t="n">
        <v>0</v>
      </c>
      <c r="H10" s="17" t="n">
        <v>315.7</v>
      </c>
      <c r="I10" s="7">
        <f>IF(C10="","",IFERROR(G10-H10,0))</f>
        <v/>
      </c>
      <c r="J10" s="18" t="inlineStr">
        <is>
          <t>REC-005</t>
        </is>
      </c>
      <c r="K10" s="18" t="inlineStr">
        <is>
          <t>Ativo</t>
        </is>
      </c>
      <c r="L10" s="19">
        <f>IF(C10="","",IF(K10="Excluído","Excluído",IF(M10="OK","Conciliado","Pendente")))</f>
        <v/>
      </c>
      <c r="M10" s="15">
        <f>IF(C10="","",IF(K10="Excluído","Não aplicável",IF(J10="","Sem ID",IFERROR(IF(COUNTIF('Movimentos Bancários'!$J$6:$J$105,J10)=0,"ID sem correspondência",IF(COUNTIF('Movimentos Bancários'!$J$6:$J$105,J10)&gt;1,"ID duplicado",IF(COUNTIFS('Movimentos Bancários'!$J$6:$J$105,J10,'Movimentos Bancários'!$K$6:$K$105,"Excluído")&gt;0,"Contrapartida excluída",IF(AND(I10-SUMIF('Movimentos Bancários'!$J$6:$J$105,J10,'Movimentos Bancários'!$I$6:$I$105)&lt;='Painel'!$K$9,I10-SUMIF('Movimentos Bancários'!$J$6:$J$105,J10,'Movimentos Bancários'!$I$6:$I$105)&gt;=-'Painel'!$K$9),"OK","Valor diferente")))),"Erro de verificação"))))</f>
        <v/>
      </c>
      <c r="N10" s="9" t="n"/>
    </row>
    <row r="11">
      <c r="A11" s="15">
        <f>IF(C11="","","CON-"&amp;TEXT(ROW()-5,"000"))</f>
        <v/>
      </c>
      <c r="B11" s="26" t="n">
        <v>46122</v>
      </c>
      <c r="C11" s="26" t="n">
        <v>46122</v>
      </c>
      <c r="D11" s="9" t="inlineStr">
        <is>
          <t>Serviço de comunicações</t>
        </is>
      </c>
      <c r="E11" s="9" t="inlineStr">
        <is>
          <t>FAT-COM-0426</t>
        </is>
      </c>
      <c r="F11" s="9" t="inlineStr">
        <is>
          <t>12.1</t>
        </is>
      </c>
      <c r="G11" s="17" t="n">
        <v>0</v>
      </c>
      <c r="H11" s="17" t="n">
        <v>49.99</v>
      </c>
      <c r="I11" s="7">
        <f>IF(C11="","",IFERROR(G11-H11,0))</f>
        <v/>
      </c>
      <c r="J11" s="18" t="inlineStr">
        <is>
          <t>REC-006</t>
        </is>
      </c>
      <c r="K11" s="18" t="inlineStr">
        <is>
          <t>Ativo</t>
        </is>
      </c>
      <c r="L11" s="19">
        <f>IF(C11="","",IF(K11="Excluído","Excluído",IF(M11="OK","Conciliado","Pendente")))</f>
        <v/>
      </c>
      <c r="M11" s="15">
        <f>IF(C11="","",IF(K11="Excluído","Não aplicável",IF(J11="","Sem ID",IFERROR(IF(COUNTIF('Movimentos Bancários'!$J$6:$J$105,J11)=0,"ID sem correspondência",IF(COUNTIF('Movimentos Bancários'!$J$6:$J$105,J11)&gt;1,"ID duplicado",IF(COUNTIFS('Movimentos Bancários'!$J$6:$J$105,J11,'Movimentos Bancários'!$K$6:$K$105,"Excluído")&gt;0,"Contrapartida excluída",IF(AND(I11-SUMIF('Movimentos Bancários'!$J$6:$J$105,J11,'Movimentos Bancários'!$I$6:$I$105)&lt;='Painel'!$K$9,I11-SUMIF('Movimentos Bancários'!$J$6:$J$105,J11,'Movimentos Bancários'!$I$6:$I$105)&gt;=-'Painel'!$K$9),"OK","Valor diferente")))),"Erro de verificação"))))</f>
        <v/>
      </c>
      <c r="N11" s="9" t="n"/>
    </row>
    <row r="12">
      <c r="A12" s="15">
        <f>IF(C12="","","CON-"&amp;TEXT(ROW()-5,"000"))</f>
        <v/>
      </c>
      <c r="B12" s="26" t="n">
        <v>46123</v>
      </c>
      <c r="C12" s="26" t="n">
        <v>46124</v>
      </c>
      <c r="D12" s="9" t="inlineStr">
        <is>
          <t>Recebimento da fatura FT 2026/118</t>
        </is>
      </c>
      <c r="E12" s="9" t="inlineStr">
        <is>
          <t>FT 2026/118</t>
        </is>
      </c>
      <c r="F12" s="9" t="inlineStr">
        <is>
          <t>12.1</t>
        </is>
      </c>
      <c r="G12" s="17" t="n">
        <v>500</v>
      </c>
      <c r="H12" s="17" t="n">
        <v>0</v>
      </c>
      <c r="I12" s="7">
        <f>IF(C12="","",IFERROR(G12-H12,0))</f>
        <v/>
      </c>
      <c r="J12" s="18" t="inlineStr">
        <is>
          <t>REC-007</t>
        </is>
      </c>
      <c r="K12" s="18" t="inlineStr">
        <is>
          <t>Ativo</t>
        </is>
      </c>
      <c r="L12" s="19">
        <f>IF(C12="","",IF(K12="Excluído","Excluído",IF(M12="OK","Conciliado","Pendente")))</f>
        <v/>
      </c>
      <c r="M12" s="15">
        <f>IF(C12="","",IF(K12="Excluído","Não aplicável",IF(J12="","Sem ID",IFERROR(IF(COUNTIF('Movimentos Bancários'!$J$6:$J$105,J12)=0,"ID sem correspondência",IF(COUNTIF('Movimentos Bancários'!$J$6:$J$105,J12)&gt;1,"ID duplicado",IF(COUNTIFS('Movimentos Bancários'!$J$6:$J$105,J12,'Movimentos Bancários'!$K$6:$K$105,"Excluído")&gt;0,"Contrapartida excluída",IF(AND(I12-SUMIF('Movimentos Bancários'!$J$6:$J$105,J12,'Movimentos Bancários'!$I$6:$I$105)&lt;='Painel'!$K$9,I12-SUMIF('Movimentos Bancários'!$J$6:$J$105,J12,'Movimentos Bancários'!$I$6:$I$105)&gt;=-'Painel'!$K$9),"OK","Valor diferente")))),"Erro de verificação"))))</f>
        <v/>
      </c>
      <c r="N12" s="9" t="n"/>
    </row>
    <row r="13">
      <c r="A13" s="15">
        <f>IF(C13="","","CON-"&amp;TEXT(ROW()-5,"000"))</f>
        <v/>
      </c>
      <c r="B13" s="26" t="n">
        <v>46127</v>
      </c>
      <c r="C13" s="26" t="n">
        <v>46127</v>
      </c>
      <c r="D13" s="9" t="inlineStr">
        <is>
          <t>Processamento de remunerações</t>
        </is>
      </c>
      <c r="E13" s="9" t="inlineStr">
        <is>
          <t>PROC-REM-0426</t>
        </is>
      </c>
      <c r="F13" s="9" t="inlineStr">
        <is>
          <t>12.1</t>
        </is>
      </c>
      <c r="G13" s="17" t="n">
        <v>0</v>
      </c>
      <c r="H13" s="17" t="n">
        <v>950</v>
      </c>
      <c r="I13" s="7">
        <f>IF(C13="","",IFERROR(G13-H13,0))</f>
        <v/>
      </c>
      <c r="J13" s="18" t="inlineStr">
        <is>
          <t>REC-008</t>
        </is>
      </c>
      <c r="K13" s="18" t="inlineStr">
        <is>
          <t>Ativo</t>
        </is>
      </c>
      <c r="L13" s="19">
        <f>IF(C13="","",IF(K13="Excluído","Excluído",IF(M13="OK","Conciliado","Pendente")))</f>
        <v/>
      </c>
      <c r="M13" s="15">
        <f>IF(C13="","",IF(K13="Excluído","Não aplicável",IF(J13="","Sem ID",IFERROR(IF(COUNTIF('Movimentos Bancários'!$J$6:$J$105,J13)=0,"ID sem correspondência",IF(COUNTIF('Movimentos Bancários'!$J$6:$J$105,J13)&gt;1,"ID duplicado",IF(COUNTIFS('Movimentos Bancários'!$J$6:$J$105,J13,'Movimentos Bancários'!$K$6:$K$105,"Excluído")&gt;0,"Contrapartida excluída",IF(AND(I13-SUMIF('Movimentos Bancários'!$J$6:$J$105,J13,'Movimentos Bancários'!$I$6:$I$105)&lt;='Painel'!$K$9,I13-SUMIF('Movimentos Bancários'!$J$6:$J$105,J13,'Movimentos Bancários'!$I$6:$I$105)&gt;=-'Painel'!$K$9),"OK","Valor diferente")))),"Erro de verificação"))))</f>
        <v/>
      </c>
      <c r="N13" s="9" t="n"/>
    </row>
    <row r="14">
      <c r="A14" s="15">
        <f>IF(C14="","","CON-"&amp;TEXT(ROW()-5,"000"))</f>
        <v/>
      </c>
      <c r="B14" s="26" t="n">
        <v>46130</v>
      </c>
      <c r="C14" s="26" t="n">
        <v>46130</v>
      </c>
      <c r="D14" s="9" t="inlineStr">
        <is>
          <t>Recebimento por terminal de pagamento</t>
        </is>
      </c>
      <c r="E14" s="9" t="inlineStr">
        <is>
          <t>RESUMO-TPA-1804</t>
        </is>
      </c>
      <c r="F14" s="9" t="inlineStr">
        <is>
          <t>12.1</t>
        </is>
      </c>
      <c r="G14" s="17" t="n">
        <v>430</v>
      </c>
      <c r="H14" s="17" t="n">
        <v>0</v>
      </c>
      <c r="I14" s="7">
        <f>IF(C14="","",IFERROR(G14-H14,0))</f>
        <v/>
      </c>
      <c r="J14" s="18" t="inlineStr">
        <is>
          <t>REC-009</t>
        </is>
      </c>
      <c r="K14" s="18" t="inlineStr">
        <is>
          <t>Ativo</t>
        </is>
      </c>
      <c r="L14" s="19">
        <f>IF(C14="","",IF(K14="Excluído","Excluído",IF(M14="OK","Conciliado","Pendente")))</f>
        <v/>
      </c>
      <c r="M14" s="15">
        <f>IF(C14="","",IF(K14="Excluído","Não aplicável",IF(J14="","Sem ID",IFERROR(IF(COUNTIF('Movimentos Bancários'!$J$6:$J$105,J14)=0,"ID sem correspondência",IF(COUNTIF('Movimentos Bancários'!$J$6:$J$105,J14)&gt;1,"ID duplicado",IF(COUNTIFS('Movimentos Bancários'!$J$6:$J$105,J14,'Movimentos Bancários'!$K$6:$K$105,"Excluído")&gt;0,"Contrapartida excluída",IF(AND(I14-SUMIF('Movimentos Bancários'!$J$6:$J$105,J14,'Movimentos Bancários'!$I$6:$I$105)&lt;='Painel'!$K$9,I14-SUMIF('Movimentos Bancários'!$J$6:$J$105,J14,'Movimentos Bancários'!$I$6:$I$105)&gt;=-'Painel'!$K$9),"OK","Valor diferente")))),"Erro de verificação"))))</f>
        <v/>
      </c>
      <c r="N14" s="9" t="n"/>
    </row>
    <row r="15">
      <c r="A15" s="15">
        <f>IF(C15="","","CON-"&amp;TEXT(ROW()-5,"000"))</f>
        <v/>
      </c>
      <c r="B15" s="26" t="n">
        <v>46134</v>
      </c>
      <c r="C15" s="26" t="n">
        <v>46134</v>
      </c>
      <c r="D15" s="9" t="inlineStr">
        <is>
          <t>Prémio de seguro</t>
        </is>
      </c>
      <c r="E15" s="9" t="inlineStr">
        <is>
          <t>AP-2026-51</t>
        </is>
      </c>
      <c r="F15" s="9" t="inlineStr">
        <is>
          <t>12.1</t>
        </is>
      </c>
      <c r="G15" s="17" t="n">
        <v>0</v>
      </c>
      <c r="H15" s="17" t="n">
        <v>120</v>
      </c>
      <c r="I15" s="7">
        <f>IF(C15="","",IFERROR(G15-H15,0))</f>
        <v/>
      </c>
      <c r="J15" s="18" t="inlineStr">
        <is>
          <t>REC-010</t>
        </is>
      </c>
      <c r="K15" s="18" t="inlineStr">
        <is>
          <t>Ativo</t>
        </is>
      </c>
      <c r="L15" s="19">
        <f>IF(C15="","",IF(K15="Excluído","Excluído",IF(M15="OK","Conciliado","Pendente")))</f>
        <v/>
      </c>
      <c r="M15" s="15">
        <f>IF(C15="","",IF(K15="Excluído","Não aplicável",IF(J15="","Sem ID",IFERROR(IF(COUNTIF('Movimentos Bancários'!$J$6:$J$105,J15)=0,"ID sem correspondência",IF(COUNTIF('Movimentos Bancários'!$J$6:$J$105,J15)&gt;1,"ID duplicado",IF(COUNTIFS('Movimentos Bancários'!$J$6:$J$105,J15,'Movimentos Bancários'!$K$6:$K$105,"Excluído")&gt;0,"Contrapartida excluída",IF(AND(I15-SUMIF('Movimentos Bancários'!$J$6:$J$105,J15,'Movimentos Bancários'!$I$6:$I$105)&lt;='Painel'!$K$9,I15-SUMIF('Movimentos Bancários'!$J$6:$J$105,J15,'Movimentos Bancários'!$I$6:$I$105)&gt;=-'Painel'!$K$9),"OK","Valor diferente")))),"Erro de verificação"))))</f>
        <v/>
      </c>
      <c r="N15" s="9" t="n"/>
    </row>
    <row r="16">
      <c r="A16" s="15">
        <f>IF(C16="","","CON-"&amp;TEXT(ROW()-5,"000"))</f>
        <v/>
      </c>
      <c r="B16" s="26" t="n"/>
      <c r="C16" s="26" t="n"/>
      <c r="D16" s="9" t="n"/>
      <c r="E16" s="9" t="n"/>
      <c r="F16" s="9" t="n"/>
      <c r="G16" s="17" t="n"/>
      <c r="H16" s="17" t="n"/>
      <c r="I16" s="7">
        <f>IF(C16="","",IFERROR(G16-H16,0))</f>
        <v/>
      </c>
      <c r="J16" s="18" t="n"/>
      <c r="K16" s="18" t="inlineStr">
        <is>
          <t>Ativo</t>
        </is>
      </c>
      <c r="L16" s="19">
        <f>IF(C16="","",IF(K16="Excluído","Excluído",IF(M16="OK","Conciliado","Pendente")))</f>
        <v/>
      </c>
      <c r="M16" s="15">
        <f>IF(C16="","",IF(K16="Excluído","Não aplicável",IF(J16="","Sem ID",IFERROR(IF(COUNTIF('Movimentos Bancários'!$J$6:$J$105,J16)=0,"ID sem correspondência",IF(COUNTIF('Movimentos Bancários'!$J$6:$J$105,J16)&gt;1,"ID duplicado",IF(COUNTIFS('Movimentos Bancários'!$J$6:$J$105,J16,'Movimentos Bancários'!$K$6:$K$105,"Excluído")&gt;0,"Contrapartida excluída",IF(AND(I16-SUMIF('Movimentos Bancários'!$J$6:$J$105,J16,'Movimentos Bancários'!$I$6:$I$105)&lt;='Painel'!$K$9,I16-SUMIF('Movimentos Bancários'!$J$6:$J$105,J16,'Movimentos Bancários'!$I$6:$I$105)&gt;=-'Painel'!$K$9),"OK","Valor diferente")))),"Erro de verificação"))))</f>
        <v/>
      </c>
      <c r="N16" s="9" t="n"/>
    </row>
    <row r="17">
      <c r="A17" s="15">
        <f>IF(C17="","","CON-"&amp;TEXT(ROW()-5,"000"))</f>
        <v/>
      </c>
      <c r="B17" s="26" t="n"/>
      <c r="C17" s="26" t="n"/>
      <c r="D17" s="9" t="n"/>
      <c r="E17" s="9" t="n"/>
      <c r="F17" s="9" t="n"/>
      <c r="G17" s="17" t="n"/>
      <c r="H17" s="17" t="n"/>
      <c r="I17" s="7">
        <f>IF(C17="","",IFERROR(G17-H17,0))</f>
        <v/>
      </c>
      <c r="J17" s="18" t="n"/>
      <c r="K17" s="18" t="inlineStr">
        <is>
          <t>Ativo</t>
        </is>
      </c>
      <c r="L17" s="19">
        <f>IF(C17="","",IF(K17="Excluído","Excluído",IF(M17="OK","Conciliado","Pendente")))</f>
        <v/>
      </c>
      <c r="M17" s="15">
        <f>IF(C17="","",IF(K17="Excluído","Não aplicável",IF(J17="","Sem ID",IFERROR(IF(COUNTIF('Movimentos Bancários'!$J$6:$J$105,J17)=0,"ID sem correspondência",IF(COUNTIF('Movimentos Bancários'!$J$6:$J$105,J17)&gt;1,"ID duplicado",IF(COUNTIFS('Movimentos Bancários'!$J$6:$J$105,J17,'Movimentos Bancários'!$K$6:$K$105,"Excluído")&gt;0,"Contrapartida excluída",IF(AND(I17-SUMIF('Movimentos Bancários'!$J$6:$J$105,J17,'Movimentos Bancários'!$I$6:$I$105)&lt;='Painel'!$K$9,I17-SUMIF('Movimentos Bancários'!$J$6:$J$105,J17,'Movimentos Bancários'!$I$6:$I$105)&gt;=-'Painel'!$K$9),"OK","Valor diferente")))),"Erro de verificação"))))</f>
        <v/>
      </c>
      <c r="N17" s="9" t="n"/>
    </row>
    <row r="18">
      <c r="A18" s="15">
        <f>IF(C18="","","CON-"&amp;TEXT(ROW()-5,"000"))</f>
        <v/>
      </c>
      <c r="B18" s="26" t="n"/>
      <c r="C18" s="26" t="n"/>
      <c r="D18" s="9" t="n"/>
      <c r="E18" s="9" t="n"/>
      <c r="F18" s="9" t="n"/>
      <c r="G18" s="17" t="n"/>
      <c r="H18" s="17" t="n"/>
      <c r="I18" s="7">
        <f>IF(C18="","",IFERROR(G18-H18,0))</f>
        <v/>
      </c>
      <c r="J18" s="18" t="n"/>
      <c r="K18" s="18" t="inlineStr">
        <is>
          <t>Ativo</t>
        </is>
      </c>
      <c r="L18" s="19">
        <f>IF(C18="","",IF(K18="Excluído","Excluído",IF(M18="OK","Conciliado","Pendente")))</f>
        <v/>
      </c>
      <c r="M18" s="15">
        <f>IF(C18="","",IF(K18="Excluído","Não aplicável",IF(J18="","Sem ID",IFERROR(IF(COUNTIF('Movimentos Bancários'!$J$6:$J$105,J18)=0,"ID sem correspondência",IF(COUNTIF('Movimentos Bancários'!$J$6:$J$105,J18)&gt;1,"ID duplicado",IF(COUNTIFS('Movimentos Bancários'!$J$6:$J$105,J18,'Movimentos Bancários'!$K$6:$K$105,"Excluído")&gt;0,"Contrapartida excluída",IF(AND(I18-SUMIF('Movimentos Bancários'!$J$6:$J$105,J18,'Movimentos Bancários'!$I$6:$I$105)&lt;='Painel'!$K$9,I18-SUMIF('Movimentos Bancários'!$J$6:$J$105,J18,'Movimentos Bancários'!$I$6:$I$105)&gt;=-'Painel'!$K$9),"OK","Valor diferente")))),"Erro de verificação"))))</f>
        <v/>
      </c>
      <c r="N18" s="9" t="n"/>
    </row>
    <row r="19">
      <c r="A19" s="15">
        <f>IF(C19="","","CON-"&amp;TEXT(ROW()-5,"000"))</f>
        <v/>
      </c>
      <c r="B19" s="26" t="n"/>
      <c r="C19" s="26" t="n"/>
      <c r="D19" s="9" t="n"/>
      <c r="E19" s="9" t="n"/>
      <c r="F19" s="9" t="n"/>
      <c r="G19" s="17" t="n"/>
      <c r="H19" s="17" t="n"/>
      <c r="I19" s="7">
        <f>IF(C19="","",IFERROR(G19-H19,0))</f>
        <v/>
      </c>
      <c r="J19" s="18" t="n"/>
      <c r="K19" s="18" t="inlineStr">
        <is>
          <t>Ativo</t>
        </is>
      </c>
      <c r="L19" s="19">
        <f>IF(C19="","",IF(K19="Excluído","Excluído",IF(M19="OK","Conciliado","Pendente")))</f>
        <v/>
      </c>
      <c r="M19" s="15">
        <f>IF(C19="","",IF(K19="Excluído","Não aplicável",IF(J19="","Sem ID",IFERROR(IF(COUNTIF('Movimentos Bancários'!$J$6:$J$105,J19)=0,"ID sem correspondência",IF(COUNTIF('Movimentos Bancários'!$J$6:$J$105,J19)&gt;1,"ID duplicado",IF(COUNTIFS('Movimentos Bancários'!$J$6:$J$105,J19,'Movimentos Bancários'!$K$6:$K$105,"Excluído")&gt;0,"Contrapartida excluída",IF(AND(I19-SUMIF('Movimentos Bancários'!$J$6:$J$105,J19,'Movimentos Bancários'!$I$6:$I$105)&lt;='Painel'!$K$9,I19-SUMIF('Movimentos Bancários'!$J$6:$J$105,J19,'Movimentos Bancários'!$I$6:$I$105)&gt;=-'Painel'!$K$9),"OK","Valor diferente")))),"Erro de verificação"))))</f>
        <v/>
      </c>
      <c r="N19" s="9" t="n"/>
    </row>
    <row r="20">
      <c r="A20" s="15">
        <f>IF(C20="","","CON-"&amp;TEXT(ROW()-5,"000"))</f>
        <v/>
      </c>
      <c r="B20" s="26" t="n"/>
      <c r="C20" s="26" t="n"/>
      <c r="D20" s="9" t="n"/>
      <c r="E20" s="9" t="n"/>
      <c r="F20" s="9" t="n"/>
      <c r="G20" s="17" t="n"/>
      <c r="H20" s="17" t="n"/>
      <c r="I20" s="7">
        <f>IF(C20="","",IFERROR(G20-H20,0))</f>
        <v/>
      </c>
      <c r="J20" s="18" t="n"/>
      <c r="K20" s="18" t="inlineStr">
        <is>
          <t>Ativo</t>
        </is>
      </c>
      <c r="L20" s="19">
        <f>IF(C20="","",IF(K20="Excluído","Excluído",IF(M20="OK","Conciliado","Pendente")))</f>
        <v/>
      </c>
      <c r="M20" s="15">
        <f>IF(C20="","",IF(K20="Excluído","Não aplicável",IF(J20="","Sem ID",IFERROR(IF(COUNTIF('Movimentos Bancários'!$J$6:$J$105,J20)=0,"ID sem correspondência",IF(COUNTIF('Movimentos Bancários'!$J$6:$J$105,J20)&gt;1,"ID duplicado",IF(COUNTIFS('Movimentos Bancários'!$J$6:$J$105,J20,'Movimentos Bancários'!$K$6:$K$105,"Excluído")&gt;0,"Contrapartida excluída",IF(AND(I20-SUMIF('Movimentos Bancários'!$J$6:$J$105,J20,'Movimentos Bancários'!$I$6:$I$105)&lt;='Painel'!$K$9,I20-SUMIF('Movimentos Bancários'!$J$6:$J$105,J20,'Movimentos Bancários'!$I$6:$I$105)&gt;=-'Painel'!$K$9),"OK","Valor diferente")))),"Erro de verificação"))))</f>
        <v/>
      </c>
      <c r="N20" s="9" t="n"/>
    </row>
    <row r="21">
      <c r="A21" s="15">
        <f>IF(C21="","","CON-"&amp;TEXT(ROW()-5,"000"))</f>
        <v/>
      </c>
      <c r="B21" s="26" t="n"/>
      <c r="C21" s="26" t="n"/>
      <c r="D21" s="9" t="n"/>
      <c r="E21" s="9" t="n"/>
      <c r="F21" s="9" t="n"/>
      <c r="G21" s="17" t="n"/>
      <c r="H21" s="17" t="n"/>
      <c r="I21" s="7">
        <f>IF(C21="","",IFERROR(G21-H21,0))</f>
        <v/>
      </c>
      <c r="J21" s="18" t="n"/>
      <c r="K21" s="18" t="inlineStr">
        <is>
          <t>Ativo</t>
        </is>
      </c>
      <c r="L21" s="19">
        <f>IF(C21="","",IF(K21="Excluído","Excluído",IF(M21="OK","Conciliado","Pendente")))</f>
        <v/>
      </c>
      <c r="M21" s="15">
        <f>IF(C21="","",IF(K21="Excluído","Não aplicável",IF(J21="","Sem ID",IFERROR(IF(COUNTIF('Movimentos Bancários'!$J$6:$J$105,J21)=0,"ID sem correspondência",IF(COUNTIF('Movimentos Bancários'!$J$6:$J$105,J21)&gt;1,"ID duplicado",IF(COUNTIFS('Movimentos Bancários'!$J$6:$J$105,J21,'Movimentos Bancários'!$K$6:$K$105,"Excluído")&gt;0,"Contrapartida excluída",IF(AND(I21-SUMIF('Movimentos Bancários'!$J$6:$J$105,J21,'Movimentos Bancários'!$I$6:$I$105)&lt;='Painel'!$K$9,I21-SUMIF('Movimentos Bancários'!$J$6:$J$105,J21,'Movimentos Bancários'!$I$6:$I$105)&gt;=-'Painel'!$K$9),"OK","Valor diferente")))),"Erro de verificação"))))</f>
        <v/>
      </c>
      <c r="N21" s="9" t="n"/>
    </row>
    <row r="22">
      <c r="A22" s="15">
        <f>IF(C22="","","CON-"&amp;TEXT(ROW()-5,"000"))</f>
        <v/>
      </c>
      <c r="B22" s="26" t="n"/>
      <c r="C22" s="26" t="n"/>
      <c r="D22" s="9" t="n"/>
      <c r="E22" s="9" t="n"/>
      <c r="F22" s="9" t="n"/>
      <c r="G22" s="17" t="n"/>
      <c r="H22" s="17" t="n"/>
      <c r="I22" s="7">
        <f>IF(C22="","",IFERROR(G22-H22,0))</f>
        <v/>
      </c>
      <c r="J22" s="18" t="n"/>
      <c r="K22" s="18" t="inlineStr">
        <is>
          <t>Ativo</t>
        </is>
      </c>
      <c r="L22" s="19">
        <f>IF(C22="","",IF(K22="Excluído","Excluído",IF(M22="OK","Conciliado","Pendente")))</f>
        <v/>
      </c>
      <c r="M22" s="15">
        <f>IF(C22="","",IF(K22="Excluído","Não aplicável",IF(J22="","Sem ID",IFERROR(IF(COUNTIF('Movimentos Bancários'!$J$6:$J$105,J22)=0,"ID sem correspondência",IF(COUNTIF('Movimentos Bancários'!$J$6:$J$105,J22)&gt;1,"ID duplicado",IF(COUNTIFS('Movimentos Bancários'!$J$6:$J$105,J22,'Movimentos Bancários'!$K$6:$K$105,"Excluído")&gt;0,"Contrapartida excluída",IF(AND(I22-SUMIF('Movimentos Bancários'!$J$6:$J$105,J22,'Movimentos Bancários'!$I$6:$I$105)&lt;='Painel'!$K$9,I22-SUMIF('Movimentos Bancários'!$J$6:$J$105,J22,'Movimentos Bancários'!$I$6:$I$105)&gt;=-'Painel'!$K$9),"OK","Valor diferente")))),"Erro de verificação"))))</f>
        <v/>
      </c>
      <c r="N22" s="9" t="n"/>
    </row>
    <row r="23">
      <c r="A23" s="15">
        <f>IF(C23="","","CON-"&amp;TEXT(ROW()-5,"000"))</f>
        <v/>
      </c>
      <c r="B23" s="26" t="n"/>
      <c r="C23" s="26" t="n"/>
      <c r="D23" s="9" t="n"/>
      <c r="E23" s="9" t="n"/>
      <c r="F23" s="9" t="n"/>
      <c r="G23" s="17" t="n"/>
      <c r="H23" s="17" t="n"/>
      <c r="I23" s="7">
        <f>IF(C23="","",IFERROR(G23-H23,0))</f>
        <v/>
      </c>
      <c r="J23" s="18" t="n"/>
      <c r="K23" s="18" t="inlineStr">
        <is>
          <t>Ativo</t>
        </is>
      </c>
      <c r="L23" s="19">
        <f>IF(C23="","",IF(K23="Excluído","Excluído",IF(M23="OK","Conciliado","Pendente")))</f>
        <v/>
      </c>
      <c r="M23" s="15">
        <f>IF(C23="","",IF(K23="Excluído","Não aplicável",IF(J23="","Sem ID",IFERROR(IF(COUNTIF('Movimentos Bancários'!$J$6:$J$105,J23)=0,"ID sem correspondência",IF(COUNTIF('Movimentos Bancários'!$J$6:$J$105,J23)&gt;1,"ID duplicado",IF(COUNTIFS('Movimentos Bancários'!$J$6:$J$105,J23,'Movimentos Bancários'!$K$6:$K$105,"Excluído")&gt;0,"Contrapartida excluída",IF(AND(I23-SUMIF('Movimentos Bancários'!$J$6:$J$105,J23,'Movimentos Bancários'!$I$6:$I$105)&lt;='Painel'!$K$9,I23-SUMIF('Movimentos Bancários'!$J$6:$J$105,J23,'Movimentos Bancários'!$I$6:$I$105)&gt;=-'Painel'!$K$9),"OK","Valor diferente")))),"Erro de verificação"))))</f>
        <v/>
      </c>
      <c r="N23" s="9" t="n"/>
    </row>
    <row r="24">
      <c r="A24" s="15">
        <f>IF(C24="","","CON-"&amp;TEXT(ROW()-5,"000"))</f>
        <v/>
      </c>
      <c r="B24" s="26" t="n"/>
      <c r="C24" s="26" t="n"/>
      <c r="D24" s="9" t="n"/>
      <c r="E24" s="9" t="n"/>
      <c r="F24" s="9" t="n"/>
      <c r="G24" s="17" t="n"/>
      <c r="H24" s="17" t="n"/>
      <c r="I24" s="7">
        <f>IF(C24="","",IFERROR(G24-H24,0))</f>
        <v/>
      </c>
      <c r="J24" s="18" t="n"/>
      <c r="K24" s="18" t="inlineStr">
        <is>
          <t>Ativo</t>
        </is>
      </c>
      <c r="L24" s="19">
        <f>IF(C24="","",IF(K24="Excluído","Excluído",IF(M24="OK","Conciliado","Pendente")))</f>
        <v/>
      </c>
      <c r="M24" s="15">
        <f>IF(C24="","",IF(K24="Excluído","Não aplicável",IF(J24="","Sem ID",IFERROR(IF(COUNTIF('Movimentos Bancários'!$J$6:$J$105,J24)=0,"ID sem correspondência",IF(COUNTIF('Movimentos Bancários'!$J$6:$J$105,J24)&gt;1,"ID duplicado",IF(COUNTIFS('Movimentos Bancários'!$J$6:$J$105,J24,'Movimentos Bancários'!$K$6:$K$105,"Excluído")&gt;0,"Contrapartida excluída",IF(AND(I24-SUMIF('Movimentos Bancários'!$J$6:$J$105,J24,'Movimentos Bancários'!$I$6:$I$105)&lt;='Painel'!$K$9,I24-SUMIF('Movimentos Bancários'!$J$6:$J$105,J24,'Movimentos Bancários'!$I$6:$I$105)&gt;=-'Painel'!$K$9),"OK","Valor diferente")))),"Erro de verificação"))))</f>
        <v/>
      </c>
      <c r="N24" s="9" t="n"/>
    </row>
    <row r="25">
      <c r="A25" s="15">
        <f>IF(C25="","","CON-"&amp;TEXT(ROW()-5,"000"))</f>
        <v/>
      </c>
      <c r="B25" s="26" t="n"/>
      <c r="C25" s="26" t="n"/>
      <c r="D25" s="9" t="n"/>
      <c r="E25" s="9" t="n"/>
      <c r="F25" s="9" t="n"/>
      <c r="G25" s="17" t="n"/>
      <c r="H25" s="17" t="n"/>
      <c r="I25" s="7">
        <f>IF(C25="","",IFERROR(G25-H25,0))</f>
        <v/>
      </c>
      <c r="J25" s="18" t="n"/>
      <c r="K25" s="18" t="inlineStr">
        <is>
          <t>Ativo</t>
        </is>
      </c>
      <c r="L25" s="19">
        <f>IF(C25="","",IF(K25="Excluído","Excluído",IF(M25="OK","Conciliado","Pendente")))</f>
        <v/>
      </c>
      <c r="M25" s="15">
        <f>IF(C25="","",IF(K25="Excluído","Não aplicável",IF(J25="","Sem ID",IFERROR(IF(COUNTIF('Movimentos Bancários'!$J$6:$J$105,J25)=0,"ID sem correspondência",IF(COUNTIF('Movimentos Bancários'!$J$6:$J$105,J25)&gt;1,"ID duplicado",IF(COUNTIFS('Movimentos Bancários'!$J$6:$J$105,J25,'Movimentos Bancários'!$K$6:$K$105,"Excluído")&gt;0,"Contrapartida excluída",IF(AND(I25-SUMIF('Movimentos Bancários'!$J$6:$J$105,J25,'Movimentos Bancários'!$I$6:$I$105)&lt;='Painel'!$K$9,I25-SUMIF('Movimentos Bancários'!$J$6:$J$105,J25,'Movimentos Bancários'!$I$6:$I$105)&gt;=-'Painel'!$K$9),"OK","Valor diferente")))),"Erro de verificação"))))</f>
        <v/>
      </c>
      <c r="N25" s="9" t="n"/>
    </row>
    <row r="26">
      <c r="A26" s="15">
        <f>IF(C26="","","CON-"&amp;TEXT(ROW()-5,"000"))</f>
        <v/>
      </c>
      <c r="B26" s="26" t="n"/>
      <c r="C26" s="26" t="n"/>
      <c r="D26" s="9" t="n"/>
      <c r="E26" s="9" t="n"/>
      <c r="F26" s="9" t="n"/>
      <c r="G26" s="17" t="n"/>
      <c r="H26" s="17" t="n"/>
      <c r="I26" s="7">
        <f>IF(C26="","",IFERROR(G26-H26,0))</f>
        <v/>
      </c>
      <c r="J26" s="18" t="n"/>
      <c r="K26" s="18" t="inlineStr">
        <is>
          <t>Ativo</t>
        </is>
      </c>
      <c r="L26" s="19">
        <f>IF(C26="","",IF(K26="Excluído","Excluído",IF(M26="OK","Conciliado","Pendente")))</f>
        <v/>
      </c>
      <c r="M26" s="15">
        <f>IF(C26="","",IF(K26="Excluído","Não aplicável",IF(J26="","Sem ID",IFERROR(IF(COUNTIF('Movimentos Bancários'!$J$6:$J$105,J26)=0,"ID sem correspondência",IF(COUNTIF('Movimentos Bancários'!$J$6:$J$105,J26)&gt;1,"ID duplicado",IF(COUNTIFS('Movimentos Bancários'!$J$6:$J$105,J26,'Movimentos Bancários'!$K$6:$K$105,"Excluído")&gt;0,"Contrapartida excluída",IF(AND(I26-SUMIF('Movimentos Bancários'!$J$6:$J$105,J26,'Movimentos Bancários'!$I$6:$I$105)&lt;='Painel'!$K$9,I26-SUMIF('Movimentos Bancários'!$J$6:$J$105,J26,'Movimentos Bancários'!$I$6:$I$105)&gt;=-'Painel'!$K$9),"OK","Valor diferente")))),"Erro de verificação"))))</f>
        <v/>
      </c>
      <c r="N26" s="9" t="n"/>
    </row>
    <row r="27">
      <c r="A27" s="15">
        <f>IF(C27="","","CON-"&amp;TEXT(ROW()-5,"000"))</f>
        <v/>
      </c>
      <c r="B27" s="26" t="n"/>
      <c r="C27" s="26" t="n"/>
      <c r="D27" s="9" t="n"/>
      <c r="E27" s="9" t="n"/>
      <c r="F27" s="9" t="n"/>
      <c r="G27" s="17" t="n"/>
      <c r="H27" s="17" t="n"/>
      <c r="I27" s="7">
        <f>IF(C27="","",IFERROR(G27-H27,0))</f>
        <v/>
      </c>
      <c r="J27" s="18" t="n"/>
      <c r="K27" s="18" t="inlineStr">
        <is>
          <t>Ativo</t>
        </is>
      </c>
      <c r="L27" s="19">
        <f>IF(C27="","",IF(K27="Excluído","Excluído",IF(M27="OK","Conciliado","Pendente")))</f>
        <v/>
      </c>
      <c r="M27" s="15">
        <f>IF(C27="","",IF(K27="Excluído","Não aplicável",IF(J27="","Sem ID",IFERROR(IF(COUNTIF('Movimentos Bancários'!$J$6:$J$105,J27)=0,"ID sem correspondência",IF(COUNTIF('Movimentos Bancários'!$J$6:$J$105,J27)&gt;1,"ID duplicado",IF(COUNTIFS('Movimentos Bancários'!$J$6:$J$105,J27,'Movimentos Bancários'!$K$6:$K$105,"Excluído")&gt;0,"Contrapartida excluída",IF(AND(I27-SUMIF('Movimentos Bancários'!$J$6:$J$105,J27,'Movimentos Bancários'!$I$6:$I$105)&lt;='Painel'!$K$9,I27-SUMIF('Movimentos Bancários'!$J$6:$J$105,J27,'Movimentos Bancários'!$I$6:$I$105)&gt;=-'Painel'!$K$9),"OK","Valor diferente")))),"Erro de verificação"))))</f>
        <v/>
      </c>
      <c r="N27" s="9" t="n"/>
    </row>
    <row r="28">
      <c r="A28" s="15">
        <f>IF(C28="","","CON-"&amp;TEXT(ROW()-5,"000"))</f>
        <v/>
      </c>
      <c r="B28" s="26" t="n"/>
      <c r="C28" s="26" t="n"/>
      <c r="D28" s="9" t="n"/>
      <c r="E28" s="9" t="n"/>
      <c r="F28" s="9" t="n"/>
      <c r="G28" s="17" t="n"/>
      <c r="H28" s="17" t="n"/>
      <c r="I28" s="7">
        <f>IF(C28="","",IFERROR(G28-H28,0))</f>
        <v/>
      </c>
      <c r="J28" s="18" t="n"/>
      <c r="K28" s="18" t="inlineStr">
        <is>
          <t>Ativo</t>
        </is>
      </c>
      <c r="L28" s="19">
        <f>IF(C28="","",IF(K28="Excluído","Excluído",IF(M28="OK","Conciliado","Pendente")))</f>
        <v/>
      </c>
      <c r="M28" s="15">
        <f>IF(C28="","",IF(K28="Excluído","Não aplicável",IF(J28="","Sem ID",IFERROR(IF(COUNTIF('Movimentos Bancários'!$J$6:$J$105,J28)=0,"ID sem correspondência",IF(COUNTIF('Movimentos Bancários'!$J$6:$J$105,J28)&gt;1,"ID duplicado",IF(COUNTIFS('Movimentos Bancários'!$J$6:$J$105,J28,'Movimentos Bancários'!$K$6:$K$105,"Excluído")&gt;0,"Contrapartida excluída",IF(AND(I28-SUMIF('Movimentos Bancários'!$J$6:$J$105,J28,'Movimentos Bancários'!$I$6:$I$105)&lt;='Painel'!$K$9,I28-SUMIF('Movimentos Bancários'!$J$6:$J$105,J28,'Movimentos Bancários'!$I$6:$I$105)&gt;=-'Painel'!$K$9),"OK","Valor diferente")))),"Erro de verificação"))))</f>
        <v/>
      </c>
      <c r="N28" s="9" t="n"/>
    </row>
    <row r="29">
      <c r="A29" s="15">
        <f>IF(C29="","","CON-"&amp;TEXT(ROW()-5,"000"))</f>
        <v/>
      </c>
      <c r="B29" s="26" t="n"/>
      <c r="C29" s="26" t="n"/>
      <c r="D29" s="9" t="n"/>
      <c r="E29" s="9" t="n"/>
      <c r="F29" s="9" t="n"/>
      <c r="G29" s="17" t="n"/>
      <c r="H29" s="17" t="n"/>
      <c r="I29" s="7">
        <f>IF(C29="","",IFERROR(G29-H29,0))</f>
        <v/>
      </c>
      <c r="J29" s="18" t="n"/>
      <c r="K29" s="18" t="inlineStr">
        <is>
          <t>Ativo</t>
        </is>
      </c>
      <c r="L29" s="19">
        <f>IF(C29="","",IF(K29="Excluído","Excluído",IF(M29="OK","Conciliado","Pendente")))</f>
        <v/>
      </c>
      <c r="M29" s="15">
        <f>IF(C29="","",IF(K29="Excluído","Não aplicável",IF(J29="","Sem ID",IFERROR(IF(COUNTIF('Movimentos Bancários'!$J$6:$J$105,J29)=0,"ID sem correspondência",IF(COUNTIF('Movimentos Bancários'!$J$6:$J$105,J29)&gt;1,"ID duplicado",IF(COUNTIFS('Movimentos Bancários'!$J$6:$J$105,J29,'Movimentos Bancários'!$K$6:$K$105,"Excluído")&gt;0,"Contrapartida excluída",IF(AND(I29-SUMIF('Movimentos Bancários'!$J$6:$J$105,J29,'Movimentos Bancários'!$I$6:$I$105)&lt;='Painel'!$K$9,I29-SUMIF('Movimentos Bancários'!$J$6:$J$105,J29,'Movimentos Bancários'!$I$6:$I$105)&gt;=-'Painel'!$K$9),"OK","Valor diferente")))),"Erro de verificação"))))</f>
        <v/>
      </c>
      <c r="N29" s="9" t="n"/>
    </row>
    <row r="30">
      <c r="A30" s="15">
        <f>IF(C30="","","CON-"&amp;TEXT(ROW()-5,"000"))</f>
        <v/>
      </c>
      <c r="B30" s="26" t="n"/>
      <c r="C30" s="26" t="n"/>
      <c r="D30" s="9" t="n"/>
      <c r="E30" s="9" t="n"/>
      <c r="F30" s="9" t="n"/>
      <c r="G30" s="17" t="n"/>
      <c r="H30" s="17" t="n"/>
      <c r="I30" s="7">
        <f>IF(C30="","",IFERROR(G30-H30,0))</f>
        <v/>
      </c>
      <c r="J30" s="18" t="n"/>
      <c r="K30" s="18" t="inlineStr">
        <is>
          <t>Ativo</t>
        </is>
      </c>
      <c r="L30" s="19">
        <f>IF(C30="","",IF(K30="Excluído","Excluído",IF(M30="OK","Conciliado","Pendente")))</f>
        <v/>
      </c>
      <c r="M30" s="15">
        <f>IF(C30="","",IF(K30="Excluído","Não aplicável",IF(J30="","Sem ID",IFERROR(IF(COUNTIF('Movimentos Bancários'!$J$6:$J$105,J30)=0,"ID sem correspondência",IF(COUNTIF('Movimentos Bancários'!$J$6:$J$105,J30)&gt;1,"ID duplicado",IF(COUNTIFS('Movimentos Bancários'!$J$6:$J$105,J30,'Movimentos Bancários'!$K$6:$K$105,"Excluído")&gt;0,"Contrapartida excluída",IF(AND(I30-SUMIF('Movimentos Bancários'!$J$6:$J$105,J30,'Movimentos Bancários'!$I$6:$I$105)&lt;='Painel'!$K$9,I30-SUMIF('Movimentos Bancários'!$J$6:$J$105,J30,'Movimentos Bancários'!$I$6:$I$105)&gt;=-'Painel'!$K$9),"OK","Valor diferente")))),"Erro de verificação"))))</f>
        <v/>
      </c>
      <c r="N30" s="9" t="n"/>
    </row>
    <row r="31">
      <c r="A31" s="15">
        <f>IF(C31="","","CON-"&amp;TEXT(ROW()-5,"000"))</f>
        <v/>
      </c>
      <c r="B31" s="26" t="n"/>
      <c r="C31" s="26" t="n"/>
      <c r="D31" s="9" t="n"/>
      <c r="E31" s="9" t="n"/>
      <c r="F31" s="9" t="n"/>
      <c r="G31" s="17" t="n"/>
      <c r="H31" s="17" t="n"/>
      <c r="I31" s="7">
        <f>IF(C31="","",IFERROR(G31-H31,0))</f>
        <v/>
      </c>
      <c r="J31" s="18" t="n"/>
      <c r="K31" s="18" t="inlineStr">
        <is>
          <t>Ativo</t>
        </is>
      </c>
      <c r="L31" s="19">
        <f>IF(C31="","",IF(K31="Excluído","Excluído",IF(M31="OK","Conciliado","Pendente")))</f>
        <v/>
      </c>
      <c r="M31" s="15">
        <f>IF(C31="","",IF(K31="Excluído","Não aplicável",IF(J31="","Sem ID",IFERROR(IF(COUNTIF('Movimentos Bancários'!$J$6:$J$105,J31)=0,"ID sem correspondência",IF(COUNTIF('Movimentos Bancários'!$J$6:$J$105,J31)&gt;1,"ID duplicado",IF(COUNTIFS('Movimentos Bancários'!$J$6:$J$105,J31,'Movimentos Bancários'!$K$6:$K$105,"Excluído")&gt;0,"Contrapartida excluída",IF(AND(I31-SUMIF('Movimentos Bancários'!$J$6:$J$105,J31,'Movimentos Bancários'!$I$6:$I$105)&lt;='Painel'!$K$9,I31-SUMIF('Movimentos Bancários'!$J$6:$J$105,J31,'Movimentos Bancários'!$I$6:$I$105)&gt;=-'Painel'!$K$9),"OK","Valor diferente")))),"Erro de verificação"))))</f>
        <v/>
      </c>
      <c r="N31" s="9" t="n"/>
    </row>
    <row r="32">
      <c r="A32" s="15">
        <f>IF(C32="","","CON-"&amp;TEXT(ROW()-5,"000"))</f>
        <v/>
      </c>
      <c r="B32" s="26" t="n"/>
      <c r="C32" s="26" t="n"/>
      <c r="D32" s="9" t="n"/>
      <c r="E32" s="9" t="n"/>
      <c r="F32" s="9" t="n"/>
      <c r="G32" s="17" t="n"/>
      <c r="H32" s="17" t="n"/>
      <c r="I32" s="7">
        <f>IF(C32="","",IFERROR(G32-H32,0))</f>
        <v/>
      </c>
      <c r="J32" s="18" t="n"/>
      <c r="K32" s="18" t="inlineStr">
        <is>
          <t>Ativo</t>
        </is>
      </c>
      <c r="L32" s="19">
        <f>IF(C32="","",IF(K32="Excluído","Excluído",IF(M32="OK","Conciliado","Pendente")))</f>
        <v/>
      </c>
      <c r="M32" s="15">
        <f>IF(C32="","",IF(K32="Excluído","Não aplicável",IF(J32="","Sem ID",IFERROR(IF(COUNTIF('Movimentos Bancários'!$J$6:$J$105,J32)=0,"ID sem correspondência",IF(COUNTIF('Movimentos Bancários'!$J$6:$J$105,J32)&gt;1,"ID duplicado",IF(COUNTIFS('Movimentos Bancários'!$J$6:$J$105,J32,'Movimentos Bancários'!$K$6:$K$105,"Excluído")&gt;0,"Contrapartida excluída",IF(AND(I32-SUMIF('Movimentos Bancários'!$J$6:$J$105,J32,'Movimentos Bancários'!$I$6:$I$105)&lt;='Painel'!$K$9,I32-SUMIF('Movimentos Bancários'!$J$6:$J$105,J32,'Movimentos Bancários'!$I$6:$I$105)&gt;=-'Painel'!$K$9),"OK","Valor diferente")))),"Erro de verificação"))))</f>
        <v/>
      </c>
      <c r="N32" s="9" t="n"/>
    </row>
    <row r="33">
      <c r="A33" s="15">
        <f>IF(C33="","","CON-"&amp;TEXT(ROW()-5,"000"))</f>
        <v/>
      </c>
      <c r="B33" s="26" t="n"/>
      <c r="C33" s="26" t="n"/>
      <c r="D33" s="9" t="n"/>
      <c r="E33" s="9" t="n"/>
      <c r="F33" s="9" t="n"/>
      <c r="G33" s="17" t="n"/>
      <c r="H33" s="17" t="n"/>
      <c r="I33" s="7">
        <f>IF(C33="","",IFERROR(G33-H33,0))</f>
        <v/>
      </c>
      <c r="J33" s="18" t="n"/>
      <c r="K33" s="18" t="inlineStr">
        <is>
          <t>Ativo</t>
        </is>
      </c>
      <c r="L33" s="19">
        <f>IF(C33="","",IF(K33="Excluído","Excluído",IF(M33="OK","Conciliado","Pendente")))</f>
        <v/>
      </c>
      <c r="M33" s="15">
        <f>IF(C33="","",IF(K33="Excluído","Não aplicável",IF(J33="","Sem ID",IFERROR(IF(COUNTIF('Movimentos Bancários'!$J$6:$J$105,J33)=0,"ID sem correspondência",IF(COUNTIF('Movimentos Bancários'!$J$6:$J$105,J33)&gt;1,"ID duplicado",IF(COUNTIFS('Movimentos Bancários'!$J$6:$J$105,J33,'Movimentos Bancários'!$K$6:$K$105,"Excluído")&gt;0,"Contrapartida excluída",IF(AND(I33-SUMIF('Movimentos Bancários'!$J$6:$J$105,J33,'Movimentos Bancários'!$I$6:$I$105)&lt;='Painel'!$K$9,I33-SUMIF('Movimentos Bancários'!$J$6:$J$105,J33,'Movimentos Bancários'!$I$6:$I$105)&gt;=-'Painel'!$K$9),"OK","Valor diferente")))),"Erro de verificação"))))</f>
        <v/>
      </c>
      <c r="N33" s="9" t="n"/>
    </row>
    <row r="34">
      <c r="A34" s="15">
        <f>IF(C34="","","CON-"&amp;TEXT(ROW()-5,"000"))</f>
        <v/>
      </c>
      <c r="B34" s="26" t="n"/>
      <c r="C34" s="26" t="n"/>
      <c r="D34" s="9" t="n"/>
      <c r="E34" s="9" t="n"/>
      <c r="F34" s="9" t="n"/>
      <c r="G34" s="17" t="n"/>
      <c r="H34" s="17" t="n"/>
      <c r="I34" s="7">
        <f>IF(C34="","",IFERROR(G34-H34,0))</f>
        <v/>
      </c>
      <c r="J34" s="18" t="n"/>
      <c r="K34" s="18" t="inlineStr">
        <is>
          <t>Ativo</t>
        </is>
      </c>
      <c r="L34" s="19">
        <f>IF(C34="","",IF(K34="Excluído","Excluído",IF(M34="OK","Conciliado","Pendente")))</f>
        <v/>
      </c>
      <c r="M34" s="15">
        <f>IF(C34="","",IF(K34="Excluído","Não aplicável",IF(J34="","Sem ID",IFERROR(IF(COUNTIF('Movimentos Bancários'!$J$6:$J$105,J34)=0,"ID sem correspondência",IF(COUNTIF('Movimentos Bancários'!$J$6:$J$105,J34)&gt;1,"ID duplicado",IF(COUNTIFS('Movimentos Bancários'!$J$6:$J$105,J34,'Movimentos Bancários'!$K$6:$K$105,"Excluído")&gt;0,"Contrapartida excluída",IF(AND(I34-SUMIF('Movimentos Bancários'!$J$6:$J$105,J34,'Movimentos Bancários'!$I$6:$I$105)&lt;='Painel'!$K$9,I34-SUMIF('Movimentos Bancários'!$J$6:$J$105,J34,'Movimentos Bancários'!$I$6:$I$105)&gt;=-'Painel'!$K$9),"OK","Valor diferente")))),"Erro de verificação"))))</f>
        <v/>
      </c>
      <c r="N34" s="9" t="n"/>
    </row>
    <row r="35">
      <c r="A35" s="15">
        <f>IF(C35="","","CON-"&amp;TEXT(ROW()-5,"000"))</f>
        <v/>
      </c>
      <c r="B35" s="26" t="n"/>
      <c r="C35" s="26" t="n"/>
      <c r="D35" s="9" t="n"/>
      <c r="E35" s="9" t="n"/>
      <c r="F35" s="9" t="n"/>
      <c r="G35" s="17" t="n"/>
      <c r="H35" s="17" t="n"/>
      <c r="I35" s="7">
        <f>IF(C35="","",IFERROR(G35-H35,0))</f>
        <v/>
      </c>
      <c r="J35" s="18" t="n"/>
      <c r="K35" s="18" t="inlineStr">
        <is>
          <t>Ativo</t>
        </is>
      </c>
      <c r="L35" s="19">
        <f>IF(C35="","",IF(K35="Excluído","Excluído",IF(M35="OK","Conciliado","Pendente")))</f>
        <v/>
      </c>
      <c r="M35" s="15">
        <f>IF(C35="","",IF(K35="Excluído","Não aplicável",IF(J35="","Sem ID",IFERROR(IF(COUNTIF('Movimentos Bancários'!$J$6:$J$105,J35)=0,"ID sem correspondência",IF(COUNTIF('Movimentos Bancários'!$J$6:$J$105,J35)&gt;1,"ID duplicado",IF(COUNTIFS('Movimentos Bancários'!$J$6:$J$105,J35,'Movimentos Bancários'!$K$6:$K$105,"Excluído")&gt;0,"Contrapartida excluída",IF(AND(I35-SUMIF('Movimentos Bancários'!$J$6:$J$105,J35,'Movimentos Bancários'!$I$6:$I$105)&lt;='Painel'!$K$9,I35-SUMIF('Movimentos Bancários'!$J$6:$J$105,J35,'Movimentos Bancários'!$I$6:$I$105)&gt;=-'Painel'!$K$9),"OK","Valor diferente")))),"Erro de verificação"))))</f>
        <v/>
      </c>
      <c r="N35" s="9" t="n"/>
    </row>
    <row r="36">
      <c r="A36" s="15">
        <f>IF(C36="","","CON-"&amp;TEXT(ROW()-5,"000"))</f>
        <v/>
      </c>
      <c r="B36" s="26" t="n"/>
      <c r="C36" s="26" t="n"/>
      <c r="D36" s="9" t="n"/>
      <c r="E36" s="9" t="n"/>
      <c r="F36" s="9" t="n"/>
      <c r="G36" s="17" t="n"/>
      <c r="H36" s="17" t="n"/>
      <c r="I36" s="7">
        <f>IF(C36="","",IFERROR(G36-H36,0))</f>
        <v/>
      </c>
      <c r="J36" s="18" t="n"/>
      <c r="K36" s="18" t="inlineStr">
        <is>
          <t>Ativo</t>
        </is>
      </c>
      <c r="L36" s="19">
        <f>IF(C36="","",IF(K36="Excluído","Excluído",IF(M36="OK","Conciliado","Pendente")))</f>
        <v/>
      </c>
      <c r="M36" s="15">
        <f>IF(C36="","",IF(K36="Excluído","Não aplicável",IF(J36="","Sem ID",IFERROR(IF(COUNTIF('Movimentos Bancários'!$J$6:$J$105,J36)=0,"ID sem correspondência",IF(COUNTIF('Movimentos Bancários'!$J$6:$J$105,J36)&gt;1,"ID duplicado",IF(COUNTIFS('Movimentos Bancários'!$J$6:$J$105,J36,'Movimentos Bancários'!$K$6:$K$105,"Excluído")&gt;0,"Contrapartida excluída",IF(AND(I36-SUMIF('Movimentos Bancários'!$J$6:$J$105,J36,'Movimentos Bancários'!$I$6:$I$105)&lt;='Painel'!$K$9,I36-SUMIF('Movimentos Bancários'!$J$6:$J$105,J36,'Movimentos Bancários'!$I$6:$I$105)&gt;=-'Painel'!$K$9),"OK","Valor diferente")))),"Erro de verificação"))))</f>
        <v/>
      </c>
      <c r="N36" s="9" t="n"/>
    </row>
    <row r="37">
      <c r="A37" s="15">
        <f>IF(C37="","","CON-"&amp;TEXT(ROW()-5,"000"))</f>
        <v/>
      </c>
      <c r="B37" s="26" t="n"/>
      <c r="C37" s="26" t="n"/>
      <c r="D37" s="9" t="n"/>
      <c r="E37" s="9" t="n"/>
      <c r="F37" s="9" t="n"/>
      <c r="G37" s="17" t="n"/>
      <c r="H37" s="17" t="n"/>
      <c r="I37" s="7">
        <f>IF(C37="","",IFERROR(G37-H37,0))</f>
        <v/>
      </c>
      <c r="J37" s="18" t="n"/>
      <c r="K37" s="18" t="inlineStr">
        <is>
          <t>Ativo</t>
        </is>
      </c>
      <c r="L37" s="19">
        <f>IF(C37="","",IF(K37="Excluído","Excluído",IF(M37="OK","Conciliado","Pendente")))</f>
        <v/>
      </c>
      <c r="M37" s="15">
        <f>IF(C37="","",IF(K37="Excluído","Não aplicável",IF(J37="","Sem ID",IFERROR(IF(COUNTIF('Movimentos Bancários'!$J$6:$J$105,J37)=0,"ID sem correspondência",IF(COUNTIF('Movimentos Bancários'!$J$6:$J$105,J37)&gt;1,"ID duplicado",IF(COUNTIFS('Movimentos Bancários'!$J$6:$J$105,J37,'Movimentos Bancários'!$K$6:$K$105,"Excluído")&gt;0,"Contrapartida excluída",IF(AND(I37-SUMIF('Movimentos Bancários'!$J$6:$J$105,J37,'Movimentos Bancários'!$I$6:$I$105)&lt;='Painel'!$K$9,I37-SUMIF('Movimentos Bancários'!$J$6:$J$105,J37,'Movimentos Bancários'!$I$6:$I$105)&gt;=-'Painel'!$K$9),"OK","Valor diferente")))),"Erro de verificação"))))</f>
        <v/>
      </c>
      <c r="N37" s="9" t="n"/>
    </row>
    <row r="38">
      <c r="A38" s="15">
        <f>IF(C38="","","CON-"&amp;TEXT(ROW()-5,"000"))</f>
        <v/>
      </c>
      <c r="B38" s="26" t="n"/>
      <c r="C38" s="26" t="n"/>
      <c r="D38" s="9" t="n"/>
      <c r="E38" s="9" t="n"/>
      <c r="F38" s="9" t="n"/>
      <c r="G38" s="17" t="n"/>
      <c r="H38" s="17" t="n"/>
      <c r="I38" s="7">
        <f>IF(C38="","",IFERROR(G38-H38,0))</f>
        <v/>
      </c>
      <c r="J38" s="18" t="n"/>
      <c r="K38" s="18" t="inlineStr">
        <is>
          <t>Ativo</t>
        </is>
      </c>
      <c r="L38" s="19">
        <f>IF(C38="","",IF(K38="Excluído","Excluído",IF(M38="OK","Conciliado","Pendente")))</f>
        <v/>
      </c>
      <c r="M38" s="15">
        <f>IF(C38="","",IF(K38="Excluído","Não aplicável",IF(J38="","Sem ID",IFERROR(IF(COUNTIF('Movimentos Bancários'!$J$6:$J$105,J38)=0,"ID sem correspondência",IF(COUNTIF('Movimentos Bancários'!$J$6:$J$105,J38)&gt;1,"ID duplicado",IF(COUNTIFS('Movimentos Bancários'!$J$6:$J$105,J38,'Movimentos Bancários'!$K$6:$K$105,"Excluído")&gt;0,"Contrapartida excluída",IF(AND(I38-SUMIF('Movimentos Bancários'!$J$6:$J$105,J38,'Movimentos Bancários'!$I$6:$I$105)&lt;='Painel'!$K$9,I38-SUMIF('Movimentos Bancários'!$J$6:$J$105,J38,'Movimentos Bancários'!$I$6:$I$105)&gt;=-'Painel'!$K$9),"OK","Valor diferente")))),"Erro de verificação"))))</f>
        <v/>
      </c>
      <c r="N38" s="9" t="n"/>
    </row>
    <row r="39">
      <c r="A39" s="15">
        <f>IF(C39="","","CON-"&amp;TEXT(ROW()-5,"000"))</f>
        <v/>
      </c>
      <c r="B39" s="26" t="n"/>
      <c r="C39" s="26" t="n"/>
      <c r="D39" s="9" t="n"/>
      <c r="E39" s="9" t="n"/>
      <c r="F39" s="9" t="n"/>
      <c r="G39" s="17" t="n"/>
      <c r="H39" s="17" t="n"/>
      <c r="I39" s="7">
        <f>IF(C39="","",IFERROR(G39-H39,0))</f>
        <v/>
      </c>
      <c r="J39" s="18" t="n"/>
      <c r="K39" s="18" t="inlineStr">
        <is>
          <t>Ativo</t>
        </is>
      </c>
      <c r="L39" s="19">
        <f>IF(C39="","",IF(K39="Excluído","Excluído",IF(M39="OK","Conciliado","Pendente")))</f>
        <v/>
      </c>
      <c r="M39" s="15">
        <f>IF(C39="","",IF(K39="Excluído","Não aplicável",IF(J39="","Sem ID",IFERROR(IF(COUNTIF('Movimentos Bancários'!$J$6:$J$105,J39)=0,"ID sem correspondência",IF(COUNTIF('Movimentos Bancários'!$J$6:$J$105,J39)&gt;1,"ID duplicado",IF(COUNTIFS('Movimentos Bancários'!$J$6:$J$105,J39,'Movimentos Bancários'!$K$6:$K$105,"Excluído")&gt;0,"Contrapartida excluída",IF(AND(I39-SUMIF('Movimentos Bancários'!$J$6:$J$105,J39,'Movimentos Bancários'!$I$6:$I$105)&lt;='Painel'!$K$9,I39-SUMIF('Movimentos Bancários'!$J$6:$J$105,J39,'Movimentos Bancários'!$I$6:$I$105)&gt;=-'Painel'!$K$9),"OK","Valor diferente")))),"Erro de verificação"))))</f>
        <v/>
      </c>
      <c r="N39" s="9" t="n"/>
    </row>
    <row r="40">
      <c r="A40" s="15">
        <f>IF(C40="","","CON-"&amp;TEXT(ROW()-5,"000"))</f>
        <v/>
      </c>
      <c r="B40" s="26" t="n"/>
      <c r="C40" s="26" t="n"/>
      <c r="D40" s="9" t="n"/>
      <c r="E40" s="9" t="n"/>
      <c r="F40" s="9" t="n"/>
      <c r="G40" s="17" t="n"/>
      <c r="H40" s="17" t="n"/>
      <c r="I40" s="7">
        <f>IF(C40="","",IFERROR(G40-H40,0))</f>
        <v/>
      </c>
      <c r="J40" s="18" t="n"/>
      <c r="K40" s="18" t="inlineStr">
        <is>
          <t>Ativo</t>
        </is>
      </c>
      <c r="L40" s="19">
        <f>IF(C40="","",IF(K40="Excluído","Excluído",IF(M40="OK","Conciliado","Pendente")))</f>
        <v/>
      </c>
      <c r="M40" s="15">
        <f>IF(C40="","",IF(K40="Excluído","Não aplicável",IF(J40="","Sem ID",IFERROR(IF(COUNTIF('Movimentos Bancários'!$J$6:$J$105,J40)=0,"ID sem correspondência",IF(COUNTIF('Movimentos Bancários'!$J$6:$J$105,J40)&gt;1,"ID duplicado",IF(COUNTIFS('Movimentos Bancários'!$J$6:$J$105,J40,'Movimentos Bancários'!$K$6:$K$105,"Excluído")&gt;0,"Contrapartida excluída",IF(AND(I40-SUMIF('Movimentos Bancários'!$J$6:$J$105,J40,'Movimentos Bancários'!$I$6:$I$105)&lt;='Painel'!$K$9,I40-SUMIF('Movimentos Bancários'!$J$6:$J$105,J40,'Movimentos Bancários'!$I$6:$I$105)&gt;=-'Painel'!$K$9),"OK","Valor diferente")))),"Erro de verificação"))))</f>
        <v/>
      </c>
      <c r="N40" s="9" t="n"/>
    </row>
    <row r="41">
      <c r="A41" s="15">
        <f>IF(C41="","","CON-"&amp;TEXT(ROW()-5,"000"))</f>
        <v/>
      </c>
      <c r="B41" s="26" t="n"/>
      <c r="C41" s="26" t="n"/>
      <c r="D41" s="9" t="n"/>
      <c r="E41" s="9" t="n"/>
      <c r="F41" s="9" t="n"/>
      <c r="G41" s="17" t="n"/>
      <c r="H41" s="17" t="n"/>
      <c r="I41" s="7">
        <f>IF(C41="","",IFERROR(G41-H41,0))</f>
        <v/>
      </c>
      <c r="J41" s="18" t="n"/>
      <c r="K41" s="18" t="inlineStr">
        <is>
          <t>Ativo</t>
        </is>
      </c>
      <c r="L41" s="19">
        <f>IF(C41="","",IF(K41="Excluído","Excluído",IF(M41="OK","Conciliado","Pendente")))</f>
        <v/>
      </c>
      <c r="M41" s="15">
        <f>IF(C41="","",IF(K41="Excluído","Não aplicável",IF(J41="","Sem ID",IFERROR(IF(COUNTIF('Movimentos Bancários'!$J$6:$J$105,J41)=0,"ID sem correspondência",IF(COUNTIF('Movimentos Bancários'!$J$6:$J$105,J41)&gt;1,"ID duplicado",IF(COUNTIFS('Movimentos Bancários'!$J$6:$J$105,J41,'Movimentos Bancários'!$K$6:$K$105,"Excluído")&gt;0,"Contrapartida excluída",IF(AND(I41-SUMIF('Movimentos Bancários'!$J$6:$J$105,J41,'Movimentos Bancários'!$I$6:$I$105)&lt;='Painel'!$K$9,I41-SUMIF('Movimentos Bancários'!$J$6:$J$105,J41,'Movimentos Bancários'!$I$6:$I$105)&gt;=-'Painel'!$K$9),"OK","Valor diferente")))),"Erro de verificação"))))</f>
        <v/>
      </c>
      <c r="N41" s="9" t="n"/>
    </row>
    <row r="42">
      <c r="A42" s="15">
        <f>IF(C42="","","CON-"&amp;TEXT(ROW()-5,"000"))</f>
        <v/>
      </c>
      <c r="B42" s="26" t="n"/>
      <c r="C42" s="26" t="n"/>
      <c r="D42" s="9" t="n"/>
      <c r="E42" s="9" t="n"/>
      <c r="F42" s="9" t="n"/>
      <c r="G42" s="17" t="n"/>
      <c r="H42" s="17" t="n"/>
      <c r="I42" s="7">
        <f>IF(C42="","",IFERROR(G42-H42,0))</f>
        <v/>
      </c>
      <c r="J42" s="18" t="n"/>
      <c r="K42" s="18" t="inlineStr">
        <is>
          <t>Ativo</t>
        </is>
      </c>
      <c r="L42" s="19">
        <f>IF(C42="","",IF(K42="Excluído","Excluído",IF(M42="OK","Conciliado","Pendente")))</f>
        <v/>
      </c>
      <c r="M42" s="15">
        <f>IF(C42="","",IF(K42="Excluído","Não aplicável",IF(J42="","Sem ID",IFERROR(IF(COUNTIF('Movimentos Bancários'!$J$6:$J$105,J42)=0,"ID sem correspondência",IF(COUNTIF('Movimentos Bancários'!$J$6:$J$105,J42)&gt;1,"ID duplicado",IF(COUNTIFS('Movimentos Bancários'!$J$6:$J$105,J42,'Movimentos Bancários'!$K$6:$K$105,"Excluído")&gt;0,"Contrapartida excluída",IF(AND(I42-SUMIF('Movimentos Bancários'!$J$6:$J$105,J42,'Movimentos Bancários'!$I$6:$I$105)&lt;='Painel'!$K$9,I42-SUMIF('Movimentos Bancários'!$J$6:$J$105,J42,'Movimentos Bancários'!$I$6:$I$105)&gt;=-'Painel'!$K$9),"OK","Valor diferente")))),"Erro de verificação"))))</f>
        <v/>
      </c>
      <c r="N42" s="9" t="n"/>
    </row>
    <row r="43">
      <c r="A43" s="15">
        <f>IF(C43="","","CON-"&amp;TEXT(ROW()-5,"000"))</f>
        <v/>
      </c>
      <c r="B43" s="26" t="n"/>
      <c r="C43" s="26" t="n"/>
      <c r="D43" s="9" t="n"/>
      <c r="E43" s="9" t="n"/>
      <c r="F43" s="9" t="n"/>
      <c r="G43" s="17" t="n"/>
      <c r="H43" s="17" t="n"/>
      <c r="I43" s="7">
        <f>IF(C43="","",IFERROR(G43-H43,0))</f>
        <v/>
      </c>
      <c r="J43" s="18" t="n"/>
      <c r="K43" s="18" t="inlineStr">
        <is>
          <t>Ativo</t>
        </is>
      </c>
      <c r="L43" s="19">
        <f>IF(C43="","",IF(K43="Excluído","Excluído",IF(M43="OK","Conciliado","Pendente")))</f>
        <v/>
      </c>
      <c r="M43" s="15">
        <f>IF(C43="","",IF(K43="Excluído","Não aplicável",IF(J43="","Sem ID",IFERROR(IF(COUNTIF('Movimentos Bancários'!$J$6:$J$105,J43)=0,"ID sem correspondência",IF(COUNTIF('Movimentos Bancários'!$J$6:$J$105,J43)&gt;1,"ID duplicado",IF(COUNTIFS('Movimentos Bancários'!$J$6:$J$105,J43,'Movimentos Bancários'!$K$6:$K$105,"Excluído")&gt;0,"Contrapartida excluída",IF(AND(I43-SUMIF('Movimentos Bancários'!$J$6:$J$105,J43,'Movimentos Bancários'!$I$6:$I$105)&lt;='Painel'!$K$9,I43-SUMIF('Movimentos Bancários'!$J$6:$J$105,J43,'Movimentos Bancários'!$I$6:$I$105)&gt;=-'Painel'!$K$9),"OK","Valor diferente")))),"Erro de verificação"))))</f>
        <v/>
      </c>
      <c r="N43" s="9" t="n"/>
    </row>
    <row r="44">
      <c r="A44" s="15">
        <f>IF(C44="","","CON-"&amp;TEXT(ROW()-5,"000"))</f>
        <v/>
      </c>
      <c r="B44" s="26" t="n"/>
      <c r="C44" s="26" t="n"/>
      <c r="D44" s="9" t="n"/>
      <c r="E44" s="9" t="n"/>
      <c r="F44" s="9" t="n"/>
      <c r="G44" s="17" t="n"/>
      <c r="H44" s="17" t="n"/>
      <c r="I44" s="7">
        <f>IF(C44="","",IFERROR(G44-H44,0))</f>
        <v/>
      </c>
      <c r="J44" s="18" t="n"/>
      <c r="K44" s="18" t="inlineStr">
        <is>
          <t>Ativo</t>
        </is>
      </c>
      <c r="L44" s="19">
        <f>IF(C44="","",IF(K44="Excluído","Excluído",IF(M44="OK","Conciliado","Pendente")))</f>
        <v/>
      </c>
      <c r="M44" s="15">
        <f>IF(C44="","",IF(K44="Excluído","Não aplicável",IF(J44="","Sem ID",IFERROR(IF(COUNTIF('Movimentos Bancários'!$J$6:$J$105,J44)=0,"ID sem correspondência",IF(COUNTIF('Movimentos Bancários'!$J$6:$J$105,J44)&gt;1,"ID duplicado",IF(COUNTIFS('Movimentos Bancários'!$J$6:$J$105,J44,'Movimentos Bancários'!$K$6:$K$105,"Excluído")&gt;0,"Contrapartida excluída",IF(AND(I44-SUMIF('Movimentos Bancários'!$J$6:$J$105,J44,'Movimentos Bancários'!$I$6:$I$105)&lt;='Painel'!$K$9,I44-SUMIF('Movimentos Bancários'!$J$6:$J$105,J44,'Movimentos Bancários'!$I$6:$I$105)&gt;=-'Painel'!$K$9),"OK","Valor diferente")))),"Erro de verificação"))))</f>
        <v/>
      </c>
      <c r="N44" s="9" t="n"/>
    </row>
    <row r="45">
      <c r="A45" s="15">
        <f>IF(C45="","","CON-"&amp;TEXT(ROW()-5,"000"))</f>
        <v/>
      </c>
      <c r="B45" s="26" t="n"/>
      <c r="C45" s="26" t="n"/>
      <c r="D45" s="9" t="n"/>
      <c r="E45" s="9" t="n"/>
      <c r="F45" s="9" t="n"/>
      <c r="G45" s="17" t="n"/>
      <c r="H45" s="17" t="n"/>
      <c r="I45" s="7">
        <f>IF(C45="","",IFERROR(G45-H45,0))</f>
        <v/>
      </c>
      <c r="J45" s="18" t="n"/>
      <c r="K45" s="18" t="inlineStr">
        <is>
          <t>Ativo</t>
        </is>
      </c>
      <c r="L45" s="19">
        <f>IF(C45="","",IF(K45="Excluído","Excluído",IF(M45="OK","Conciliado","Pendente")))</f>
        <v/>
      </c>
      <c r="M45" s="15">
        <f>IF(C45="","",IF(K45="Excluído","Não aplicável",IF(J45="","Sem ID",IFERROR(IF(COUNTIF('Movimentos Bancários'!$J$6:$J$105,J45)=0,"ID sem correspondência",IF(COUNTIF('Movimentos Bancários'!$J$6:$J$105,J45)&gt;1,"ID duplicado",IF(COUNTIFS('Movimentos Bancários'!$J$6:$J$105,J45,'Movimentos Bancários'!$K$6:$K$105,"Excluído")&gt;0,"Contrapartida excluída",IF(AND(I45-SUMIF('Movimentos Bancários'!$J$6:$J$105,J45,'Movimentos Bancários'!$I$6:$I$105)&lt;='Painel'!$K$9,I45-SUMIF('Movimentos Bancários'!$J$6:$J$105,J45,'Movimentos Bancários'!$I$6:$I$105)&gt;=-'Painel'!$K$9),"OK","Valor diferente")))),"Erro de verificação"))))</f>
        <v/>
      </c>
      <c r="N45" s="9" t="n"/>
    </row>
    <row r="46">
      <c r="A46" s="15">
        <f>IF(C46="","","CON-"&amp;TEXT(ROW()-5,"000"))</f>
        <v/>
      </c>
      <c r="B46" s="26" t="n"/>
      <c r="C46" s="26" t="n"/>
      <c r="D46" s="9" t="n"/>
      <c r="E46" s="9" t="n"/>
      <c r="F46" s="9" t="n"/>
      <c r="G46" s="17" t="n"/>
      <c r="H46" s="17" t="n"/>
      <c r="I46" s="7">
        <f>IF(C46="","",IFERROR(G46-H46,0))</f>
        <v/>
      </c>
      <c r="J46" s="18" t="n"/>
      <c r="K46" s="18" t="inlineStr">
        <is>
          <t>Ativo</t>
        </is>
      </c>
      <c r="L46" s="19">
        <f>IF(C46="","",IF(K46="Excluído","Excluído",IF(M46="OK","Conciliado","Pendente")))</f>
        <v/>
      </c>
      <c r="M46" s="15">
        <f>IF(C46="","",IF(K46="Excluído","Não aplicável",IF(J46="","Sem ID",IFERROR(IF(COUNTIF('Movimentos Bancários'!$J$6:$J$105,J46)=0,"ID sem correspondência",IF(COUNTIF('Movimentos Bancários'!$J$6:$J$105,J46)&gt;1,"ID duplicado",IF(COUNTIFS('Movimentos Bancários'!$J$6:$J$105,J46,'Movimentos Bancários'!$K$6:$K$105,"Excluído")&gt;0,"Contrapartida excluída",IF(AND(I46-SUMIF('Movimentos Bancários'!$J$6:$J$105,J46,'Movimentos Bancários'!$I$6:$I$105)&lt;='Painel'!$K$9,I46-SUMIF('Movimentos Bancários'!$J$6:$J$105,J46,'Movimentos Bancários'!$I$6:$I$105)&gt;=-'Painel'!$K$9),"OK","Valor diferente")))),"Erro de verificação"))))</f>
        <v/>
      </c>
      <c r="N46" s="9" t="n"/>
    </row>
    <row r="47">
      <c r="A47" s="15">
        <f>IF(C47="","","CON-"&amp;TEXT(ROW()-5,"000"))</f>
        <v/>
      </c>
      <c r="B47" s="26" t="n"/>
      <c r="C47" s="26" t="n"/>
      <c r="D47" s="9" t="n"/>
      <c r="E47" s="9" t="n"/>
      <c r="F47" s="9" t="n"/>
      <c r="G47" s="17" t="n"/>
      <c r="H47" s="17" t="n"/>
      <c r="I47" s="7">
        <f>IF(C47="","",IFERROR(G47-H47,0))</f>
        <v/>
      </c>
      <c r="J47" s="18" t="n"/>
      <c r="K47" s="18" t="inlineStr">
        <is>
          <t>Ativo</t>
        </is>
      </c>
      <c r="L47" s="19">
        <f>IF(C47="","",IF(K47="Excluído","Excluído",IF(M47="OK","Conciliado","Pendente")))</f>
        <v/>
      </c>
      <c r="M47" s="15">
        <f>IF(C47="","",IF(K47="Excluído","Não aplicável",IF(J47="","Sem ID",IFERROR(IF(COUNTIF('Movimentos Bancários'!$J$6:$J$105,J47)=0,"ID sem correspondência",IF(COUNTIF('Movimentos Bancários'!$J$6:$J$105,J47)&gt;1,"ID duplicado",IF(COUNTIFS('Movimentos Bancários'!$J$6:$J$105,J47,'Movimentos Bancários'!$K$6:$K$105,"Excluído")&gt;0,"Contrapartida excluída",IF(AND(I47-SUMIF('Movimentos Bancários'!$J$6:$J$105,J47,'Movimentos Bancários'!$I$6:$I$105)&lt;='Painel'!$K$9,I47-SUMIF('Movimentos Bancários'!$J$6:$J$105,J47,'Movimentos Bancários'!$I$6:$I$105)&gt;=-'Painel'!$K$9),"OK","Valor diferente")))),"Erro de verificação"))))</f>
        <v/>
      </c>
      <c r="N47" s="9" t="n"/>
    </row>
    <row r="48">
      <c r="A48" s="15">
        <f>IF(C48="","","CON-"&amp;TEXT(ROW()-5,"000"))</f>
        <v/>
      </c>
      <c r="B48" s="26" t="n"/>
      <c r="C48" s="26" t="n"/>
      <c r="D48" s="9" t="n"/>
      <c r="E48" s="9" t="n"/>
      <c r="F48" s="9" t="n"/>
      <c r="G48" s="17" t="n"/>
      <c r="H48" s="17" t="n"/>
      <c r="I48" s="7">
        <f>IF(C48="","",IFERROR(G48-H48,0))</f>
        <v/>
      </c>
      <c r="J48" s="18" t="n"/>
      <c r="K48" s="18" t="inlineStr">
        <is>
          <t>Ativo</t>
        </is>
      </c>
      <c r="L48" s="19">
        <f>IF(C48="","",IF(K48="Excluído","Excluído",IF(M48="OK","Conciliado","Pendente")))</f>
        <v/>
      </c>
      <c r="M48" s="15">
        <f>IF(C48="","",IF(K48="Excluído","Não aplicável",IF(J48="","Sem ID",IFERROR(IF(COUNTIF('Movimentos Bancários'!$J$6:$J$105,J48)=0,"ID sem correspondência",IF(COUNTIF('Movimentos Bancários'!$J$6:$J$105,J48)&gt;1,"ID duplicado",IF(COUNTIFS('Movimentos Bancários'!$J$6:$J$105,J48,'Movimentos Bancários'!$K$6:$K$105,"Excluído")&gt;0,"Contrapartida excluída",IF(AND(I48-SUMIF('Movimentos Bancários'!$J$6:$J$105,J48,'Movimentos Bancários'!$I$6:$I$105)&lt;='Painel'!$K$9,I48-SUMIF('Movimentos Bancários'!$J$6:$J$105,J48,'Movimentos Bancários'!$I$6:$I$105)&gt;=-'Painel'!$K$9),"OK","Valor diferente")))),"Erro de verificação"))))</f>
        <v/>
      </c>
      <c r="N48" s="9" t="n"/>
    </row>
    <row r="49">
      <c r="A49" s="15">
        <f>IF(C49="","","CON-"&amp;TEXT(ROW()-5,"000"))</f>
        <v/>
      </c>
      <c r="B49" s="26" t="n"/>
      <c r="C49" s="26" t="n"/>
      <c r="D49" s="9" t="n"/>
      <c r="E49" s="9" t="n"/>
      <c r="F49" s="9" t="n"/>
      <c r="G49" s="17" t="n"/>
      <c r="H49" s="17" t="n"/>
      <c r="I49" s="7">
        <f>IF(C49="","",IFERROR(G49-H49,0))</f>
        <v/>
      </c>
      <c r="J49" s="18" t="n"/>
      <c r="K49" s="18" t="inlineStr">
        <is>
          <t>Ativo</t>
        </is>
      </c>
      <c r="L49" s="19">
        <f>IF(C49="","",IF(K49="Excluído","Excluído",IF(M49="OK","Conciliado","Pendente")))</f>
        <v/>
      </c>
      <c r="M49" s="15">
        <f>IF(C49="","",IF(K49="Excluído","Não aplicável",IF(J49="","Sem ID",IFERROR(IF(COUNTIF('Movimentos Bancários'!$J$6:$J$105,J49)=0,"ID sem correspondência",IF(COUNTIF('Movimentos Bancários'!$J$6:$J$105,J49)&gt;1,"ID duplicado",IF(COUNTIFS('Movimentos Bancários'!$J$6:$J$105,J49,'Movimentos Bancários'!$K$6:$K$105,"Excluído")&gt;0,"Contrapartida excluída",IF(AND(I49-SUMIF('Movimentos Bancários'!$J$6:$J$105,J49,'Movimentos Bancários'!$I$6:$I$105)&lt;='Painel'!$K$9,I49-SUMIF('Movimentos Bancários'!$J$6:$J$105,J49,'Movimentos Bancários'!$I$6:$I$105)&gt;=-'Painel'!$K$9),"OK","Valor diferente")))),"Erro de verificação"))))</f>
        <v/>
      </c>
      <c r="N49" s="9" t="n"/>
    </row>
    <row r="50">
      <c r="A50" s="15">
        <f>IF(C50="","","CON-"&amp;TEXT(ROW()-5,"000"))</f>
        <v/>
      </c>
      <c r="B50" s="26" t="n"/>
      <c r="C50" s="26" t="n"/>
      <c r="D50" s="9" t="n"/>
      <c r="E50" s="9" t="n"/>
      <c r="F50" s="9" t="n"/>
      <c r="G50" s="17" t="n"/>
      <c r="H50" s="17" t="n"/>
      <c r="I50" s="7">
        <f>IF(C50="","",IFERROR(G50-H50,0))</f>
        <v/>
      </c>
      <c r="J50" s="18" t="n"/>
      <c r="K50" s="18" t="inlineStr">
        <is>
          <t>Ativo</t>
        </is>
      </c>
      <c r="L50" s="19">
        <f>IF(C50="","",IF(K50="Excluído","Excluído",IF(M50="OK","Conciliado","Pendente")))</f>
        <v/>
      </c>
      <c r="M50" s="15">
        <f>IF(C50="","",IF(K50="Excluído","Não aplicável",IF(J50="","Sem ID",IFERROR(IF(COUNTIF('Movimentos Bancários'!$J$6:$J$105,J50)=0,"ID sem correspondência",IF(COUNTIF('Movimentos Bancários'!$J$6:$J$105,J50)&gt;1,"ID duplicado",IF(COUNTIFS('Movimentos Bancários'!$J$6:$J$105,J50,'Movimentos Bancários'!$K$6:$K$105,"Excluído")&gt;0,"Contrapartida excluída",IF(AND(I50-SUMIF('Movimentos Bancários'!$J$6:$J$105,J50,'Movimentos Bancários'!$I$6:$I$105)&lt;='Painel'!$K$9,I50-SUMIF('Movimentos Bancários'!$J$6:$J$105,J50,'Movimentos Bancários'!$I$6:$I$105)&gt;=-'Painel'!$K$9),"OK","Valor diferente")))),"Erro de verificação"))))</f>
        <v/>
      </c>
      <c r="N50" s="9" t="n"/>
    </row>
    <row r="51">
      <c r="A51" s="15">
        <f>IF(C51="","","CON-"&amp;TEXT(ROW()-5,"000"))</f>
        <v/>
      </c>
      <c r="B51" s="26" t="n"/>
      <c r="C51" s="26" t="n"/>
      <c r="D51" s="9" t="n"/>
      <c r="E51" s="9" t="n"/>
      <c r="F51" s="9" t="n"/>
      <c r="G51" s="17" t="n"/>
      <c r="H51" s="17" t="n"/>
      <c r="I51" s="7">
        <f>IF(C51="","",IFERROR(G51-H51,0))</f>
        <v/>
      </c>
      <c r="J51" s="18" t="n"/>
      <c r="K51" s="18" t="inlineStr">
        <is>
          <t>Ativo</t>
        </is>
      </c>
      <c r="L51" s="19">
        <f>IF(C51="","",IF(K51="Excluído","Excluído",IF(M51="OK","Conciliado","Pendente")))</f>
        <v/>
      </c>
      <c r="M51" s="15">
        <f>IF(C51="","",IF(K51="Excluído","Não aplicável",IF(J51="","Sem ID",IFERROR(IF(COUNTIF('Movimentos Bancários'!$J$6:$J$105,J51)=0,"ID sem correspondência",IF(COUNTIF('Movimentos Bancários'!$J$6:$J$105,J51)&gt;1,"ID duplicado",IF(COUNTIFS('Movimentos Bancários'!$J$6:$J$105,J51,'Movimentos Bancários'!$K$6:$K$105,"Excluído")&gt;0,"Contrapartida excluída",IF(AND(I51-SUMIF('Movimentos Bancários'!$J$6:$J$105,J51,'Movimentos Bancários'!$I$6:$I$105)&lt;='Painel'!$K$9,I51-SUMIF('Movimentos Bancários'!$J$6:$J$105,J51,'Movimentos Bancários'!$I$6:$I$105)&gt;=-'Painel'!$K$9),"OK","Valor diferente")))),"Erro de verificação"))))</f>
        <v/>
      </c>
      <c r="N51" s="9" t="n"/>
    </row>
    <row r="52">
      <c r="A52" s="15">
        <f>IF(C52="","","CON-"&amp;TEXT(ROW()-5,"000"))</f>
        <v/>
      </c>
      <c r="B52" s="26" t="n"/>
      <c r="C52" s="26" t="n"/>
      <c r="D52" s="9" t="n"/>
      <c r="E52" s="9" t="n"/>
      <c r="F52" s="9" t="n"/>
      <c r="G52" s="17" t="n"/>
      <c r="H52" s="17" t="n"/>
      <c r="I52" s="7">
        <f>IF(C52="","",IFERROR(G52-H52,0))</f>
        <v/>
      </c>
      <c r="J52" s="18" t="n"/>
      <c r="K52" s="18" t="inlineStr">
        <is>
          <t>Ativo</t>
        </is>
      </c>
      <c r="L52" s="19">
        <f>IF(C52="","",IF(K52="Excluído","Excluído",IF(M52="OK","Conciliado","Pendente")))</f>
        <v/>
      </c>
      <c r="M52" s="15">
        <f>IF(C52="","",IF(K52="Excluído","Não aplicável",IF(J52="","Sem ID",IFERROR(IF(COUNTIF('Movimentos Bancários'!$J$6:$J$105,J52)=0,"ID sem correspondência",IF(COUNTIF('Movimentos Bancários'!$J$6:$J$105,J52)&gt;1,"ID duplicado",IF(COUNTIFS('Movimentos Bancários'!$J$6:$J$105,J52,'Movimentos Bancários'!$K$6:$K$105,"Excluído")&gt;0,"Contrapartida excluída",IF(AND(I52-SUMIF('Movimentos Bancários'!$J$6:$J$105,J52,'Movimentos Bancários'!$I$6:$I$105)&lt;='Painel'!$K$9,I52-SUMIF('Movimentos Bancários'!$J$6:$J$105,J52,'Movimentos Bancários'!$I$6:$I$105)&gt;=-'Painel'!$K$9),"OK","Valor diferente")))),"Erro de verificação"))))</f>
        <v/>
      </c>
      <c r="N52" s="9" t="n"/>
    </row>
    <row r="53">
      <c r="A53" s="15">
        <f>IF(C53="","","CON-"&amp;TEXT(ROW()-5,"000"))</f>
        <v/>
      </c>
      <c r="B53" s="26" t="n"/>
      <c r="C53" s="26" t="n"/>
      <c r="D53" s="9" t="n"/>
      <c r="E53" s="9" t="n"/>
      <c r="F53" s="9" t="n"/>
      <c r="G53" s="17" t="n"/>
      <c r="H53" s="17" t="n"/>
      <c r="I53" s="7">
        <f>IF(C53="","",IFERROR(G53-H53,0))</f>
        <v/>
      </c>
      <c r="J53" s="18" t="n"/>
      <c r="K53" s="18" t="inlineStr">
        <is>
          <t>Ativo</t>
        </is>
      </c>
      <c r="L53" s="19">
        <f>IF(C53="","",IF(K53="Excluído","Excluído",IF(M53="OK","Conciliado","Pendente")))</f>
        <v/>
      </c>
      <c r="M53" s="15">
        <f>IF(C53="","",IF(K53="Excluído","Não aplicável",IF(J53="","Sem ID",IFERROR(IF(COUNTIF('Movimentos Bancários'!$J$6:$J$105,J53)=0,"ID sem correspondência",IF(COUNTIF('Movimentos Bancários'!$J$6:$J$105,J53)&gt;1,"ID duplicado",IF(COUNTIFS('Movimentos Bancários'!$J$6:$J$105,J53,'Movimentos Bancários'!$K$6:$K$105,"Excluído")&gt;0,"Contrapartida excluída",IF(AND(I53-SUMIF('Movimentos Bancários'!$J$6:$J$105,J53,'Movimentos Bancários'!$I$6:$I$105)&lt;='Painel'!$K$9,I53-SUMIF('Movimentos Bancários'!$J$6:$J$105,J53,'Movimentos Bancários'!$I$6:$I$105)&gt;=-'Painel'!$K$9),"OK","Valor diferente")))),"Erro de verificação"))))</f>
        <v/>
      </c>
      <c r="N53" s="9" t="n"/>
    </row>
    <row r="54">
      <c r="A54" s="15">
        <f>IF(C54="","","CON-"&amp;TEXT(ROW()-5,"000"))</f>
        <v/>
      </c>
      <c r="B54" s="26" t="n"/>
      <c r="C54" s="26" t="n"/>
      <c r="D54" s="9" t="n"/>
      <c r="E54" s="9" t="n"/>
      <c r="F54" s="9" t="n"/>
      <c r="G54" s="17" t="n"/>
      <c r="H54" s="17" t="n"/>
      <c r="I54" s="7">
        <f>IF(C54="","",IFERROR(G54-H54,0))</f>
        <v/>
      </c>
      <c r="J54" s="18" t="n"/>
      <c r="K54" s="18" t="inlineStr">
        <is>
          <t>Ativo</t>
        </is>
      </c>
      <c r="L54" s="19">
        <f>IF(C54="","",IF(K54="Excluído","Excluído",IF(M54="OK","Conciliado","Pendente")))</f>
        <v/>
      </c>
      <c r="M54" s="15">
        <f>IF(C54="","",IF(K54="Excluído","Não aplicável",IF(J54="","Sem ID",IFERROR(IF(COUNTIF('Movimentos Bancários'!$J$6:$J$105,J54)=0,"ID sem correspondência",IF(COUNTIF('Movimentos Bancários'!$J$6:$J$105,J54)&gt;1,"ID duplicado",IF(COUNTIFS('Movimentos Bancários'!$J$6:$J$105,J54,'Movimentos Bancários'!$K$6:$K$105,"Excluído")&gt;0,"Contrapartida excluída",IF(AND(I54-SUMIF('Movimentos Bancários'!$J$6:$J$105,J54,'Movimentos Bancários'!$I$6:$I$105)&lt;='Painel'!$K$9,I54-SUMIF('Movimentos Bancários'!$J$6:$J$105,J54,'Movimentos Bancários'!$I$6:$I$105)&gt;=-'Painel'!$K$9),"OK","Valor diferente")))),"Erro de verificação"))))</f>
        <v/>
      </c>
      <c r="N54" s="9" t="n"/>
    </row>
    <row r="55">
      <c r="A55" s="15">
        <f>IF(C55="","","CON-"&amp;TEXT(ROW()-5,"000"))</f>
        <v/>
      </c>
      <c r="B55" s="26" t="n"/>
      <c r="C55" s="26" t="n"/>
      <c r="D55" s="9" t="n"/>
      <c r="E55" s="9" t="n"/>
      <c r="F55" s="9" t="n"/>
      <c r="G55" s="17" t="n"/>
      <c r="H55" s="17" t="n"/>
      <c r="I55" s="7">
        <f>IF(C55="","",IFERROR(G55-H55,0))</f>
        <v/>
      </c>
      <c r="J55" s="18" t="n"/>
      <c r="K55" s="18" t="inlineStr">
        <is>
          <t>Ativo</t>
        </is>
      </c>
      <c r="L55" s="19">
        <f>IF(C55="","",IF(K55="Excluído","Excluído",IF(M55="OK","Conciliado","Pendente")))</f>
        <v/>
      </c>
      <c r="M55" s="15">
        <f>IF(C55="","",IF(K55="Excluído","Não aplicável",IF(J55="","Sem ID",IFERROR(IF(COUNTIF('Movimentos Bancários'!$J$6:$J$105,J55)=0,"ID sem correspondência",IF(COUNTIF('Movimentos Bancários'!$J$6:$J$105,J55)&gt;1,"ID duplicado",IF(COUNTIFS('Movimentos Bancários'!$J$6:$J$105,J55,'Movimentos Bancários'!$K$6:$K$105,"Excluído")&gt;0,"Contrapartida excluída",IF(AND(I55-SUMIF('Movimentos Bancários'!$J$6:$J$105,J55,'Movimentos Bancários'!$I$6:$I$105)&lt;='Painel'!$K$9,I55-SUMIF('Movimentos Bancários'!$J$6:$J$105,J55,'Movimentos Bancários'!$I$6:$I$105)&gt;=-'Painel'!$K$9),"OK","Valor diferente")))),"Erro de verificação"))))</f>
        <v/>
      </c>
      <c r="N55" s="9" t="n"/>
    </row>
    <row r="56">
      <c r="A56" s="15">
        <f>IF(C56="","","CON-"&amp;TEXT(ROW()-5,"000"))</f>
        <v/>
      </c>
      <c r="B56" s="26" t="n"/>
      <c r="C56" s="26" t="n"/>
      <c r="D56" s="9" t="n"/>
      <c r="E56" s="9" t="n"/>
      <c r="F56" s="9" t="n"/>
      <c r="G56" s="17" t="n"/>
      <c r="H56" s="17" t="n"/>
      <c r="I56" s="7">
        <f>IF(C56="","",IFERROR(G56-H56,0))</f>
        <v/>
      </c>
      <c r="J56" s="18" t="n"/>
      <c r="K56" s="18" t="inlineStr">
        <is>
          <t>Ativo</t>
        </is>
      </c>
      <c r="L56" s="19">
        <f>IF(C56="","",IF(K56="Excluído","Excluído",IF(M56="OK","Conciliado","Pendente")))</f>
        <v/>
      </c>
      <c r="M56" s="15">
        <f>IF(C56="","",IF(K56="Excluído","Não aplicável",IF(J56="","Sem ID",IFERROR(IF(COUNTIF('Movimentos Bancários'!$J$6:$J$105,J56)=0,"ID sem correspondência",IF(COUNTIF('Movimentos Bancários'!$J$6:$J$105,J56)&gt;1,"ID duplicado",IF(COUNTIFS('Movimentos Bancários'!$J$6:$J$105,J56,'Movimentos Bancários'!$K$6:$K$105,"Excluído")&gt;0,"Contrapartida excluída",IF(AND(I56-SUMIF('Movimentos Bancários'!$J$6:$J$105,J56,'Movimentos Bancários'!$I$6:$I$105)&lt;='Painel'!$K$9,I56-SUMIF('Movimentos Bancários'!$J$6:$J$105,J56,'Movimentos Bancários'!$I$6:$I$105)&gt;=-'Painel'!$K$9),"OK","Valor diferente")))),"Erro de verificação"))))</f>
        <v/>
      </c>
      <c r="N56" s="9" t="n"/>
    </row>
    <row r="57">
      <c r="A57" s="15">
        <f>IF(C57="","","CON-"&amp;TEXT(ROW()-5,"000"))</f>
        <v/>
      </c>
      <c r="B57" s="26" t="n"/>
      <c r="C57" s="26" t="n"/>
      <c r="D57" s="9" t="n"/>
      <c r="E57" s="9" t="n"/>
      <c r="F57" s="9" t="n"/>
      <c r="G57" s="17" t="n"/>
      <c r="H57" s="17" t="n"/>
      <c r="I57" s="7">
        <f>IF(C57="","",IFERROR(G57-H57,0))</f>
        <v/>
      </c>
      <c r="J57" s="18" t="n"/>
      <c r="K57" s="18" t="inlineStr">
        <is>
          <t>Ativo</t>
        </is>
      </c>
      <c r="L57" s="19">
        <f>IF(C57="","",IF(K57="Excluído","Excluído",IF(M57="OK","Conciliado","Pendente")))</f>
        <v/>
      </c>
      <c r="M57" s="15">
        <f>IF(C57="","",IF(K57="Excluído","Não aplicável",IF(J57="","Sem ID",IFERROR(IF(COUNTIF('Movimentos Bancários'!$J$6:$J$105,J57)=0,"ID sem correspondência",IF(COUNTIF('Movimentos Bancários'!$J$6:$J$105,J57)&gt;1,"ID duplicado",IF(COUNTIFS('Movimentos Bancários'!$J$6:$J$105,J57,'Movimentos Bancários'!$K$6:$K$105,"Excluído")&gt;0,"Contrapartida excluída",IF(AND(I57-SUMIF('Movimentos Bancários'!$J$6:$J$105,J57,'Movimentos Bancários'!$I$6:$I$105)&lt;='Painel'!$K$9,I57-SUMIF('Movimentos Bancários'!$J$6:$J$105,J57,'Movimentos Bancários'!$I$6:$I$105)&gt;=-'Painel'!$K$9),"OK","Valor diferente")))),"Erro de verificação"))))</f>
        <v/>
      </c>
      <c r="N57" s="9" t="n"/>
    </row>
    <row r="58">
      <c r="A58" s="15">
        <f>IF(C58="","","CON-"&amp;TEXT(ROW()-5,"000"))</f>
        <v/>
      </c>
      <c r="B58" s="26" t="n"/>
      <c r="C58" s="26" t="n"/>
      <c r="D58" s="9" t="n"/>
      <c r="E58" s="9" t="n"/>
      <c r="F58" s="9" t="n"/>
      <c r="G58" s="17" t="n"/>
      <c r="H58" s="17" t="n"/>
      <c r="I58" s="7">
        <f>IF(C58="","",IFERROR(G58-H58,0))</f>
        <v/>
      </c>
      <c r="J58" s="18" t="n"/>
      <c r="K58" s="18" t="inlineStr">
        <is>
          <t>Ativo</t>
        </is>
      </c>
      <c r="L58" s="19">
        <f>IF(C58="","",IF(K58="Excluído","Excluído",IF(M58="OK","Conciliado","Pendente")))</f>
        <v/>
      </c>
      <c r="M58" s="15">
        <f>IF(C58="","",IF(K58="Excluído","Não aplicável",IF(J58="","Sem ID",IFERROR(IF(COUNTIF('Movimentos Bancários'!$J$6:$J$105,J58)=0,"ID sem correspondência",IF(COUNTIF('Movimentos Bancários'!$J$6:$J$105,J58)&gt;1,"ID duplicado",IF(COUNTIFS('Movimentos Bancários'!$J$6:$J$105,J58,'Movimentos Bancários'!$K$6:$K$105,"Excluído")&gt;0,"Contrapartida excluída",IF(AND(I58-SUMIF('Movimentos Bancários'!$J$6:$J$105,J58,'Movimentos Bancários'!$I$6:$I$105)&lt;='Painel'!$K$9,I58-SUMIF('Movimentos Bancários'!$J$6:$J$105,J58,'Movimentos Bancários'!$I$6:$I$105)&gt;=-'Painel'!$K$9),"OK","Valor diferente")))),"Erro de verificação"))))</f>
        <v/>
      </c>
      <c r="N58" s="9" t="n"/>
    </row>
    <row r="59">
      <c r="A59" s="15">
        <f>IF(C59="","","CON-"&amp;TEXT(ROW()-5,"000"))</f>
        <v/>
      </c>
      <c r="B59" s="26" t="n"/>
      <c r="C59" s="26" t="n"/>
      <c r="D59" s="9" t="n"/>
      <c r="E59" s="9" t="n"/>
      <c r="F59" s="9" t="n"/>
      <c r="G59" s="17" t="n"/>
      <c r="H59" s="17" t="n"/>
      <c r="I59" s="7">
        <f>IF(C59="","",IFERROR(G59-H59,0))</f>
        <v/>
      </c>
      <c r="J59" s="18" t="n"/>
      <c r="K59" s="18" t="inlineStr">
        <is>
          <t>Ativo</t>
        </is>
      </c>
      <c r="L59" s="19">
        <f>IF(C59="","",IF(K59="Excluído","Excluído",IF(M59="OK","Conciliado","Pendente")))</f>
        <v/>
      </c>
      <c r="M59" s="15">
        <f>IF(C59="","",IF(K59="Excluído","Não aplicável",IF(J59="","Sem ID",IFERROR(IF(COUNTIF('Movimentos Bancários'!$J$6:$J$105,J59)=0,"ID sem correspondência",IF(COUNTIF('Movimentos Bancários'!$J$6:$J$105,J59)&gt;1,"ID duplicado",IF(COUNTIFS('Movimentos Bancários'!$J$6:$J$105,J59,'Movimentos Bancários'!$K$6:$K$105,"Excluído")&gt;0,"Contrapartida excluída",IF(AND(I59-SUMIF('Movimentos Bancários'!$J$6:$J$105,J59,'Movimentos Bancários'!$I$6:$I$105)&lt;='Painel'!$K$9,I59-SUMIF('Movimentos Bancários'!$J$6:$J$105,J59,'Movimentos Bancários'!$I$6:$I$105)&gt;=-'Painel'!$K$9),"OK","Valor diferente")))),"Erro de verificação"))))</f>
        <v/>
      </c>
      <c r="N59" s="9" t="n"/>
    </row>
    <row r="60">
      <c r="A60" s="15">
        <f>IF(C60="","","CON-"&amp;TEXT(ROW()-5,"000"))</f>
        <v/>
      </c>
      <c r="B60" s="26" t="n"/>
      <c r="C60" s="26" t="n"/>
      <c r="D60" s="9" t="n"/>
      <c r="E60" s="9" t="n"/>
      <c r="F60" s="9" t="n"/>
      <c r="G60" s="17" t="n"/>
      <c r="H60" s="17" t="n"/>
      <c r="I60" s="7">
        <f>IF(C60="","",IFERROR(G60-H60,0))</f>
        <v/>
      </c>
      <c r="J60" s="18" t="n"/>
      <c r="K60" s="18" t="inlineStr">
        <is>
          <t>Ativo</t>
        </is>
      </c>
      <c r="L60" s="19">
        <f>IF(C60="","",IF(K60="Excluído","Excluído",IF(M60="OK","Conciliado","Pendente")))</f>
        <v/>
      </c>
      <c r="M60" s="15">
        <f>IF(C60="","",IF(K60="Excluído","Não aplicável",IF(J60="","Sem ID",IFERROR(IF(COUNTIF('Movimentos Bancários'!$J$6:$J$105,J60)=0,"ID sem correspondência",IF(COUNTIF('Movimentos Bancários'!$J$6:$J$105,J60)&gt;1,"ID duplicado",IF(COUNTIFS('Movimentos Bancários'!$J$6:$J$105,J60,'Movimentos Bancários'!$K$6:$K$105,"Excluído")&gt;0,"Contrapartida excluída",IF(AND(I60-SUMIF('Movimentos Bancários'!$J$6:$J$105,J60,'Movimentos Bancários'!$I$6:$I$105)&lt;='Painel'!$K$9,I60-SUMIF('Movimentos Bancários'!$J$6:$J$105,J60,'Movimentos Bancários'!$I$6:$I$105)&gt;=-'Painel'!$K$9),"OK","Valor diferente")))),"Erro de verificação"))))</f>
        <v/>
      </c>
      <c r="N60" s="9" t="n"/>
    </row>
    <row r="61">
      <c r="A61" s="15">
        <f>IF(C61="","","CON-"&amp;TEXT(ROW()-5,"000"))</f>
        <v/>
      </c>
      <c r="B61" s="26" t="n"/>
      <c r="C61" s="26" t="n"/>
      <c r="D61" s="9" t="n"/>
      <c r="E61" s="9" t="n"/>
      <c r="F61" s="9" t="n"/>
      <c r="G61" s="17" t="n"/>
      <c r="H61" s="17" t="n"/>
      <c r="I61" s="7">
        <f>IF(C61="","",IFERROR(G61-H61,0))</f>
        <v/>
      </c>
      <c r="J61" s="18" t="n"/>
      <c r="K61" s="18" t="inlineStr">
        <is>
          <t>Ativo</t>
        </is>
      </c>
      <c r="L61" s="19">
        <f>IF(C61="","",IF(K61="Excluído","Excluído",IF(M61="OK","Conciliado","Pendente")))</f>
        <v/>
      </c>
      <c r="M61" s="15">
        <f>IF(C61="","",IF(K61="Excluído","Não aplicável",IF(J61="","Sem ID",IFERROR(IF(COUNTIF('Movimentos Bancários'!$J$6:$J$105,J61)=0,"ID sem correspondência",IF(COUNTIF('Movimentos Bancários'!$J$6:$J$105,J61)&gt;1,"ID duplicado",IF(COUNTIFS('Movimentos Bancários'!$J$6:$J$105,J61,'Movimentos Bancários'!$K$6:$K$105,"Excluído")&gt;0,"Contrapartida excluída",IF(AND(I61-SUMIF('Movimentos Bancários'!$J$6:$J$105,J61,'Movimentos Bancários'!$I$6:$I$105)&lt;='Painel'!$K$9,I61-SUMIF('Movimentos Bancários'!$J$6:$J$105,J61,'Movimentos Bancários'!$I$6:$I$105)&gt;=-'Painel'!$K$9),"OK","Valor diferente")))),"Erro de verificação"))))</f>
        <v/>
      </c>
      <c r="N61" s="9" t="n"/>
    </row>
    <row r="62">
      <c r="A62" s="15">
        <f>IF(C62="","","CON-"&amp;TEXT(ROW()-5,"000"))</f>
        <v/>
      </c>
      <c r="B62" s="26" t="n"/>
      <c r="C62" s="26" t="n"/>
      <c r="D62" s="9" t="n"/>
      <c r="E62" s="9" t="n"/>
      <c r="F62" s="9" t="n"/>
      <c r="G62" s="17" t="n"/>
      <c r="H62" s="17" t="n"/>
      <c r="I62" s="7">
        <f>IF(C62="","",IFERROR(G62-H62,0))</f>
        <v/>
      </c>
      <c r="J62" s="18" t="n"/>
      <c r="K62" s="18" t="inlineStr">
        <is>
          <t>Ativo</t>
        </is>
      </c>
      <c r="L62" s="19">
        <f>IF(C62="","",IF(K62="Excluído","Excluído",IF(M62="OK","Conciliado","Pendente")))</f>
        <v/>
      </c>
      <c r="M62" s="15">
        <f>IF(C62="","",IF(K62="Excluído","Não aplicável",IF(J62="","Sem ID",IFERROR(IF(COUNTIF('Movimentos Bancários'!$J$6:$J$105,J62)=0,"ID sem correspondência",IF(COUNTIF('Movimentos Bancários'!$J$6:$J$105,J62)&gt;1,"ID duplicado",IF(COUNTIFS('Movimentos Bancários'!$J$6:$J$105,J62,'Movimentos Bancários'!$K$6:$K$105,"Excluído")&gt;0,"Contrapartida excluída",IF(AND(I62-SUMIF('Movimentos Bancários'!$J$6:$J$105,J62,'Movimentos Bancários'!$I$6:$I$105)&lt;='Painel'!$K$9,I62-SUMIF('Movimentos Bancários'!$J$6:$J$105,J62,'Movimentos Bancários'!$I$6:$I$105)&gt;=-'Painel'!$K$9),"OK","Valor diferente")))),"Erro de verificação"))))</f>
        <v/>
      </c>
      <c r="N62" s="9" t="n"/>
    </row>
    <row r="63">
      <c r="A63" s="15">
        <f>IF(C63="","","CON-"&amp;TEXT(ROW()-5,"000"))</f>
        <v/>
      </c>
      <c r="B63" s="26" t="n"/>
      <c r="C63" s="26" t="n"/>
      <c r="D63" s="9" t="n"/>
      <c r="E63" s="9" t="n"/>
      <c r="F63" s="9" t="n"/>
      <c r="G63" s="17" t="n"/>
      <c r="H63" s="17" t="n"/>
      <c r="I63" s="7">
        <f>IF(C63="","",IFERROR(G63-H63,0))</f>
        <v/>
      </c>
      <c r="J63" s="18" t="n"/>
      <c r="K63" s="18" t="inlineStr">
        <is>
          <t>Ativo</t>
        </is>
      </c>
      <c r="L63" s="19">
        <f>IF(C63="","",IF(K63="Excluído","Excluído",IF(M63="OK","Conciliado","Pendente")))</f>
        <v/>
      </c>
      <c r="M63" s="15">
        <f>IF(C63="","",IF(K63="Excluído","Não aplicável",IF(J63="","Sem ID",IFERROR(IF(COUNTIF('Movimentos Bancários'!$J$6:$J$105,J63)=0,"ID sem correspondência",IF(COUNTIF('Movimentos Bancários'!$J$6:$J$105,J63)&gt;1,"ID duplicado",IF(COUNTIFS('Movimentos Bancários'!$J$6:$J$105,J63,'Movimentos Bancários'!$K$6:$K$105,"Excluído")&gt;0,"Contrapartida excluída",IF(AND(I63-SUMIF('Movimentos Bancários'!$J$6:$J$105,J63,'Movimentos Bancários'!$I$6:$I$105)&lt;='Painel'!$K$9,I63-SUMIF('Movimentos Bancários'!$J$6:$J$105,J63,'Movimentos Bancários'!$I$6:$I$105)&gt;=-'Painel'!$K$9),"OK","Valor diferente")))),"Erro de verificação"))))</f>
        <v/>
      </c>
      <c r="N63" s="9" t="n"/>
    </row>
    <row r="64">
      <c r="A64" s="15">
        <f>IF(C64="","","CON-"&amp;TEXT(ROW()-5,"000"))</f>
        <v/>
      </c>
      <c r="B64" s="26" t="n"/>
      <c r="C64" s="26" t="n"/>
      <c r="D64" s="9" t="n"/>
      <c r="E64" s="9" t="n"/>
      <c r="F64" s="9" t="n"/>
      <c r="G64" s="17" t="n"/>
      <c r="H64" s="17" t="n"/>
      <c r="I64" s="7">
        <f>IF(C64="","",IFERROR(G64-H64,0))</f>
        <v/>
      </c>
      <c r="J64" s="18" t="n"/>
      <c r="K64" s="18" t="inlineStr">
        <is>
          <t>Ativo</t>
        </is>
      </c>
      <c r="L64" s="19">
        <f>IF(C64="","",IF(K64="Excluído","Excluído",IF(M64="OK","Conciliado","Pendente")))</f>
        <v/>
      </c>
      <c r="M64" s="15">
        <f>IF(C64="","",IF(K64="Excluído","Não aplicável",IF(J64="","Sem ID",IFERROR(IF(COUNTIF('Movimentos Bancários'!$J$6:$J$105,J64)=0,"ID sem correspondência",IF(COUNTIF('Movimentos Bancários'!$J$6:$J$105,J64)&gt;1,"ID duplicado",IF(COUNTIFS('Movimentos Bancários'!$J$6:$J$105,J64,'Movimentos Bancários'!$K$6:$K$105,"Excluído")&gt;0,"Contrapartida excluída",IF(AND(I64-SUMIF('Movimentos Bancários'!$J$6:$J$105,J64,'Movimentos Bancários'!$I$6:$I$105)&lt;='Painel'!$K$9,I64-SUMIF('Movimentos Bancários'!$J$6:$J$105,J64,'Movimentos Bancários'!$I$6:$I$105)&gt;=-'Painel'!$K$9),"OK","Valor diferente")))),"Erro de verificação"))))</f>
        <v/>
      </c>
      <c r="N64" s="9" t="n"/>
    </row>
    <row r="65">
      <c r="A65" s="15">
        <f>IF(C65="","","CON-"&amp;TEXT(ROW()-5,"000"))</f>
        <v/>
      </c>
      <c r="B65" s="26" t="n"/>
      <c r="C65" s="26" t="n"/>
      <c r="D65" s="9" t="n"/>
      <c r="E65" s="9" t="n"/>
      <c r="F65" s="9" t="n"/>
      <c r="G65" s="17" t="n"/>
      <c r="H65" s="17" t="n"/>
      <c r="I65" s="7">
        <f>IF(C65="","",IFERROR(G65-H65,0))</f>
        <v/>
      </c>
      <c r="J65" s="18" t="n"/>
      <c r="K65" s="18" t="inlineStr">
        <is>
          <t>Ativo</t>
        </is>
      </c>
      <c r="L65" s="19">
        <f>IF(C65="","",IF(K65="Excluído","Excluído",IF(M65="OK","Conciliado","Pendente")))</f>
        <v/>
      </c>
      <c r="M65" s="15">
        <f>IF(C65="","",IF(K65="Excluído","Não aplicável",IF(J65="","Sem ID",IFERROR(IF(COUNTIF('Movimentos Bancários'!$J$6:$J$105,J65)=0,"ID sem correspondência",IF(COUNTIF('Movimentos Bancários'!$J$6:$J$105,J65)&gt;1,"ID duplicado",IF(COUNTIFS('Movimentos Bancários'!$J$6:$J$105,J65,'Movimentos Bancários'!$K$6:$K$105,"Excluído")&gt;0,"Contrapartida excluída",IF(AND(I65-SUMIF('Movimentos Bancários'!$J$6:$J$105,J65,'Movimentos Bancários'!$I$6:$I$105)&lt;='Painel'!$K$9,I65-SUMIF('Movimentos Bancários'!$J$6:$J$105,J65,'Movimentos Bancários'!$I$6:$I$105)&gt;=-'Painel'!$K$9),"OK","Valor diferente")))),"Erro de verificação"))))</f>
        <v/>
      </c>
      <c r="N65" s="9" t="n"/>
    </row>
    <row r="66">
      <c r="A66" s="15">
        <f>IF(C66="","","CON-"&amp;TEXT(ROW()-5,"000"))</f>
        <v/>
      </c>
      <c r="B66" s="26" t="n"/>
      <c r="C66" s="26" t="n"/>
      <c r="D66" s="9" t="n"/>
      <c r="E66" s="9" t="n"/>
      <c r="F66" s="9" t="n"/>
      <c r="G66" s="17" t="n"/>
      <c r="H66" s="17" t="n"/>
      <c r="I66" s="7">
        <f>IF(C66="","",IFERROR(G66-H66,0))</f>
        <v/>
      </c>
      <c r="J66" s="18" t="n"/>
      <c r="K66" s="18" t="inlineStr">
        <is>
          <t>Ativo</t>
        </is>
      </c>
      <c r="L66" s="19">
        <f>IF(C66="","",IF(K66="Excluído","Excluído",IF(M66="OK","Conciliado","Pendente")))</f>
        <v/>
      </c>
      <c r="M66" s="15">
        <f>IF(C66="","",IF(K66="Excluído","Não aplicável",IF(J66="","Sem ID",IFERROR(IF(COUNTIF('Movimentos Bancários'!$J$6:$J$105,J66)=0,"ID sem correspondência",IF(COUNTIF('Movimentos Bancários'!$J$6:$J$105,J66)&gt;1,"ID duplicado",IF(COUNTIFS('Movimentos Bancários'!$J$6:$J$105,J66,'Movimentos Bancários'!$K$6:$K$105,"Excluído")&gt;0,"Contrapartida excluída",IF(AND(I66-SUMIF('Movimentos Bancários'!$J$6:$J$105,J66,'Movimentos Bancários'!$I$6:$I$105)&lt;='Painel'!$K$9,I66-SUMIF('Movimentos Bancários'!$J$6:$J$105,J66,'Movimentos Bancários'!$I$6:$I$105)&gt;=-'Painel'!$K$9),"OK","Valor diferente")))),"Erro de verificação"))))</f>
        <v/>
      </c>
      <c r="N66" s="9" t="n"/>
    </row>
    <row r="67">
      <c r="A67" s="15">
        <f>IF(C67="","","CON-"&amp;TEXT(ROW()-5,"000"))</f>
        <v/>
      </c>
      <c r="B67" s="26" t="n"/>
      <c r="C67" s="26" t="n"/>
      <c r="D67" s="9" t="n"/>
      <c r="E67" s="9" t="n"/>
      <c r="F67" s="9" t="n"/>
      <c r="G67" s="17" t="n"/>
      <c r="H67" s="17" t="n"/>
      <c r="I67" s="7">
        <f>IF(C67="","",IFERROR(G67-H67,0))</f>
        <v/>
      </c>
      <c r="J67" s="18" t="n"/>
      <c r="K67" s="18" t="inlineStr">
        <is>
          <t>Ativo</t>
        </is>
      </c>
      <c r="L67" s="19">
        <f>IF(C67="","",IF(K67="Excluído","Excluído",IF(M67="OK","Conciliado","Pendente")))</f>
        <v/>
      </c>
      <c r="M67" s="15">
        <f>IF(C67="","",IF(K67="Excluído","Não aplicável",IF(J67="","Sem ID",IFERROR(IF(COUNTIF('Movimentos Bancários'!$J$6:$J$105,J67)=0,"ID sem correspondência",IF(COUNTIF('Movimentos Bancários'!$J$6:$J$105,J67)&gt;1,"ID duplicado",IF(COUNTIFS('Movimentos Bancários'!$J$6:$J$105,J67,'Movimentos Bancários'!$K$6:$K$105,"Excluído")&gt;0,"Contrapartida excluída",IF(AND(I67-SUMIF('Movimentos Bancários'!$J$6:$J$105,J67,'Movimentos Bancários'!$I$6:$I$105)&lt;='Painel'!$K$9,I67-SUMIF('Movimentos Bancários'!$J$6:$J$105,J67,'Movimentos Bancários'!$I$6:$I$105)&gt;=-'Painel'!$K$9),"OK","Valor diferente")))),"Erro de verificação"))))</f>
        <v/>
      </c>
      <c r="N67" s="9" t="n"/>
    </row>
    <row r="68">
      <c r="A68" s="15">
        <f>IF(C68="","","CON-"&amp;TEXT(ROW()-5,"000"))</f>
        <v/>
      </c>
      <c r="B68" s="26" t="n"/>
      <c r="C68" s="26" t="n"/>
      <c r="D68" s="9" t="n"/>
      <c r="E68" s="9" t="n"/>
      <c r="F68" s="9" t="n"/>
      <c r="G68" s="17" t="n"/>
      <c r="H68" s="17" t="n"/>
      <c r="I68" s="7">
        <f>IF(C68="","",IFERROR(G68-H68,0))</f>
        <v/>
      </c>
      <c r="J68" s="18" t="n"/>
      <c r="K68" s="18" t="inlineStr">
        <is>
          <t>Ativo</t>
        </is>
      </c>
      <c r="L68" s="19">
        <f>IF(C68="","",IF(K68="Excluído","Excluído",IF(M68="OK","Conciliado","Pendente")))</f>
        <v/>
      </c>
      <c r="M68" s="15">
        <f>IF(C68="","",IF(K68="Excluído","Não aplicável",IF(J68="","Sem ID",IFERROR(IF(COUNTIF('Movimentos Bancários'!$J$6:$J$105,J68)=0,"ID sem correspondência",IF(COUNTIF('Movimentos Bancários'!$J$6:$J$105,J68)&gt;1,"ID duplicado",IF(COUNTIFS('Movimentos Bancários'!$J$6:$J$105,J68,'Movimentos Bancários'!$K$6:$K$105,"Excluído")&gt;0,"Contrapartida excluída",IF(AND(I68-SUMIF('Movimentos Bancários'!$J$6:$J$105,J68,'Movimentos Bancários'!$I$6:$I$105)&lt;='Painel'!$K$9,I68-SUMIF('Movimentos Bancários'!$J$6:$J$105,J68,'Movimentos Bancários'!$I$6:$I$105)&gt;=-'Painel'!$K$9),"OK","Valor diferente")))),"Erro de verificação"))))</f>
        <v/>
      </c>
      <c r="N68" s="9" t="n"/>
    </row>
    <row r="69">
      <c r="A69" s="15">
        <f>IF(C69="","","CON-"&amp;TEXT(ROW()-5,"000"))</f>
        <v/>
      </c>
      <c r="B69" s="26" t="n"/>
      <c r="C69" s="26" t="n"/>
      <c r="D69" s="9" t="n"/>
      <c r="E69" s="9" t="n"/>
      <c r="F69" s="9" t="n"/>
      <c r="G69" s="17" t="n"/>
      <c r="H69" s="17" t="n"/>
      <c r="I69" s="7">
        <f>IF(C69="","",IFERROR(G69-H69,0))</f>
        <v/>
      </c>
      <c r="J69" s="18" t="n"/>
      <c r="K69" s="18" t="inlineStr">
        <is>
          <t>Ativo</t>
        </is>
      </c>
      <c r="L69" s="19">
        <f>IF(C69="","",IF(K69="Excluído","Excluído",IF(M69="OK","Conciliado","Pendente")))</f>
        <v/>
      </c>
      <c r="M69" s="15">
        <f>IF(C69="","",IF(K69="Excluído","Não aplicável",IF(J69="","Sem ID",IFERROR(IF(COUNTIF('Movimentos Bancários'!$J$6:$J$105,J69)=0,"ID sem correspondência",IF(COUNTIF('Movimentos Bancários'!$J$6:$J$105,J69)&gt;1,"ID duplicado",IF(COUNTIFS('Movimentos Bancários'!$J$6:$J$105,J69,'Movimentos Bancários'!$K$6:$K$105,"Excluído")&gt;0,"Contrapartida excluída",IF(AND(I69-SUMIF('Movimentos Bancários'!$J$6:$J$105,J69,'Movimentos Bancários'!$I$6:$I$105)&lt;='Painel'!$K$9,I69-SUMIF('Movimentos Bancários'!$J$6:$J$105,J69,'Movimentos Bancários'!$I$6:$I$105)&gt;=-'Painel'!$K$9),"OK","Valor diferente")))),"Erro de verificação"))))</f>
        <v/>
      </c>
      <c r="N69" s="9" t="n"/>
    </row>
    <row r="70">
      <c r="A70" s="15">
        <f>IF(C70="","","CON-"&amp;TEXT(ROW()-5,"000"))</f>
        <v/>
      </c>
      <c r="B70" s="26" t="n"/>
      <c r="C70" s="26" t="n"/>
      <c r="D70" s="9" t="n"/>
      <c r="E70" s="9" t="n"/>
      <c r="F70" s="9" t="n"/>
      <c r="G70" s="17" t="n"/>
      <c r="H70" s="17" t="n"/>
      <c r="I70" s="7">
        <f>IF(C70="","",IFERROR(G70-H70,0))</f>
        <v/>
      </c>
      <c r="J70" s="18" t="n"/>
      <c r="K70" s="18" t="inlineStr">
        <is>
          <t>Ativo</t>
        </is>
      </c>
      <c r="L70" s="19">
        <f>IF(C70="","",IF(K70="Excluído","Excluído",IF(M70="OK","Conciliado","Pendente")))</f>
        <v/>
      </c>
      <c r="M70" s="15">
        <f>IF(C70="","",IF(K70="Excluído","Não aplicável",IF(J70="","Sem ID",IFERROR(IF(COUNTIF('Movimentos Bancários'!$J$6:$J$105,J70)=0,"ID sem correspondência",IF(COUNTIF('Movimentos Bancários'!$J$6:$J$105,J70)&gt;1,"ID duplicado",IF(COUNTIFS('Movimentos Bancários'!$J$6:$J$105,J70,'Movimentos Bancários'!$K$6:$K$105,"Excluído")&gt;0,"Contrapartida excluída",IF(AND(I70-SUMIF('Movimentos Bancários'!$J$6:$J$105,J70,'Movimentos Bancários'!$I$6:$I$105)&lt;='Painel'!$K$9,I70-SUMIF('Movimentos Bancários'!$J$6:$J$105,J70,'Movimentos Bancários'!$I$6:$I$105)&gt;=-'Painel'!$K$9),"OK","Valor diferente")))),"Erro de verificação"))))</f>
        <v/>
      </c>
      <c r="N70" s="9" t="n"/>
    </row>
    <row r="71">
      <c r="A71" s="15">
        <f>IF(C71="","","CON-"&amp;TEXT(ROW()-5,"000"))</f>
        <v/>
      </c>
      <c r="B71" s="26" t="n"/>
      <c r="C71" s="26" t="n"/>
      <c r="D71" s="9" t="n"/>
      <c r="E71" s="9" t="n"/>
      <c r="F71" s="9" t="n"/>
      <c r="G71" s="17" t="n"/>
      <c r="H71" s="17" t="n"/>
      <c r="I71" s="7">
        <f>IF(C71="","",IFERROR(G71-H71,0))</f>
        <v/>
      </c>
      <c r="J71" s="18" t="n"/>
      <c r="K71" s="18" t="inlineStr">
        <is>
          <t>Ativo</t>
        </is>
      </c>
      <c r="L71" s="19">
        <f>IF(C71="","",IF(K71="Excluído","Excluído",IF(M71="OK","Conciliado","Pendente")))</f>
        <v/>
      </c>
      <c r="M71" s="15">
        <f>IF(C71="","",IF(K71="Excluído","Não aplicável",IF(J71="","Sem ID",IFERROR(IF(COUNTIF('Movimentos Bancários'!$J$6:$J$105,J71)=0,"ID sem correspondência",IF(COUNTIF('Movimentos Bancários'!$J$6:$J$105,J71)&gt;1,"ID duplicado",IF(COUNTIFS('Movimentos Bancários'!$J$6:$J$105,J71,'Movimentos Bancários'!$K$6:$K$105,"Excluído")&gt;0,"Contrapartida excluída",IF(AND(I71-SUMIF('Movimentos Bancários'!$J$6:$J$105,J71,'Movimentos Bancários'!$I$6:$I$105)&lt;='Painel'!$K$9,I71-SUMIF('Movimentos Bancários'!$J$6:$J$105,J71,'Movimentos Bancários'!$I$6:$I$105)&gt;=-'Painel'!$K$9),"OK","Valor diferente")))),"Erro de verificação"))))</f>
        <v/>
      </c>
      <c r="N71" s="9" t="n"/>
    </row>
    <row r="72">
      <c r="A72" s="15">
        <f>IF(C72="","","CON-"&amp;TEXT(ROW()-5,"000"))</f>
        <v/>
      </c>
      <c r="B72" s="26" t="n"/>
      <c r="C72" s="26" t="n"/>
      <c r="D72" s="9" t="n"/>
      <c r="E72" s="9" t="n"/>
      <c r="F72" s="9" t="n"/>
      <c r="G72" s="17" t="n"/>
      <c r="H72" s="17" t="n"/>
      <c r="I72" s="7">
        <f>IF(C72="","",IFERROR(G72-H72,0))</f>
        <v/>
      </c>
      <c r="J72" s="18" t="n"/>
      <c r="K72" s="18" t="inlineStr">
        <is>
          <t>Ativo</t>
        </is>
      </c>
      <c r="L72" s="19">
        <f>IF(C72="","",IF(K72="Excluído","Excluído",IF(M72="OK","Conciliado","Pendente")))</f>
        <v/>
      </c>
      <c r="M72" s="15">
        <f>IF(C72="","",IF(K72="Excluído","Não aplicável",IF(J72="","Sem ID",IFERROR(IF(COUNTIF('Movimentos Bancários'!$J$6:$J$105,J72)=0,"ID sem correspondência",IF(COUNTIF('Movimentos Bancários'!$J$6:$J$105,J72)&gt;1,"ID duplicado",IF(COUNTIFS('Movimentos Bancários'!$J$6:$J$105,J72,'Movimentos Bancários'!$K$6:$K$105,"Excluído")&gt;0,"Contrapartida excluída",IF(AND(I72-SUMIF('Movimentos Bancários'!$J$6:$J$105,J72,'Movimentos Bancários'!$I$6:$I$105)&lt;='Painel'!$K$9,I72-SUMIF('Movimentos Bancários'!$J$6:$J$105,J72,'Movimentos Bancários'!$I$6:$I$105)&gt;=-'Painel'!$K$9),"OK","Valor diferente")))),"Erro de verificação"))))</f>
        <v/>
      </c>
      <c r="N72" s="9" t="n"/>
    </row>
    <row r="73">
      <c r="A73" s="15">
        <f>IF(C73="","","CON-"&amp;TEXT(ROW()-5,"000"))</f>
        <v/>
      </c>
      <c r="B73" s="26" t="n"/>
      <c r="C73" s="26" t="n"/>
      <c r="D73" s="9" t="n"/>
      <c r="E73" s="9" t="n"/>
      <c r="F73" s="9" t="n"/>
      <c r="G73" s="17" t="n"/>
      <c r="H73" s="17" t="n"/>
      <c r="I73" s="7">
        <f>IF(C73="","",IFERROR(G73-H73,0))</f>
        <v/>
      </c>
      <c r="J73" s="18" t="n"/>
      <c r="K73" s="18" t="inlineStr">
        <is>
          <t>Ativo</t>
        </is>
      </c>
      <c r="L73" s="19">
        <f>IF(C73="","",IF(K73="Excluído","Excluído",IF(M73="OK","Conciliado","Pendente")))</f>
        <v/>
      </c>
      <c r="M73" s="15">
        <f>IF(C73="","",IF(K73="Excluído","Não aplicável",IF(J73="","Sem ID",IFERROR(IF(COUNTIF('Movimentos Bancários'!$J$6:$J$105,J73)=0,"ID sem correspondência",IF(COUNTIF('Movimentos Bancários'!$J$6:$J$105,J73)&gt;1,"ID duplicado",IF(COUNTIFS('Movimentos Bancários'!$J$6:$J$105,J73,'Movimentos Bancários'!$K$6:$K$105,"Excluído")&gt;0,"Contrapartida excluída",IF(AND(I73-SUMIF('Movimentos Bancários'!$J$6:$J$105,J73,'Movimentos Bancários'!$I$6:$I$105)&lt;='Painel'!$K$9,I73-SUMIF('Movimentos Bancários'!$J$6:$J$105,J73,'Movimentos Bancários'!$I$6:$I$105)&gt;=-'Painel'!$K$9),"OK","Valor diferente")))),"Erro de verificação"))))</f>
        <v/>
      </c>
      <c r="N73" s="9" t="n"/>
    </row>
    <row r="74">
      <c r="A74" s="15">
        <f>IF(C74="","","CON-"&amp;TEXT(ROW()-5,"000"))</f>
        <v/>
      </c>
      <c r="B74" s="26" t="n"/>
      <c r="C74" s="26" t="n"/>
      <c r="D74" s="9" t="n"/>
      <c r="E74" s="9" t="n"/>
      <c r="F74" s="9" t="n"/>
      <c r="G74" s="17" t="n"/>
      <c r="H74" s="17" t="n"/>
      <c r="I74" s="7">
        <f>IF(C74="","",IFERROR(G74-H74,0))</f>
        <v/>
      </c>
      <c r="J74" s="18" t="n"/>
      <c r="K74" s="18" t="inlineStr">
        <is>
          <t>Ativo</t>
        </is>
      </c>
      <c r="L74" s="19">
        <f>IF(C74="","",IF(K74="Excluído","Excluído",IF(M74="OK","Conciliado","Pendente")))</f>
        <v/>
      </c>
      <c r="M74" s="15">
        <f>IF(C74="","",IF(K74="Excluído","Não aplicável",IF(J74="","Sem ID",IFERROR(IF(COUNTIF('Movimentos Bancários'!$J$6:$J$105,J74)=0,"ID sem correspondência",IF(COUNTIF('Movimentos Bancários'!$J$6:$J$105,J74)&gt;1,"ID duplicado",IF(COUNTIFS('Movimentos Bancários'!$J$6:$J$105,J74,'Movimentos Bancários'!$K$6:$K$105,"Excluído")&gt;0,"Contrapartida excluída",IF(AND(I74-SUMIF('Movimentos Bancários'!$J$6:$J$105,J74,'Movimentos Bancários'!$I$6:$I$105)&lt;='Painel'!$K$9,I74-SUMIF('Movimentos Bancários'!$J$6:$J$105,J74,'Movimentos Bancários'!$I$6:$I$105)&gt;=-'Painel'!$K$9),"OK","Valor diferente")))),"Erro de verificação"))))</f>
        <v/>
      </c>
      <c r="N74" s="9" t="n"/>
    </row>
    <row r="75">
      <c r="A75" s="15">
        <f>IF(C75="","","CON-"&amp;TEXT(ROW()-5,"000"))</f>
        <v/>
      </c>
      <c r="B75" s="26" t="n"/>
      <c r="C75" s="26" t="n"/>
      <c r="D75" s="9" t="n"/>
      <c r="E75" s="9" t="n"/>
      <c r="F75" s="9" t="n"/>
      <c r="G75" s="17" t="n"/>
      <c r="H75" s="17" t="n"/>
      <c r="I75" s="7">
        <f>IF(C75="","",IFERROR(G75-H75,0))</f>
        <v/>
      </c>
      <c r="J75" s="18" t="n"/>
      <c r="K75" s="18" t="inlineStr">
        <is>
          <t>Ativo</t>
        </is>
      </c>
      <c r="L75" s="19">
        <f>IF(C75="","",IF(K75="Excluído","Excluído",IF(M75="OK","Conciliado","Pendente")))</f>
        <v/>
      </c>
      <c r="M75" s="15">
        <f>IF(C75="","",IF(K75="Excluído","Não aplicável",IF(J75="","Sem ID",IFERROR(IF(COUNTIF('Movimentos Bancários'!$J$6:$J$105,J75)=0,"ID sem correspondência",IF(COUNTIF('Movimentos Bancários'!$J$6:$J$105,J75)&gt;1,"ID duplicado",IF(COUNTIFS('Movimentos Bancários'!$J$6:$J$105,J75,'Movimentos Bancários'!$K$6:$K$105,"Excluído")&gt;0,"Contrapartida excluída",IF(AND(I75-SUMIF('Movimentos Bancários'!$J$6:$J$105,J75,'Movimentos Bancários'!$I$6:$I$105)&lt;='Painel'!$K$9,I75-SUMIF('Movimentos Bancários'!$J$6:$J$105,J75,'Movimentos Bancários'!$I$6:$I$105)&gt;=-'Painel'!$K$9),"OK","Valor diferente")))),"Erro de verificação"))))</f>
        <v/>
      </c>
      <c r="N75" s="9" t="n"/>
    </row>
    <row r="76">
      <c r="A76" s="15">
        <f>IF(C76="","","CON-"&amp;TEXT(ROW()-5,"000"))</f>
        <v/>
      </c>
      <c r="B76" s="26" t="n"/>
      <c r="C76" s="26" t="n"/>
      <c r="D76" s="9" t="n"/>
      <c r="E76" s="9" t="n"/>
      <c r="F76" s="9" t="n"/>
      <c r="G76" s="17" t="n"/>
      <c r="H76" s="17" t="n"/>
      <c r="I76" s="7">
        <f>IF(C76="","",IFERROR(G76-H76,0))</f>
        <v/>
      </c>
      <c r="J76" s="18" t="n"/>
      <c r="K76" s="18" t="inlineStr">
        <is>
          <t>Ativo</t>
        </is>
      </c>
      <c r="L76" s="19">
        <f>IF(C76="","",IF(K76="Excluído","Excluído",IF(M76="OK","Conciliado","Pendente")))</f>
        <v/>
      </c>
      <c r="M76" s="15">
        <f>IF(C76="","",IF(K76="Excluído","Não aplicável",IF(J76="","Sem ID",IFERROR(IF(COUNTIF('Movimentos Bancários'!$J$6:$J$105,J76)=0,"ID sem correspondência",IF(COUNTIF('Movimentos Bancários'!$J$6:$J$105,J76)&gt;1,"ID duplicado",IF(COUNTIFS('Movimentos Bancários'!$J$6:$J$105,J76,'Movimentos Bancários'!$K$6:$K$105,"Excluído")&gt;0,"Contrapartida excluída",IF(AND(I76-SUMIF('Movimentos Bancários'!$J$6:$J$105,J76,'Movimentos Bancários'!$I$6:$I$105)&lt;='Painel'!$K$9,I76-SUMIF('Movimentos Bancários'!$J$6:$J$105,J76,'Movimentos Bancários'!$I$6:$I$105)&gt;=-'Painel'!$K$9),"OK","Valor diferente")))),"Erro de verificação"))))</f>
        <v/>
      </c>
      <c r="N76" s="9" t="n"/>
    </row>
    <row r="77">
      <c r="A77" s="15">
        <f>IF(C77="","","CON-"&amp;TEXT(ROW()-5,"000"))</f>
        <v/>
      </c>
      <c r="B77" s="26" t="n"/>
      <c r="C77" s="26" t="n"/>
      <c r="D77" s="9" t="n"/>
      <c r="E77" s="9" t="n"/>
      <c r="F77" s="9" t="n"/>
      <c r="G77" s="17" t="n"/>
      <c r="H77" s="17" t="n"/>
      <c r="I77" s="7">
        <f>IF(C77="","",IFERROR(G77-H77,0))</f>
        <v/>
      </c>
      <c r="J77" s="18" t="n"/>
      <c r="K77" s="18" t="inlineStr">
        <is>
          <t>Ativo</t>
        </is>
      </c>
      <c r="L77" s="19">
        <f>IF(C77="","",IF(K77="Excluído","Excluído",IF(M77="OK","Conciliado","Pendente")))</f>
        <v/>
      </c>
      <c r="M77" s="15">
        <f>IF(C77="","",IF(K77="Excluído","Não aplicável",IF(J77="","Sem ID",IFERROR(IF(COUNTIF('Movimentos Bancários'!$J$6:$J$105,J77)=0,"ID sem correspondência",IF(COUNTIF('Movimentos Bancários'!$J$6:$J$105,J77)&gt;1,"ID duplicado",IF(COUNTIFS('Movimentos Bancários'!$J$6:$J$105,J77,'Movimentos Bancários'!$K$6:$K$105,"Excluído")&gt;0,"Contrapartida excluída",IF(AND(I77-SUMIF('Movimentos Bancários'!$J$6:$J$105,J77,'Movimentos Bancários'!$I$6:$I$105)&lt;='Painel'!$K$9,I77-SUMIF('Movimentos Bancários'!$J$6:$J$105,J77,'Movimentos Bancários'!$I$6:$I$105)&gt;=-'Painel'!$K$9),"OK","Valor diferente")))),"Erro de verificação"))))</f>
        <v/>
      </c>
      <c r="N77" s="9" t="n"/>
    </row>
    <row r="78">
      <c r="A78" s="15">
        <f>IF(C78="","","CON-"&amp;TEXT(ROW()-5,"000"))</f>
        <v/>
      </c>
      <c r="B78" s="26" t="n"/>
      <c r="C78" s="26" t="n"/>
      <c r="D78" s="9" t="n"/>
      <c r="E78" s="9" t="n"/>
      <c r="F78" s="9" t="n"/>
      <c r="G78" s="17" t="n"/>
      <c r="H78" s="17" t="n"/>
      <c r="I78" s="7">
        <f>IF(C78="","",IFERROR(G78-H78,0))</f>
        <v/>
      </c>
      <c r="J78" s="18" t="n"/>
      <c r="K78" s="18" t="inlineStr">
        <is>
          <t>Ativo</t>
        </is>
      </c>
      <c r="L78" s="19">
        <f>IF(C78="","",IF(K78="Excluído","Excluído",IF(M78="OK","Conciliado","Pendente")))</f>
        <v/>
      </c>
      <c r="M78" s="15">
        <f>IF(C78="","",IF(K78="Excluído","Não aplicável",IF(J78="","Sem ID",IFERROR(IF(COUNTIF('Movimentos Bancários'!$J$6:$J$105,J78)=0,"ID sem correspondência",IF(COUNTIF('Movimentos Bancários'!$J$6:$J$105,J78)&gt;1,"ID duplicado",IF(COUNTIFS('Movimentos Bancários'!$J$6:$J$105,J78,'Movimentos Bancários'!$K$6:$K$105,"Excluído")&gt;0,"Contrapartida excluída",IF(AND(I78-SUMIF('Movimentos Bancários'!$J$6:$J$105,J78,'Movimentos Bancários'!$I$6:$I$105)&lt;='Painel'!$K$9,I78-SUMIF('Movimentos Bancários'!$J$6:$J$105,J78,'Movimentos Bancários'!$I$6:$I$105)&gt;=-'Painel'!$K$9),"OK","Valor diferente")))),"Erro de verificação"))))</f>
        <v/>
      </c>
      <c r="N78" s="9" t="n"/>
    </row>
    <row r="79">
      <c r="A79" s="15">
        <f>IF(C79="","","CON-"&amp;TEXT(ROW()-5,"000"))</f>
        <v/>
      </c>
      <c r="B79" s="26" t="n"/>
      <c r="C79" s="26" t="n"/>
      <c r="D79" s="9" t="n"/>
      <c r="E79" s="9" t="n"/>
      <c r="F79" s="9" t="n"/>
      <c r="G79" s="17" t="n"/>
      <c r="H79" s="17" t="n"/>
      <c r="I79" s="7">
        <f>IF(C79="","",IFERROR(G79-H79,0))</f>
        <v/>
      </c>
      <c r="J79" s="18" t="n"/>
      <c r="K79" s="18" t="inlineStr">
        <is>
          <t>Ativo</t>
        </is>
      </c>
      <c r="L79" s="19">
        <f>IF(C79="","",IF(K79="Excluído","Excluído",IF(M79="OK","Conciliado","Pendente")))</f>
        <v/>
      </c>
      <c r="M79" s="15">
        <f>IF(C79="","",IF(K79="Excluído","Não aplicável",IF(J79="","Sem ID",IFERROR(IF(COUNTIF('Movimentos Bancários'!$J$6:$J$105,J79)=0,"ID sem correspondência",IF(COUNTIF('Movimentos Bancários'!$J$6:$J$105,J79)&gt;1,"ID duplicado",IF(COUNTIFS('Movimentos Bancários'!$J$6:$J$105,J79,'Movimentos Bancários'!$K$6:$K$105,"Excluído")&gt;0,"Contrapartida excluída",IF(AND(I79-SUMIF('Movimentos Bancários'!$J$6:$J$105,J79,'Movimentos Bancários'!$I$6:$I$105)&lt;='Painel'!$K$9,I79-SUMIF('Movimentos Bancários'!$J$6:$J$105,J79,'Movimentos Bancários'!$I$6:$I$105)&gt;=-'Painel'!$K$9),"OK","Valor diferente")))),"Erro de verificação"))))</f>
        <v/>
      </c>
      <c r="N79" s="9" t="n"/>
    </row>
    <row r="80">
      <c r="A80" s="15">
        <f>IF(C80="","","CON-"&amp;TEXT(ROW()-5,"000"))</f>
        <v/>
      </c>
      <c r="B80" s="26" t="n"/>
      <c r="C80" s="26" t="n"/>
      <c r="D80" s="9" t="n"/>
      <c r="E80" s="9" t="n"/>
      <c r="F80" s="9" t="n"/>
      <c r="G80" s="17" t="n"/>
      <c r="H80" s="17" t="n"/>
      <c r="I80" s="7">
        <f>IF(C80="","",IFERROR(G80-H80,0))</f>
        <v/>
      </c>
      <c r="J80" s="18" t="n"/>
      <c r="K80" s="18" t="inlineStr">
        <is>
          <t>Ativo</t>
        </is>
      </c>
      <c r="L80" s="19">
        <f>IF(C80="","",IF(K80="Excluído","Excluído",IF(M80="OK","Conciliado","Pendente")))</f>
        <v/>
      </c>
      <c r="M80" s="15">
        <f>IF(C80="","",IF(K80="Excluído","Não aplicável",IF(J80="","Sem ID",IFERROR(IF(COUNTIF('Movimentos Bancários'!$J$6:$J$105,J80)=0,"ID sem correspondência",IF(COUNTIF('Movimentos Bancários'!$J$6:$J$105,J80)&gt;1,"ID duplicado",IF(COUNTIFS('Movimentos Bancários'!$J$6:$J$105,J80,'Movimentos Bancários'!$K$6:$K$105,"Excluído")&gt;0,"Contrapartida excluída",IF(AND(I80-SUMIF('Movimentos Bancários'!$J$6:$J$105,J80,'Movimentos Bancários'!$I$6:$I$105)&lt;='Painel'!$K$9,I80-SUMIF('Movimentos Bancários'!$J$6:$J$105,J80,'Movimentos Bancários'!$I$6:$I$105)&gt;=-'Painel'!$K$9),"OK","Valor diferente")))),"Erro de verificação"))))</f>
        <v/>
      </c>
      <c r="N80" s="9" t="n"/>
    </row>
    <row r="81">
      <c r="A81" s="15">
        <f>IF(C81="","","CON-"&amp;TEXT(ROW()-5,"000"))</f>
        <v/>
      </c>
      <c r="B81" s="26" t="n"/>
      <c r="C81" s="26" t="n"/>
      <c r="D81" s="9" t="n"/>
      <c r="E81" s="9" t="n"/>
      <c r="F81" s="9" t="n"/>
      <c r="G81" s="17" t="n"/>
      <c r="H81" s="17" t="n"/>
      <c r="I81" s="7">
        <f>IF(C81="","",IFERROR(G81-H81,0))</f>
        <v/>
      </c>
      <c r="J81" s="18" t="n"/>
      <c r="K81" s="18" t="inlineStr">
        <is>
          <t>Ativo</t>
        </is>
      </c>
      <c r="L81" s="19">
        <f>IF(C81="","",IF(K81="Excluído","Excluído",IF(M81="OK","Conciliado","Pendente")))</f>
        <v/>
      </c>
      <c r="M81" s="15">
        <f>IF(C81="","",IF(K81="Excluído","Não aplicável",IF(J81="","Sem ID",IFERROR(IF(COUNTIF('Movimentos Bancários'!$J$6:$J$105,J81)=0,"ID sem correspondência",IF(COUNTIF('Movimentos Bancários'!$J$6:$J$105,J81)&gt;1,"ID duplicado",IF(COUNTIFS('Movimentos Bancários'!$J$6:$J$105,J81,'Movimentos Bancários'!$K$6:$K$105,"Excluído")&gt;0,"Contrapartida excluída",IF(AND(I81-SUMIF('Movimentos Bancários'!$J$6:$J$105,J81,'Movimentos Bancários'!$I$6:$I$105)&lt;='Painel'!$K$9,I81-SUMIF('Movimentos Bancários'!$J$6:$J$105,J81,'Movimentos Bancários'!$I$6:$I$105)&gt;=-'Painel'!$K$9),"OK","Valor diferente")))),"Erro de verificação"))))</f>
        <v/>
      </c>
      <c r="N81" s="9" t="n"/>
    </row>
    <row r="82">
      <c r="A82" s="15">
        <f>IF(C82="","","CON-"&amp;TEXT(ROW()-5,"000"))</f>
        <v/>
      </c>
      <c r="B82" s="26" t="n"/>
      <c r="C82" s="26" t="n"/>
      <c r="D82" s="9" t="n"/>
      <c r="E82" s="9" t="n"/>
      <c r="F82" s="9" t="n"/>
      <c r="G82" s="17" t="n"/>
      <c r="H82" s="17" t="n"/>
      <c r="I82" s="7">
        <f>IF(C82="","",IFERROR(G82-H82,0))</f>
        <v/>
      </c>
      <c r="J82" s="18" t="n"/>
      <c r="K82" s="18" t="inlineStr">
        <is>
          <t>Ativo</t>
        </is>
      </c>
      <c r="L82" s="19">
        <f>IF(C82="","",IF(K82="Excluído","Excluído",IF(M82="OK","Conciliado","Pendente")))</f>
        <v/>
      </c>
      <c r="M82" s="15">
        <f>IF(C82="","",IF(K82="Excluído","Não aplicável",IF(J82="","Sem ID",IFERROR(IF(COUNTIF('Movimentos Bancários'!$J$6:$J$105,J82)=0,"ID sem correspondência",IF(COUNTIF('Movimentos Bancários'!$J$6:$J$105,J82)&gt;1,"ID duplicado",IF(COUNTIFS('Movimentos Bancários'!$J$6:$J$105,J82,'Movimentos Bancários'!$K$6:$K$105,"Excluído")&gt;0,"Contrapartida excluída",IF(AND(I82-SUMIF('Movimentos Bancários'!$J$6:$J$105,J82,'Movimentos Bancários'!$I$6:$I$105)&lt;='Painel'!$K$9,I82-SUMIF('Movimentos Bancários'!$J$6:$J$105,J82,'Movimentos Bancários'!$I$6:$I$105)&gt;=-'Painel'!$K$9),"OK","Valor diferente")))),"Erro de verificação"))))</f>
        <v/>
      </c>
      <c r="N82" s="9" t="n"/>
    </row>
    <row r="83">
      <c r="A83" s="15">
        <f>IF(C83="","","CON-"&amp;TEXT(ROW()-5,"000"))</f>
        <v/>
      </c>
      <c r="B83" s="26" t="n"/>
      <c r="C83" s="26" t="n"/>
      <c r="D83" s="9" t="n"/>
      <c r="E83" s="9" t="n"/>
      <c r="F83" s="9" t="n"/>
      <c r="G83" s="17" t="n"/>
      <c r="H83" s="17" t="n"/>
      <c r="I83" s="7">
        <f>IF(C83="","",IFERROR(G83-H83,0))</f>
        <v/>
      </c>
      <c r="J83" s="18" t="n"/>
      <c r="K83" s="18" t="inlineStr">
        <is>
          <t>Ativo</t>
        </is>
      </c>
      <c r="L83" s="19">
        <f>IF(C83="","",IF(K83="Excluído","Excluído",IF(M83="OK","Conciliado","Pendente")))</f>
        <v/>
      </c>
      <c r="M83" s="15">
        <f>IF(C83="","",IF(K83="Excluído","Não aplicável",IF(J83="","Sem ID",IFERROR(IF(COUNTIF('Movimentos Bancários'!$J$6:$J$105,J83)=0,"ID sem correspondência",IF(COUNTIF('Movimentos Bancários'!$J$6:$J$105,J83)&gt;1,"ID duplicado",IF(COUNTIFS('Movimentos Bancários'!$J$6:$J$105,J83,'Movimentos Bancários'!$K$6:$K$105,"Excluído")&gt;0,"Contrapartida excluída",IF(AND(I83-SUMIF('Movimentos Bancários'!$J$6:$J$105,J83,'Movimentos Bancários'!$I$6:$I$105)&lt;='Painel'!$K$9,I83-SUMIF('Movimentos Bancários'!$J$6:$J$105,J83,'Movimentos Bancários'!$I$6:$I$105)&gt;=-'Painel'!$K$9),"OK","Valor diferente")))),"Erro de verificação"))))</f>
        <v/>
      </c>
      <c r="N83" s="9" t="n"/>
    </row>
    <row r="84">
      <c r="A84" s="15">
        <f>IF(C84="","","CON-"&amp;TEXT(ROW()-5,"000"))</f>
        <v/>
      </c>
      <c r="B84" s="26" t="n"/>
      <c r="C84" s="26" t="n"/>
      <c r="D84" s="9" t="n"/>
      <c r="E84" s="9" t="n"/>
      <c r="F84" s="9" t="n"/>
      <c r="G84" s="17" t="n"/>
      <c r="H84" s="17" t="n"/>
      <c r="I84" s="7">
        <f>IF(C84="","",IFERROR(G84-H84,0))</f>
        <v/>
      </c>
      <c r="J84" s="18" t="n"/>
      <c r="K84" s="18" t="inlineStr">
        <is>
          <t>Ativo</t>
        </is>
      </c>
      <c r="L84" s="19">
        <f>IF(C84="","",IF(K84="Excluído","Excluído",IF(M84="OK","Conciliado","Pendente")))</f>
        <v/>
      </c>
      <c r="M84" s="15">
        <f>IF(C84="","",IF(K84="Excluído","Não aplicável",IF(J84="","Sem ID",IFERROR(IF(COUNTIF('Movimentos Bancários'!$J$6:$J$105,J84)=0,"ID sem correspondência",IF(COUNTIF('Movimentos Bancários'!$J$6:$J$105,J84)&gt;1,"ID duplicado",IF(COUNTIFS('Movimentos Bancários'!$J$6:$J$105,J84,'Movimentos Bancários'!$K$6:$K$105,"Excluído")&gt;0,"Contrapartida excluída",IF(AND(I84-SUMIF('Movimentos Bancários'!$J$6:$J$105,J84,'Movimentos Bancários'!$I$6:$I$105)&lt;='Painel'!$K$9,I84-SUMIF('Movimentos Bancários'!$J$6:$J$105,J84,'Movimentos Bancários'!$I$6:$I$105)&gt;=-'Painel'!$K$9),"OK","Valor diferente")))),"Erro de verificação"))))</f>
        <v/>
      </c>
      <c r="N84" s="9" t="n"/>
    </row>
    <row r="85">
      <c r="A85" s="15">
        <f>IF(C85="","","CON-"&amp;TEXT(ROW()-5,"000"))</f>
        <v/>
      </c>
      <c r="B85" s="26" t="n"/>
      <c r="C85" s="26" t="n"/>
      <c r="D85" s="9" t="n"/>
      <c r="E85" s="9" t="n"/>
      <c r="F85" s="9" t="n"/>
      <c r="G85" s="17" t="n"/>
      <c r="H85" s="17" t="n"/>
      <c r="I85" s="7">
        <f>IF(C85="","",IFERROR(G85-H85,0))</f>
        <v/>
      </c>
      <c r="J85" s="18" t="n"/>
      <c r="K85" s="18" t="inlineStr">
        <is>
          <t>Ativo</t>
        </is>
      </c>
      <c r="L85" s="19">
        <f>IF(C85="","",IF(K85="Excluído","Excluído",IF(M85="OK","Conciliado","Pendente")))</f>
        <v/>
      </c>
      <c r="M85" s="15">
        <f>IF(C85="","",IF(K85="Excluído","Não aplicável",IF(J85="","Sem ID",IFERROR(IF(COUNTIF('Movimentos Bancários'!$J$6:$J$105,J85)=0,"ID sem correspondência",IF(COUNTIF('Movimentos Bancários'!$J$6:$J$105,J85)&gt;1,"ID duplicado",IF(COUNTIFS('Movimentos Bancários'!$J$6:$J$105,J85,'Movimentos Bancários'!$K$6:$K$105,"Excluído")&gt;0,"Contrapartida excluída",IF(AND(I85-SUMIF('Movimentos Bancários'!$J$6:$J$105,J85,'Movimentos Bancários'!$I$6:$I$105)&lt;='Painel'!$K$9,I85-SUMIF('Movimentos Bancários'!$J$6:$J$105,J85,'Movimentos Bancários'!$I$6:$I$105)&gt;=-'Painel'!$K$9),"OK","Valor diferente")))),"Erro de verificação"))))</f>
        <v/>
      </c>
      <c r="N85" s="9" t="n"/>
    </row>
    <row r="86">
      <c r="A86" s="15">
        <f>IF(C86="","","CON-"&amp;TEXT(ROW()-5,"000"))</f>
        <v/>
      </c>
      <c r="B86" s="26" t="n"/>
      <c r="C86" s="26" t="n"/>
      <c r="D86" s="9" t="n"/>
      <c r="E86" s="9" t="n"/>
      <c r="F86" s="9" t="n"/>
      <c r="G86" s="17" t="n"/>
      <c r="H86" s="17" t="n"/>
      <c r="I86" s="7">
        <f>IF(C86="","",IFERROR(G86-H86,0))</f>
        <v/>
      </c>
      <c r="J86" s="18" t="n"/>
      <c r="K86" s="18" t="inlineStr">
        <is>
          <t>Ativo</t>
        </is>
      </c>
      <c r="L86" s="19">
        <f>IF(C86="","",IF(K86="Excluído","Excluído",IF(M86="OK","Conciliado","Pendente")))</f>
        <v/>
      </c>
      <c r="M86" s="15">
        <f>IF(C86="","",IF(K86="Excluído","Não aplicável",IF(J86="","Sem ID",IFERROR(IF(COUNTIF('Movimentos Bancários'!$J$6:$J$105,J86)=0,"ID sem correspondência",IF(COUNTIF('Movimentos Bancários'!$J$6:$J$105,J86)&gt;1,"ID duplicado",IF(COUNTIFS('Movimentos Bancários'!$J$6:$J$105,J86,'Movimentos Bancários'!$K$6:$K$105,"Excluído")&gt;0,"Contrapartida excluída",IF(AND(I86-SUMIF('Movimentos Bancários'!$J$6:$J$105,J86,'Movimentos Bancários'!$I$6:$I$105)&lt;='Painel'!$K$9,I86-SUMIF('Movimentos Bancários'!$J$6:$J$105,J86,'Movimentos Bancários'!$I$6:$I$105)&gt;=-'Painel'!$K$9),"OK","Valor diferente")))),"Erro de verificação"))))</f>
        <v/>
      </c>
      <c r="N86" s="9" t="n"/>
    </row>
    <row r="87">
      <c r="A87" s="15">
        <f>IF(C87="","","CON-"&amp;TEXT(ROW()-5,"000"))</f>
        <v/>
      </c>
      <c r="B87" s="26" t="n"/>
      <c r="C87" s="26" t="n"/>
      <c r="D87" s="9" t="n"/>
      <c r="E87" s="9" t="n"/>
      <c r="F87" s="9" t="n"/>
      <c r="G87" s="17" t="n"/>
      <c r="H87" s="17" t="n"/>
      <c r="I87" s="7">
        <f>IF(C87="","",IFERROR(G87-H87,0))</f>
        <v/>
      </c>
      <c r="J87" s="18" t="n"/>
      <c r="K87" s="18" t="inlineStr">
        <is>
          <t>Ativo</t>
        </is>
      </c>
      <c r="L87" s="19">
        <f>IF(C87="","",IF(K87="Excluído","Excluído",IF(M87="OK","Conciliado","Pendente")))</f>
        <v/>
      </c>
      <c r="M87" s="15">
        <f>IF(C87="","",IF(K87="Excluído","Não aplicável",IF(J87="","Sem ID",IFERROR(IF(COUNTIF('Movimentos Bancários'!$J$6:$J$105,J87)=0,"ID sem correspondência",IF(COUNTIF('Movimentos Bancários'!$J$6:$J$105,J87)&gt;1,"ID duplicado",IF(COUNTIFS('Movimentos Bancários'!$J$6:$J$105,J87,'Movimentos Bancários'!$K$6:$K$105,"Excluído")&gt;0,"Contrapartida excluída",IF(AND(I87-SUMIF('Movimentos Bancários'!$J$6:$J$105,J87,'Movimentos Bancários'!$I$6:$I$105)&lt;='Painel'!$K$9,I87-SUMIF('Movimentos Bancários'!$J$6:$J$105,J87,'Movimentos Bancários'!$I$6:$I$105)&gt;=-'Painel'!$K$9),"OK","Valor diferente")))),"Erro de verificação"))))</f>
        <v/>
      </c>
      <c r="N87" s="9" t="n"/>
    </row>
    <row r="88">
      <c r="A88" s="15">
        <f>IF(C88="","","CON-"&amp;TEXT(ROW()-5,"000"))</f>
        <v/>
      </c>
      <c r="B88" s="26" t="n"/>
      <c r="C88" s="26" t="n"/>
      <c r="D88" s="9" t="n"/>
      <c r="E88" s="9" t="n"/>
      <c r="F88" s="9" t="n"/>
      <c r="G88" s="17" t="n"/>
      <c r="H88" s="17" t="n"/>
      <c r="I88" s="7">
        <f>IF(C88="","",IFERROR(G88-H88,0))</f>
        <v/>
      </c>
      <c r="J88" s="18" t="n"/>
      <c r="K88" s="18" t="inlineStr">
        <is>
          <t>Ativo</t>
        </is>
      </c>
      <c r="L88" s="19">
        <f>IF(C88="","",IF(K88="Excluído","Excluído",IF(M88="OK","Conciliado","Pendente")))</f>
        <v/>
      </c>
      <c r="M88" s="15">
        <f>IF(C88="","",IF(K88="Excluído","Não aplicável",IF(J88="","Sem ID",IFERROR(IF(COUNTIF('Movimentos Bancários'!$J$6:$J$105,J88)=0,"ID sem correspondência",IF(COUNTIF('Movimentos Bancários'!$J$6:$J$105,J88)&gt;1,"ID duplicado",IF(COUNTIFS('Movimentos Bancários'!$J$6:$J$105,J88,'Movimentos Bancários'!$K$6:$K$105,"Excluído")&gt;0,"Contrapartida excluída",IF(AND(I88-SUMIF('Movimentos Bancários'!$J$6:$J$105,J88,'Movimentos Bancários'!$I$6:$I$105)&lt;='Painel'!$K$9,I88-SUMIF('Movimentos Bancários'!$J$6:$J$105,J88,'Movimentos Bancários'!$I$6:$I$105)&gt;=-'Painel'!$K$9),"OK","Valor diferente")))),"Erro de verificação"))))</f>
        <v/>
      </c>
      <c r="N88" s="9" t="n"/>
    </row>
    <row r="89">
      <c r="A89" s="15">
        <f>IF(C89="","","CON-"&amp;TEXT(ROW()-5,"000"))</f>
        <v/>
      </c>
      <c r="B89" s="26" t="n"/>
      <c r="C89" s="26" t="n"/>
      <c r="D89" s="9" t="n"/>
      <c r="E89" s="9" t="n"/>
      <c r="F89" s="9" t="n"/>
      <c r="G89" s="17" t="n"/>
      <c r="H89" s="17" t="n"/>
      <c r="I89" s="7">
        <f>IF(C89="","",IFERROR(G89-H89,0))</f>
        <v/>
      </c>
      <c r="J89" s="18" t="n"/>
      <c r="K89" s="18" t="inlineStr">
        <is>
          <t>Ativo</t>
        </is>
      </c>
      <c r="L89" s="19">
        <f>IF(C89="","",IF(K89="Excluído","Excluído",IF(M89="OK","Conciliado","Pendente")))</f>
        <v/>
      </c>
      <c r="M89" s="15">
        <f>IF(C89="","",IF(K89="Excluído","Não aplicável",IF(J89="","Sem ID",IFERROR(IF(COUNTIF('Movimentos Bancários'!$J$6:$J$105,J89)=0,"ID sem correspondência",IF(COUNTIF('Movimentos Bancários'!$J$6:$J$105,J89)&gt;1,"ID duplicado",IF(COUNTIFS('Movimentos Bancários'!$J$6:$J$105,J89,'Movimentos Bancários'!$K$6:$K$105,"Excluído")&gt;0,"Contrapartida excluída",IF(AND(I89-SUMIF('Movimentos Bancários'!$J$6:$J$105,J89,'Movimentos Bancários'!$I$6:$I$105)&lt;='Painel'!$K$9,I89-SUMIF('Movimentos Bancários'!$J$6:$J$105,J89,'Movimentos Bancários'!$I$6:$I$105)&gt;=-'Painel'!$K$9),"OK","Valor diferente")))),"Erro de verificação"))))</f>
        <v/>
      </c>
      <c r="N89" s="9" t="n"/>
    </row>
    <row r="90">
      <c r="A90" s="15">
        <f>IF(C90="","","CON-"&amp;TEXT(ROW()-5,"000"))</f>
        <v/>
      </c>
      <c r="B90" s="26" t="n"/>
      <c r="C90" s="26" t="n"/>
      <c r="D90" s="9" t="n"/>
      <c r="E90" s="9" t="n"/>
      <c r="F90" s="9" t="n"/>
      <c r="G90" s="17" t="n"/>
      <c r="H90" s="17" t="n"/>
      <c r="I90" s="7">
        <f>IF(C90="","",IFERROR(G90-H90,0))</f>
        <v/>
      </c>
      <c r="J90" s="18" t="n"/>
      <c r="K90" s="18" t="inlineStr">
        <is>
          <t>Ativo</t>
        </is>
      </c>
      <c r="L90" s="19">
        <f>IF(C90="","",IF(K90="Excluído","Excluído",IF(M90="OK","Conciliado","Pendente")))</f>
        <v/>
      </c>
      <c r="M90" s="15">
        <f>IF(C90="","",IF(K90="Excluído","Não aplicável",IF(J90="","Sem ID",IFERROR(IF(COUNTIF('Movimentos Bancários'!$J$6:$J$105,J90)=0,"ID sem correspondência",IF(COUNTIF('Movimentos Bancários'!$J$6:$J$105,J90)&gt;1,"ID duplicado",IF(COUNTIFS('Movimentos Bancários'!$J$6:$J$105,J90,'Movimentos Bancários'!$K$6:$K$105,"Excluído")&gt;0,"Contrapartida excluída",IF(AND(I90-SUMIF('Movimentos Bancários'!$J$6:$J$105,J90,'Movimentos Bancários'!$I$6:$I$105)&lt;='Painel'!$K$9,I90-SUMIF('Movimentos Bancários'!$J$6:$J$105,J90,'Movimentos Bancários'!$I$6:$I$105)&gt;=-'Painel'!$K$9),"OK","Valor diferente")))),"Erro de verificação"))))</f>
        <v/>
      </c>
      <c r="N90" s="9" t="n"/>
    </row>
    <row r="91">
      <c r="A91" s="15">
        <f>IF(C91="","","CON-"&amp;TEXT(ROW()-5,"000"))</f>
        <v/>
      </c>
      <c r="B91" s="26" t="n"/>
      <c r="C91" s="26" t="n"/>
      <c r="D91" s="9" t="n"/>
      <c r="E91" s="9" t="n"/>
      <c r="F91" s="9" t="n"/>
      <c r="G91" s="17" t="n"/>
      <c r="H91" s="17" t="n"/>
      <c r="I91" s="7">
        <f>IF(C91="","",IFERROR(G91-H91,0))</f>
        <v/>
      </c>
      <c r="J91" s="18" t="n"/>
      <c r="K91" s="18" t="inlineStr">
        <is>
          <t>Ativo</t>
        </is>
      </c>
      <c r="L91" s="19">
        <f>IF(C91="","",IF(K91="Excluído","Excluído",IF(M91="OK","Conciliado","Pendente")))</f>
        <v/>
      </c>
      <c r="M91" s="15">
        <f>IF(C91="","",IF(K91="Excluído","Não aplicável",IF(J91="","Sem ID",IFERROR(IF(COUNTIF('Movimentos Bancários'!$J$6:$J$105,J91)=0,"ID sem correspondência",IF(COUNTIF('Movimentos Bancários'!$J$6:$J$105,J91)&gt;1,"ID duplicado",IF(COUNTIFS('Movimentos Bancários'!$J$6:$J$105,J91,'Movimentos Bancários'!$K$6:$K$105,"Excluído")&gt;0,"Contrapartida excluída",IF(AND(I91-SUMIF('Movimentos Bancários'!$J$6:$J$105,J91,'Movimentos Bancários'!$I$6:$I$105)&lt;='Painel'!$K$9,I91-SUMIF('Movimentos Bancários'!$J$6:$J$105,J91,'Movimentos Bancários'!$I$6:$I$105)&gt;=-'Painel'!$K$9),"OK","Valor diferente")))),"Erro de verificação"))))</f>
        <v/>
      </c>
      <c r="N91" s="9" t="n"/>
    </row>
    <row r="92">
      <c r="A92" s="15">
        <f>IF(C92="","","CON-"&amp;TEXT(ROW()-5,"000"))</f>
        <v/>
      </c>
      <c r="B92" s="26" t="n"/>
      <c r="C92" s="26" t="n"/>
      <c r="D92" s="9" t="n"/>
      <c r="E92" s="9" t="n"/>
      <c r="F92" s="9" t="n"/>
      <c r="G92" s="17" t="n"/>
      <c r="H92" s="17" t="n"/>
      <c r="I92" s="7">
        <f>IF(C92="","",IFERROR(G92-H92,0))</f>
        <v/>
      </c>
      <c r="J92" s="18" t="n"/>
      <c r="K92" s="18" t="inlineStr">
        <is>
          <t>Ativo</t>
        </is>
      </c>
      <c r="L92" s="19">
        <f>IF(C92="","",IF(K92="Excluído","Excluído",IF(M92="OK","Conciliado","Pendente")))</f>
        <v/>
      </c>
      <c r="M92" s="15">
        <f>IF(C92="","",IF(K92="Excluído","Não aplicável",IF(J92="","Sem ID",IFERROR(IF(COUNTIF('Movimentos Bancários'!$J$6:$J$105,J92)=0,"ID sem correspondência",IF(COUNTIF('Movimentos Bancários'!$J$6:$J$105,J92)&gt;1,"ID duplicado",IF(COUNTIFS('Movimentos Bancários'!$J$6:$J$105,J92,'Movimentos Bancários'!$K$6:$K$105,"Excluído")&gt;0,"Contrapartida excluída",IF(AND(I92-SUMIF('Movimentos Bancários'!$J$6:$J$105,J92,'Movimentos Bancários'!$I$6:$I$105)&lt;='Painel'!$K$9,I92-SUMIF('Movimentos Bancários'!$J$6:$J$105,J92,'Movimentos Bancários'!$I$6:$I$105)&gt;=-'Painel'!$K$9),"OK","Valor diferente")))),"Erro de verificação"))))</f>
        <v/>
      </c>
      <c r="N92" s="9" t="n"/>
    </row>
    <row r="93">
      <c r="A93" s="15">
        <f>IF(C93="","","CON-"&amp;TEXT(ROW()-5,"000"))</f>
        <v/>
      </c>
      <c r="B93" s="26" t="n"/>
      <c r="C93" s="26" t="n"/>
      <c r="D93" s="9" t="n"/>
      <c r="E93" s="9" t="n"/>
      <c r="F93" s="9" t="n"/>
      <c r="G93" s="17" t="n"/>
      <c r="H93" s="17" t="n"/>
      <c r="I93" s="7">
        <f>IF(C93="","",IFERROR(G93-H93,0))</f>
        <v/>
      </c>
      <c r="J93" s="18" t="n"/>
      <c r="K93" s="18" t="inlineStr">
        <is>
          <t>Ativo</t>
        </is>
      </c>
      <c r="L93" s="19">
        <f>IF(C93="","",IF(K93="Excluído","Excluído",IF(M93="OK","Conciliado","Pendente")))</f>
        <v/>
      </c>
      <c r="M93" s="15">
        <f>IF(C93="","",IF(K93="Excluído","Não aplicável",IF(J93="","Sem ID",IFERROR(IF(COUNTIF('Movimentos Bancários'!$J$6:$J$105,J93)=0,"ID sem correspondência",IF(COUNTIF('Movimentos Bancários'!$J$6:$J$105,J93)&gt;1,"ID duplicado",IF(COUNTIFS('Movimentos Bancários'!$J$6:$J$105,J93,'Movimentos Bancários'!$K$6:$K$105,"Excluído")&gt;0,"Contrapartida excluída",IF(AND(I93-SUMIF('Movimentos Bancários'!$J$6:$J$105,J93,'Movimentos Bancários'!$I$6:$I$105)&lt;='Painel'!$K$9,I93-SUMIF('Movimentos Bancários'!$J$6:$J$105,J93,'Movimentos Bancários'!$I$6:$I$105)&gt;=-'Painel'!$K$9),"OK","Valor diferente")))),"Erro de verificação"))))</f>
        <v/>
      </c>
      <c r="N93" s="9" t="n"/>
    </row>
    <row r="94">
      <c r="A94" s="15">
        <f>IF(C94="","","CON-"&amp;TEXT(ROW()-5,"000"))</f>
        <v/>
      </c>
      <c r="B94" s="26" t="n"/>
      <c r="C94" s="26" t="n"/>
      <c r="D94" s="9" t="n"/>
      <c r="E94" s="9" t="n"/>
      <c r="F94" s="9" t="n"/>
      <c r="G94" s="17" t="n"/>
      <c r="H94" s="17" t="n"/>
      <c r="I94" s="7">
        <f>IF(C94="","",IFERROR(G94-H94,0))</f>
        <v/>
      </c>
      <c r="J94" s="18" t="n"/>
      <c r="K94" s="18" t="inlineStr">
        <is>
          <t>Ativo</t>
        </is>
      </c>
      <c r="L94" s="19">
        <f>IF(C94="","",IF(K94="Excluído","Excluído",IF(M94="OK","Conciliado","Pendente")))</f>
        <v/>
      </c>
      <c r="M94" s="15">
        <f>IF(C94="","",IF(K94="Excluído","Não aplicável",IF(J94="","Sem ID",IFERROR(IF(COUNTIF('Movimentos Bancários'!$J$6:$J$105,J94)=0,"ID sem correspondência",IF(COUNTIF('Movimentos Bancários'!$J$6:$J$105,J94)&gt;1,"ID duplicado",IF(COUNTIFS('Movimentos Bancários'!$J$6:$J$105,J94,'Movimentos Bancários'!$K$6:$K$105,"Excluído")&gt;0,"Contrapartida excluída",IF(AND(I94-SUMIF('Movimentos Bancários'!$J$6:$J$105,J94,'Movimentos Bancários'!$I$6:$I$105)&lt;='Painel'!$K$9,I94-SUMIF('Movimentos Bancários'!$J$6:$J$105,J94,'Movimentos Bancários'!$I$6:$I$105)&gt;=-'Painel'!$K$9),"OK","Valor diferente")))),"Erro de verificação"))))</f>
        <v/>
      </c>
      <c r="N94" s="9" t="n"/>
    </row>
    <row r="95">
      <c r="A95" s="15">
        <f>IF(C95="","","CON-"&amp;TEXT(ROW()-5,"000"))</f>
        <v/>
      </c>
      <c r="B95" s="26" t="n"/>
      <c r="C95" s="26" t="n"/>
      <c r="D95" s="9" t="n"/>
      <c r="E95" s="9" t="n"/>
      <c r="F95" s="9" t="n"/>
      <c r="G95" s="17" t="n"/>
      <c r="H95" s="17" t="n"/>
      <c r="I95" s="7">
        <f>IF(C95="","",IFERROR(G95-H95,0))</f>
        <v/>
      </c>
      <c r="J95" s="18" t="n"/>
      <c r="K95" s="18" t="inlineStr">
        <is>
          <t>Ativo</t>
        </is>
      </c>
      <c r="L95" s="19">
        <f>IF(C95="","",IF(K95="Excluído","Excluído",IF(M95="OK","Conciliado","Pendente")))</f>
        <v/>
      </c>
      <c r="M95" s="15">
        <f>IF(C95="","",IF(K95="Excluído","Não aplicável",IF(J95="","Sem ID",IFERROR(IF(COUNTIF('Movimentos Bancários'!$J$6:$J$105,J95)=0,"ID sem correspondência",IF(COUNTIF('Movimentos Bancários'!$J$6:$J$105,J95)&gt;1,"ID duplicado",IF(COUNTIFS('Movimentos Bancários'!$J$6:$J$105,J95,'Movimentos Bancários'!$K$6:$K$105,"Excluído")&gt;0,"Contrapartida excluída",IF(AND(I95-SUMIF('Movimentos Bancários'!$J$6:$J$105,J95,'Movimentos Bancários'!$I$6:$I$105)&lt;='Painel'!$K$9,I95-SUMIF('Movimentos Bancários'!$J$6:$J$105,J95,'Movimentos Bancários'!$I$6:$I$105)&gt;=-'Painel'!$K$9),"OK","Valor diferente")))),"Erro de verificação"))))</f>
        <v/>
      </c>
      <c r="N95" s="9" t="n"/>
    </row>
    <row r="96">
      <c r="A96" s="15">
        <f>IF(C96="","","CON-"&amp;TEXT(ROW()-5,"000"))</f>
        <v/>
      </c>
      <c r="B96" s="26" t="n"/>
      <c r="C96" s="26" t="n"/>
      <c r="D96" s="9" t="n"/>
      <c r="E96" s="9" t="n"/>
      <c r="F96" s="9" t="n"/>
      <c r="G96" s="17" t="n"/>
      <c r="H96" s="17" t="n"/>
      <c r="I96" s="7">
        <f>IF(C96="","",IFERROR(G96-H96,0))</f>
        <v/>
      </c>
      <c r="J96" s="18" t="n"/>
      <c r="K96" s="18" t="inlineStr">
        <is>
          <t>Ativo</t>
        </is>
      </c>
      <c r="L96" s="19">
        <f>IF(C96="","",IF(K96="Excluído","Excluído",IF(M96="OK","Conciliado","Pendente")))</f>
        <v/>
      </c>
      <c r="M96" s="15">
        <f>IF(C96="","",IF(K96="Excluído","Não aplicável",IF(J96="","Sem ID",IFERROR(IF(COUNTIF('Movimentos Bancários'!$J$6:$J$105,J96)=0,"ID sem correspondência",IF(COUNTIF('Movimentos Bancários'!$J$6:$J$105,J96)&gt;1,"ID duplicado",IF(COUNTIFS('Movimentos Bancários'!$J$6:$J$105,J96,'Movimentos Bancários'!$K$6:$K$105,"Excluído")&gt;0,"Contrapartida excluída",IF(AND(I96-SUMIF('Movimentos Bancários'!$J$6:$J$105,J96,'Movimentos Bancários'!$I$6:$I$105)&lt;='Painel'!$K$9,I96-SUMIF('Movimentos Bancários'!$J$6:$J$105,J96,'Movimentos Bancários'!$I$6:$I$105)&gt;=-'Painel'!$K$9),"OK","Valor diferente")))),"Erro de verificação"))))</f>
        <v/>
      </c>
      <c r="N96" s="9" t="n"/>
    </row>
    <row r="97">
      <c r="A97" s="15">
        <f>IF(C97="","","CON-"&amp;TEXT(ROW()-5,"000"))</f>
        <v/>
      </c>
      <c r="B97" s="26" t="n"/>
      <c r="C97" s="26" t="n"/>
      <c r="D97" s="9" t="n"/>
      <c r="E97" s="9" t="n"/>
      <c r="F97" s="9" t="n"/>
      <c r="G97" s="17" t="n"/>
      <c r="H97" s="17" t="n"/>
      <c r="I97" s="7">
        <f>IF(C97="","",IFERROR(G97-H97,0))</f>
        <v/>
      </c>
      <c r="J97" s="18" t="n"/>
      <c r="K97" s="18" t="inlineStr">
        <is>
          <t>Ativo</t>
        </is>
      </c>
      <c r="L97" s="19">
        <f>IF(C97="","",IF(K97="Excluído","Excluído",IF(M97="OK","Conciliado","Pendente")))</f>
        <v/>
      </c>
      <c r="M97" s="15">
        <f>IF(C97="","",IF(K97="Excluído","Não aplicável",IF(J97="","Sem ID",IFERROR(IF(COUNTIF('Movimentos Bancários'!$J$6:$J$105,J97)=0,"ID sem correspondência",IF(COUNTIF('Movimentos Bancários'!$J$6:$J$105,J97)&gt;1,"ID duplicado",IF(COUNTIFS('Movimentos Bancários'!$J$6:$J$105,J97,'Movimentos Bancários'!$K$6:$K$105,"Excluído")&gt;0,"Contrapartida excluída",IF(AND(I97-SUMIF('Movimentos Bancários'!$J$6:$J$105,J97,'Movimentos Bancários'!$I$6:$I$105)&lt;='Painel'!$K$9,I97-SUMIF('Movimentos Bancários'!$J$6:$J$105,J97,'Movimentos Bancários'!$I$6:$I$105)&gt;=-'Painel'!$K$9),"OK","Valor diferente")))),"Erro de verificação"))))</f>
        <v/>
      </c>
      <c r="N97" s="9" t="n"/>
    </row>
    <row r="98">
      <c r="A98" s="15">
        <f>IF(C98="","","CON-"&amp;TEXT(ROW()-5,"000"))</f>
        <v/>
      </c>
      <c r="B98" s="26" t="n"/>
      <c r="C98" s="26" t="n"/>
      <c r="D98" s="9" t="n"/>
      <c r="E98" s="9" t="n"/>
      <c r="F98" s="9" t="n"/>
      <c r="G98" s="17" t="n"/>
      <c r="H98" s="17" t="n"/>
      <c r="I98" s="7">
        <f>IF(C98="","",IFERROR(G98-H98,0))</f>
        <v/>
      </c>
      <c r="J98" s="18" t="n"/>
      <c r="K98" s="18" t="inlineStr">
        <is>
          <t>Ativo</t>
        </is>
      </c>
      <c r="L98" s="19">
        <f>IF(C98="","",IF(K98="Excluído","Excluído",IF(M98="OK","Conciliado","Pendente")))</f>
        <v/>
      </c>
      <c r="M98" s="15">
        <f>IF(C98="","",IF(K98="Excluído","Não aplicável",IF(J98="","Sem ID",IFERROR(IF(COUNTIF('Movimentos Bancários'!$J$6:$J$105,J98)=0,"ID sem correspondência",IF(COUNTIF('Movimentos Bancários'!$J$6:$J$105,J98)&gt;1,"ID duplicado",IF(COUNTIFS('Movimentos Bancários'!$J$6:$J$105,J98,'Movimentos Bancários'!$K$6:$K$105,"Excluído")&gt;0,"Contrapartida excluída",IF(AND(I98-SUMIF('Movimentos Bancários'!$J$6:$J$105,J98,'Movimentos Bancários'!$I$6:$I$105)&lt;='Painel'!$K$9,I98-SUMIF('Movimentos Bancários'!$J$6:$J$105,J98,'Movimentos Bancários'!$I$6:$I$105)&gt;=-'Painel'!$K$9),"OK","Valor diferente")))),"Erro de verificação"))))</f>
        <v/>
      </c>
      <c r="N98" s="9" t="n"/>
    </row>
    <row r="99">
      <c r="A99" s="15">
        <f>IF(C99="","","CON-"&amp;TEXT(ROW()-5,"000"))</f>
        <v/>
      </c>
      <c r="B99" s="26" t="n"/>
      <c r="C99" s="26" t="n"/>
      <c r="D99" s="9" t="n"/>
      <c r="E99" s="9" t="n"/>
      <c r="F99" s="9" t="n"/>
      <c r="G99" s="17" t="n"/>
      <c r="H99" s="17" t="n"/>
      <c r="I99" s="7">
        <f>IF(C99="","",IFERROR(G99-H99,0))</f>
        <v/>
      </c>
      <c r="J99" s="18" t="n"/>
      <c r="K99" s="18" t="inlineStr">
        <is>
          <t>Ativo</t>
        </is>
      </c>
      <c r="L99" s="19">
        <f>IF(C99="","",IF(K99="Excluído","Excluído",IF(M99="OK","Conciliado","Pendente")))</f>
        <v/>
      </c>
      <c r="M99" s="15">
        <f>IF(C99="","",IF(K99="Excluído","Não aplicável",IF(J99="","Sem ID",IFERROR(IF(COUNTIF('Movimentos Bancários'!$J$6:$J$105,J99)=0,"ID sem correspondência",IF(COUNTIF('Movimentos Bancários'!$J$6:$J$105,J99)&gt;1,"ID duplicado",IF(COUNTIFS('Movimentos Bancários'!$J$6:$J$105,J99,'Movimentos Bancários'!$K$6:$K$105,"Excluído")&gt;0,"Contrapartida excluída",IF(AND(I99-SUMIF('Movimentos Bancários'!$J$6:$J$105,J99,'Movimentos Bancários'!$I$6:$I$105)&lt;='Painel'!$K$9,I99-SUMIF('Movimentos Bancários'!$J$6:$J$105,J99,'Movimentos Bancários'!$I$6:$I$105)&gt;=-'Painel'!$K$9),"OK","Valor diferente")))),"Erro de verificação"))))</f>
        <v/>
      </c>
      <c r="N99" s="9" t="n"/>
    </row>
    <row r="100">
      <c r="A100" s="15">
        <f>IF(C100="","","CON-"&amp;TEXT(ROW()-5,"000"))</f>
        <v/>
      </c>
      <c r="B100" s="26" t="n"/>
      <c r="C100" s="26" t="n"/>
      <c r="D100" s="9" t="n"/>
      <c r="E100" s="9" t="n"/>
      <c r="F100" s="9" t="n"/>
      <c r="G100" s="17" t="n"/>
      <c r="H100" s="17" t="n"/>
      <c r="I100" s="7">
        <f>IF(C100="","",IFERROR(G100-H100,0))</f>
        <v/>
      </c>
      <c r="J100" s="18" t="n"/>
      <c r="K100" s="18" t="inlineStr">
        <is>
          <t>Ativo</t>
        </is>
      </c>
      <c r="L100" s="19">
        <f>IF(C100="","",IF(K100="Excluído","Excluído",IF(M100="OK","Conciliado","Pendente")))</f>
        <v/>
      </c>
      <c r="M100" s="15">
        <f>IF(C100="","",IF(K100="Excluído","Não aplicável",IF(J100="","Sem ID",IFERROR(IF(COUNTIF('Movimentos Bancários'!$J$6:$J$105,J100)=0,"ID sem correspondência",IF(COUNTIF('Movimentos Bancários'!$J$6:$J$105,J100)&gt;1,"ID duplicado",IF(COUNTIFS('Movimentos Bancários'!$J$6:$J$105,J100,'Movimentos Bancários'!$K$6:$K$105,"Excluído")&gt;0,"Contrapartida excluída",IF(AND(I100-SUMIF('Movimentos Bancários'!$J$6:$J$105,J100,'Movimentos Bancários'!$I$6:$I$105)&lt;='Painel'!$K$9,I100-SUMIF('Movimentos Bancários'!$J$6:$J$105,J100,'Movimentos Bancários'!$I$6:$I$105)&gt;=-'Painel'!$K$9),"OK","Valor diferente")))),"Erro de verificação"))))</f>
        <v/>
      </c>
      <c r="N100" s="9" t="n"/>
    </row>
    <row r="101">
      <c r="A101" s="15">
        <f>IF(C101="","","CON-"&amp;TEXT(ROW()-5,"000"))</f>
        <v/>
      </c>
      <c r="B101" s="26" t="n"/>
      <c r="C101" s="26" t="n"/>
      <c r="D101" s="9" t="n"/>
      <c r="E101" s="9" t="n"/>
      <c r="F101" s="9" t="n"/>
      <c r="G101" s="17" t="n"/>
      <c r="H101" s="17" t="n"/>
      <c r="I101" s="7">
        <f>IF(C101="","",IFERROR(G101-H101,0))</f>
        <v/>
      </c>
      <c r="J101" s="18" t="n"/>
      <c r="K101" s="18" t="inlineStr">
        <is>
          <t>Ativo</t>
        </is>
      </c>
      <c r="L101" s="19">
        <f>IF(C101="","",IF(K101="Excluído","Excluído",IF(M101="OK","Conciliado","Pendente")))</f>
        <v/>
      </c>
      <c r="M101" s="15">
        <f>IF(C101="","",IF(K101="Excluído","Não aplicável",IF(J101="","Sem ID",IFERROR(IF(COUNTIF('Movimentos Bancários'!$J$6:$J$105,J101)=0,"ID sem correspondência",IF(COUNTIF('Movimentos Bancários'!$J$6:$J$105,J101)&gt;1,"ID duplicado",IF(COUNTIFS('Movimentos Bancários'!$J$6:$J$105,J101,'Movimentos Bancários'!$K$6:$K$105,"Excluído")&gt;0,"Contrapartida excluída",IF(AND(I101-SUMIF('Movimentos Bancários'!$J$6:$J$105,J101,'Movimentos Bancários'!$I$6:$I$105)&lt;='Painel'!$K$9,I101-SUMIF('Movimentos Bancários'!$J$6:$J$105,J101,'Movimentos Bancários'!$I$6:$I$105)&gt;=-'Painel'!$K$9),"OK","Valor diferente")))),"Erro de verificação"))))</f>
        <v/>
      </c>
      <c r="N101" s="9" t="n"/>
    </row>
    <row r="102">
      <c r="A102" s="15">
        <f>IF(C102="","","CON-"&amp;TEXT(ROW()-5,"000"))</f>
        <v/>
      </c>
      <c r="B102" s="26" t="n"/>
      <c r="C102" s="26" t="n"/>
      <c r="D102" s="9" t="n"/>
      <c r="E102" s="9" t="n"/>
      <c r="F102" s="9" t="n"/>
      <c r="G102" s="17" t="n"/>
      <c r="H102" s="17" t="n"/>
      <c r="I102" s="7">
        <f>IF(C102="","",IFERROR(G102-H102,0))</f>
        <v/>
      </c>
      <c r="J102" s="18" t="n"/>
      <c r="K102" s="18" t="inlineStr">
        <is>
          <t>Ativo</t>
        </is>
      </c>
      <c r="L102" s="19">
        <f>IF(C102="","",IF(K102="Excluído","Excluído",IF(M102="OK","Conciliado","Pendente")))</f>
        <v/>
      </c>
      <c r="M102" s="15">
        <f>IF(C102="","",IF(K102="Excluído","Não aplicável",IF(J102="","Sem ID",IFERROR(IF(COUNTIF('Movimentos Bancários'!$J$6:$J$105,J102)=0,"ID sem correspondência",IF(COUNTIF('Movimentos Bancários'!$J$6:$J$105,J102)&gt;1,"ID duplicado",IF(COUNTIFS('Movimentos Bancários'!$J$6:$J$105,J102,'Movimentos Bancários'!$K$6:$K$105,"Excluído")&gt;0,"Contrapartida excluída",IF(AND(I102-SUMIF('Movimentos Bancários'!$J$6:$J$105,J102,'Movimentos Bancários'!$I$6:$I$105)&lt;='Painel'!$K$9,I102-SUMIF('Movimentos Bancários'!$J$6:$J$105,J102,'Movimentos Bancários'!$I$6:$I$105)&gt;=-'Painel'!$K$9),"OK","Valor diferente")))),"Erro de verificação"))))</f>
        <v/>
      </c>
      <c r="N102" s="9" t="n"/>
    </row>
    <row r="103">
      <c r="A103" s="15">
        <f>IF(C103="","","CON-"&amp;TEXT(ROW()-5,"000"))</f>
        <v/>
      </c>
      <c r="B103" s="26" t="n"/>
      <c r="C103" s="26" t="n"/>
      <c r="D103" s="9" t="n"/>
      <c r="E103" s="9" t="n"/>
      <c r="F103" s="9" t="n"/>
      <c r="G103" s="17" t="n"/>
      <c r="H103" s="17" t="n"/>
      <c r="I103" s="7">
        <f>IF(C103="","",IFERROR(G103-H103,0))</f>
        <v/>
      </c>
      <c r="J103" s="18" t="n"/>
      <c r="K103" s="18" t="inlineStr">
        <is>
          <t>Ativo</t>
        </is>
      </c>
      <c r="L103" s="19">
        <f>IF(C103="","",IF(K103="Excluído","Excluído",IF(M103="OK","Conciliado","Pendente")))</f>
        <v/>
      </c>
      <c r="M103" s="15">
        <f>IF(C103="","",IF(K103="Excluído","Não aplicável",IF(J103="","Sem ID",IFERROR(IF(COUNTIF('Movimentos Bancários'!$J$6:$J$105,J103)=0,"ID sem correspondência",IF(COUNTIF('Movimentos Bancários'!$J$6:$J$105,J103)&gt;1,"ID duplicado",IF(COUNTIFS('Movimentos Bancários'!$J$6:$J$105,J103,'Movimentos Bancários'!$K$6:$K$105,"Excluído")&gt;0,"Contrapartida excluída",IF(AND(I103-SUMIF('Movimentos Bancários'!$J$6:$J$105,J103,'Movimentos Bancários'!$I$6:$I$105)&lt;='Painel'!$K$9,I103-SUMIF('Movimentos Bancários'!$J$6:$J$105,J103,'Movimentos Bancários'!$I$6:$I$105)&gt;=-'Painel'!$K$9),"OK","Valor diferente")))),"Erro de verificação"))))</f>
        <v/>
      </c>
      <c r="N103" s="9" t="n"/>
    </row>
    <row r="104">
      <c r="A104" s="15">
        <f>IF(C104="","","CON-"&amp;TEXT(ROW()-5,"000"))</f>
        <v/>
      </c>
      <c r="B104" s="26" t="n"/>
      <c r="C104" s="26" t="n"/>
      <c r="D104" s="9" t="n"/>
      <c r="E104" s="9" t="n"/>
      <c r="F104" s="9" t="n"/>
      <c r="G104" s="17" t="n"/>
      <c r="H104" s="17" t="n"/>
      <c r="I104" s="7">
        <f>IF(C104="","",IFERROR(G104-H104,0))</f>
        <v/>
      </c>
      <c r="J104" s="18" t="n"/>
      <c r="K104" s="18" t="inlineStr">
        <is>
          <t>Ativo</t>
        </is>
      </c>
      <c r="L104" s="19">
        <f>IF(C104="","",IF(K104="Excluído","Excluído",IF(M104="OK","Conciliado","Pendente")))</f>
        <v/>
      </c>
      <c r="M104" s="15">
        <f>IF(C104="","",IF(K104="Excluído","Não aplicável",IF(J104="","Sem ID",IFERROR(IF(COUNTIF('Movimentos Bancários'!$J$6:$J$105,J104)=0,"ID sem correspondência",IF(COUNTIF('Movimentos Bancários'!$J$6:$J$105,J104)&gt;1,"ID duplicado",IF(COUNTIFS('Movimentos Bancários'!$J$6:$J$105,J104,'Movimentos Bancários'!$K$6:$K$105,"Excluído")&gt;0,"Contrapartida excluída",IF(AND(I104-SUMIF('Movimentos Bancários'!$J$6:$J$105,J104,'Movimentos Bancários'!$I$6:$I$105)&lt;='Painel'!$K$9,I104-SUMIF('Movimentos Bancários'!$J$6:$J$105,J104,'Movimentos Bancários'!$I$6:$I$105)&gt;=-'Painel'!$K$9),"OK","Valor diferente")))),"Erro de verificação"))))</f>
        <v/>
      </c>
      <c r="N104" s="9" t="n"/>
    </row>
    <row r="105">
      <c r="A105" s="15">
        <f>IF(C105="","","CON-"&amp;TEXT(ROW()-5,"000"))</f>
        <v/>
      </c>
      <c r="B105" s="26" t="n"/>
      <c r="C105" s="26" t="n"/>
      <c r="D105" s="9" t="n"/>
      <c r="E105" s="9" t="n"/>
      <c r="F105" s="9" t="n"/>
      <c r="G105" s="17" t="n"/>
      <c r="H105" s="17" t="n"/>
      <c r="I105" s="7">
        <f>IF(C105="","",IFERROR(G105-H105,0))</f>
        <v/>
      </c>
      <c r="J105" s="18" t="n"/>
      <c r="K105" s="18" t="inlineStr">
        <is>
          <t>Ativo</t>
        </is>
      </c>
      <c r="L105" s="19">
        <f>IF(C105="","",IF(K105="Excluído","Excluído",IF(M105="OK","Conciliado","Pendente")))</f>
        <v/>
      </c>
      <c r="M105" s="15">
        <f>IF(C105="","",IF(K105="Excluído","Não aplicável",IF(J105="","Sem ID",IFERROR(IF(COUNTIF('Movimentos Bancários'!$J$6:$J$105,J105)=0,"ID sem correspondência",IF(COUNTIF('Movimentos Bancários'!$J$6:$J$105,J105)&gt;1,"ID duplicado",IF(COUNTIFS('Movimentos Bancários'!$J$6:$J$105,J105,'Movimentos Bancários'!$K$6:$K$105,"Excluído")&gt;0,"Contrapartida excluída",IF(AND(I105-SUMIF('Movimentos Bancários'!$J$6:$J$105,J105,'Movimentos Bancários'!$I$6:$I$105)&lt;='Painel'!$K$9,I105-SUMIF('Movimentos Bancários'!$J$6:$J$105,J105,'Movimentos Bancários'!$I$6:$I$105)&gt;=-'Painel'!$K$9),"OK","Valor diferente")))),"Erro de verificação"))))</f>
        <v/>
      </c>
      <c r="N105" s="9" t="n"/>
    </row>
    <row r="106">
      <c r="A106" s="8" t="inlineStr">
        <is>
          <t>Totais das linhas apresentadas</t>
        </is>
      </c>
      <c r="B106" s="8" t="n"/>
      <c r="C106" s="8" t="n"/>
      <c r="D106" s="8" t="n"/>
      <c r="E106" s="8" t="n"/>
      <c r="F106" s="8" t="n"/>
      <c r="G106" s="20">
        <f>SUM(G6:G105)</f>
        <v/>
      </c>
      <c r="H106" s="20">
        <f>SUM(H6:H105)</f>
        <v/>
      </c>
      <c r="I106" s="20">
        <f>SUM(I6:I105)</f>
        <v/>
      </c>
      <c r="J106" s="8" t="n"/>
      <c r="K106" s="8" t="n"/>
      <c r="L106" s="8" t="n"/>
      <c r="M106" s="8" t="inlineStr">
        <is>
          <t>Diferença de controlo</t>
        </is>
      </c>
      <c r="N106" s="20">
        <f>IFERROR(I106-(G106-H106),0)</f>
        <v/>
      </c>
    </row>
  </sheetData>
  <mergeCells count="1">
    <mergeCell ref="A1:N1"/>
  </mergeCells>
  <conditionalFormatting sqref="L6:L105">
    <cfRule type="expression" priority="1" dxfId="0" stopIfTrue="1">
      <formula>$L6="Conciliado"</formula>
    </cfRule>
    <cfRule type="expression" priority="2" dxfId="1" stopIfTrue="1">
      <formula>$L6="Pendente"</formula>
    </cfRule>
    <cfRule type="expression" priority="3" dxfId="3" stopIfTrue="1">
      <formula>$L6="Excluído"</formula>
    </cfRule>
  </conditionalFormatting>
  <conditionalFormatting sqref="M6:M105">
    <cfRule type="expression" priority="4" dxfId="0" stopIfTrue="1">
      <formula>$M6="OK"</formula>
    </cfRule>
    <cfRule type="expression" priority="5" dxfId="2" stopIfTrue="1">
      <formula>OR($M6="Sem ID",$M6="ID sem correspondência",$M6="ID duplicado",$M6="Contrapartida excluída",$M6="Valor diferente",$M6="Erro de verificação")</formula>
    </cfRule>
    <cfRule type="expression" priority="6" dxfId="3" stopIfTrue="1">
      <formula>$M6="Não aplicável"</formula>
    </cfRule>
  </conditionalFormatting>
  <dataValidations count="5">
    <dataValidation sqref="B6:C105" showErrorMessage="1" showInputMessage="1" allowBlank="1" type="date" operator="between">
      <formula1>1</formula1>
      <formula2>2958465</formula2>
    </dataValidation>
    <dataValidation sqref="F6:F105" showErrorMessage="1" showInputMessage="1" allowBlank="1" type="list">
      <formula1>'Painel'!$K$6:$K$8</formula1>
    </dataValidation>
    <dataValidation sqref="G6:H105" showErrorMessage="1" showInputMessage="1" allowBlank="1" type="decimal" operator="greaterThanOrEqual">
      <formula1>0</formula1>
    </dataValidation>
    <dataValidation sqref="G6:H105" showErrorMessage="1" showInputMessage="1" allowBlank="1" type="custom">
      <formula1>=OR(AND($G6="",$H6=""),AND($G6&gt;0,$H6=0),AND($G6=0,$H6&gt;0))</formula1>
    </dataValidation>
    <dataValidation sqref="K6:K105" showErrorMessage="1" showInputMessage="1" allowBlank="0" type="list">
      <formula1>"Ativo,Excluído"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6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05" customWidth="1" min="2" max="2"/>
  </cols>
  <sheetData>
    <row r="1" ht="30" customHeight="1">
      <c r="A1" s="1" t="inlineStr">
        <is>
          <t>Instruções de utilização</t>
        </is>
      </c>
    </row>
    <row r="2" ht="22" customHeight="1">
      <c r="A2" s="2" t="inlineStr">
        <is>
          <t>Reconciliação bancária entre movimentos do extrato e movimentos contabilísticos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</row>
    <row r="4">
      <c r="A4" s="21" t="inlineStr">
        <is>
          <t>Finalidade</t>
        </is>
      </c>
    </row>
    <row r="5" ht="72" customHeight="1">
      <c r="A5" s="5" t="inlineStr">
        <is>
          <t>Este ficheiro apoia a reconciliação entre movimentos bancários e movimentos contabilísticos. Permite identificar movimentos conciliados, pendentes, com valores diferentes, sem identificador de conciliação ou com identificadores duplicados.</t>
        </is>
      </c>
    </row>
    <row r="6">
      <c r="A6" s="21" t="inlineStr">
        <is>
          <t>Preparação inicial</t>
        </is>
      </c>
    </row>
    <row r="7" ht="72" customHeight="1">
      <c r="A7" s="5" t="inlineStr">
        <is>
          <t>1. No «Painel», preencha ou confirme as contas bancárias / IBAN utilizados.
2. Configure as contas contabilísticas bancárias aplicáveis.
3. Defina o início e o fim do período a analisar.
4. Reveja a tolerância de valor. Este campo é operacional e deve ser ajustado aos procedimentos da entidade.</t>
        </is>
      </c>
    </row>
    <row r="12">
      <c r="A12" s="21" t="inlineStr">
        <is>
          <t>Registo de movimentos bancários</t>
        </is>
      </c>
    </row>
    <row r="13" ht="72" customHeight="1">
      <c r="A13" s="5" t="inlineStr">
        <is>
          <t>1. Registe ou copie os movimentos do extrato para a folha «Movimentos Bancários».
2. Indique a data do movimento, descrição, referência bancária, conta bancária / IBAN e o valor.
3. Registe as saídas em «Débito (saída)» e as entradas em «Crédito (entrada)».
4. Não preencha simultaneamente as colunas de débito e crédito.</t>
        </is>
      </c>
    </row>
    <row r="18">
      <c r="A18" s="21" t="inlineStr">
        <is>
          <t>Registo de movimentos contabilísticos</t>
        </is>
      </c>
    </row>
    <row r="19" ht="72" customHeight="1">
      <c r="A19" s="5" t="inlineStr">
        <is>
          <t>1. Registe os movimentos da conta bancária na folha «Movimentos Contabilísticos».
2. Na convenção usada neste ficheiro, os débitos contabilísticos representam entradas e os créditos contabilísticos representam saídas.
3. Use a mesma conta contabilística bancária configurada no «Painel».
4. Não preencha simultaneamente as colunas de débito e crédito.</t>
        </is>
      </c>
    </row>
    <row r="25">
      <c r="A25" s="21" t="inlineStr">
        <is>
          <t>Como efectuar a conciliação</t>
        </is>
      </c>
    </row>
    <row r="26" ht="72" customHeight="1">
      <c r="A26" s="5" t="inlineStr">
        <is>
          <t>1. Identifique um movimento bancário e a respectiva contrapartida contabilística.
2. Introduza exactamente o mesmo «ID de conciliação» nas duas linhas.
3. Confirme que o montante a conciliar tem o mesmo sinal e valor em ambas as folhas.
4. O estado passa a «Conciliado» quando existe uma única contrapartida activa e a diferença está dentro da tolerância indicada no «Painel».
5. Utilize «Excluído» apenas quando o movimento não deva integrar a análise corrente. Os movimentos excluídos deixam de ser considerados nos totais activos.</t>
        </is>
      </c>
    </row>
    <row r="33">
      <c r="A33" s="21" t="inlineStr">
        <is>
          <t>Estados e mensagens</t>
        </is>
      </c>
    </row>
    <row r="34">
      <c r="A34" s="8" t="inlineStr">
        <is>
          <t>Estado / mensagem</t>
        </is>
      </c>
      <c r="B34" s="8" t="inlineStr">
        <is>
          <t>Significado</t>
        </is>
      </c>
    </row>
    <row r="35" ht="30" customHeight="1">
      <c r="A35" s="5" t="inlineStr">
        <is>
          <t>Conciliado</t>
        </is>
      </c>
      <c r="B35" s="5" t="inlineStr">
        <is>
          <t>Existe uma única contrapartida activa com o mesmo ID e valor dentro da tolerância.</t>
        </is>
      </c>
    </row>
    <row r="36" ht="30" customHeight="1">
      <c r="A36" s="5" t="inlineStr">
        <is>
          <t>Pendente</t>
        </is>
      </c>
      <c r="B36" s="5" t="inlineStr">
        <is>
          <t>O movimento necessita de análise ou intervenção.</t>
        </is>
      </c>
    </row>
    <row r="37" ht="30" customHeight="1">
      <c r="A37" s="5" t="inlineStr">
        <is>
          <t>Excluído</t>
        </is>
      </c>
      <c r="B37" s="5" t="inlineStr">
        <is>
          <t>O movimento foi retirado da análise corrente pelo utilizador.</t>
        </is>
      </c>
    </row>
    <row r="38" ht="30" customHeight="1">
      <c r="A38" s="5" t="inlineStr">
        <is>
          <t>Sem ID</t>
        </is>
      </c>
      <c r="B38" s="5" t="inlineStr">
        <is>
          <t>Falta preencher o ID de conciliação.</t>
        </is>
      </c>
    </row>
    <row r="39" ht="30" customHeight="1">
      <c r="A39" s="5" t="inlineStr">
        <is>
          <t>ID sem correspondência</t>
        </is>
      </c>
      <c r="B39" s="5" t="inlineStr">
        <is>
          <t>O ID existe apenas numa das folhas.</t>
        </is>
      </c>
    </row>
    <row r="40" ht="30" customHeight="1">
      <c r="A40" s="5" t="inlineStr">
        <is>
          <t>ID duplicado</t>
        </is>
      </c>
      <c r="B40" s="5" t="inlineStr">
        <is>
          <t>O mesmo ID aparece mais do que uma vez na folha de contrapartida.</t>
        </is>
      </c>
    </row>
    <row r="41" ht="30" customHeight="1">
      <c r="A41" s="5" t="inlineStr">
        <is>
          <t>Contrapartida excluída</t>
        </is>
      </c>
      <c r="B41" s="5" t="inlineStr">
        <is>
          <t>Existe uma contrapartida com o mesmo ID, mas está marcada como excluída.</t>
        </is>
      </c>
    </row>
    <row r="42" ht="30" customHeight="1">
      <c r="A42" s="5" t="inlineStr">
        <is>
          <t>Valor diferente</t>
        </is>
      </c>
      <c r="B42" s="5" t="inlineStr">
        <is>
          <t>Os montantes a conciliar não coincidem dentro da tolerância configurada.</t>
        </is>
      </c>
    </row>
    <row r="43" ht="30" customHeight="1">
      <c r="A43" s="5" t="inlineStr">
        <is>
          <t>Erro de verificação</t>
        </is>
      </c>
      <c r="B43" s="5" t="inlineStr">
        <is>
          <t>Ocorreu um erro na análise automática da linha; confirmar os dados introduzidos.</t>
        </is>
      </c>
    </row>
    <row r="45">
      <c r="A45" s="21" t="inlineStr">
        <is>
          <t>Limitações e excepções</t>
        </is>
      </c>
    </row>
    <row r="46" ht="72" customHeight="1">
      <c r="A46" s="5" t="inlineStr">
        <is>
          <t>Este modelo suporta conciliações um-para-um: um movimento bancário para um movimento contabilístico.
Não confirma automaticamente a correspondência por data, descrição, IBAN, referência bancária ou valor. Estes elementos são informação de apoio à análise do utilizador.
Movimentos repartidos, agrupados ou relacionados numa lógica um-para-muitos ou muitos-para-um devem ser tratados fora deste mecanismo de ID único ou registados de forma a obter correspondência um-para-um.
O ficheiro não substitui o extrato bancário, documentos de suporte, registos contabilísticos, procedimentos internos ou validação profissional aplicável.</t>
        </is>
      </c>
    </row>
    <row r="54">
      <c r="A54" s="21" t="inlineStr">
        <is>
          <t>Confidencialidade e conservação</t>
        </is>
      </c>
    </row>
    <row r="55" ht="72" customHeight="1">
      <c r="A55" s="5" t="inlineStr">
        <is>
          <t>O ficheiro pode conter dados bancários, referências de pagamento e informação contabilística. Deve ser guardado num local com acesso controlado e em conformidade com os procedimentos internos de arquivo e segurança aplicáveis.</t>
        </is>
      </c>
    </row>
    <row r="59">
      <c r="A59" s="21" t="inlineStr">
        <is>
          <t>Legenda de edição</t>
        </is>
      </c>
    </row>
    <row r="60">
      <c r="A60" s="8" t="inlineStr">
        <is>
          <t>Cor</t>
        </is>
      </c>
      <c r="B60" s="8" t="inlineStr">
        <is>
          <t>Significado</t>
        </is>
      </c>
    </row>
    <row r="61">
      <c r="A61" s="9" t="inlineStr">
        <is>
          <t>Amarelo-claro</t>
        </is>
      </c>
      <c r="B61" s="5" t="inlineStr">
        <is>
          <t>Célula editável pelo utilizador</t>
        </is>
      </c>
    </row>
    <row r="62">
      <c r="A62" s="22" t="inlineStr">
        <is>
          <t>Azul-claro ou cinzento-claro</t>
        </is>
      </c>
      <c r="B62" s="5" t="inlineStr">
        <is>
          <t>Fórmula ou resultado automático</t>
        </is>
      </c>
    </row>
    <row r="63">
      <c r="A63" s="23" t="inlineStr">
        <is>
          <t>Verde-claro</t>
        </is>
      </c>
      <c r="B63" s="5" t="inlineStr">
        <is>
          <t>Movimento conciliado ou controlo sem diferença</t>
        </is>
      </c>
    </row>
    <row r="64">
      <c r="A64" s="9" t="inlineStr">
        <is>
          <t>Amarelo-claro / vermelho-claro</t>
        </is>
      </c>
      <c r="B64" s="5" t="inlineStr">
        <is>
          <t>Pendência, diferença ou validação necessária</t>
        </is>
      </c>
    </row>
    <row r="65">
      <c r="A65" s="24" t="inlineStr">
        <is>
          <t>Cinzento-claro</t>
        </is>
      </c>
      <c r="B65" s="5" t="inlineStr">
        <is>
          <t>Movimento excluído ou resultado não aplicável</t>
        </is>
      </c>
    </row>
  </sheetData>
  <mergeCells count="1">
    <mergeCell ref="A1:N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2026-09-02T17:53:42Z</dcterms:created>
  <dcterms:modified xmlns:dcterms="http://purl.org/dc/terms/" xmlns:xsi="http://www.w3.org/2001/XMLSchema-instance" xsi:type="dcterms:W3CDTF">2026-09-02T17:53:42Z</dcterms:modified>
</cp:coreProperties>
</file>