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Recibos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 ##0,00 &quot;€&quot;"/>
    <numFmt numFmtId="165" formatCode="mmm"/>
    <numFmt numFmtId="166" formatCode="d/m/yyyy"/>
    <numFmt numFmtId="167" formatCode="0,0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1F2933"/>
      <sz val="10"/>
    </font>
    <font>
      <name val="Calibri"/>
      <b val="1"/>
      <color rgb="00FFFFFF"/>
      <sz val="11"/>
    </font>
    <font>
      <name val="Calibri"/>
      <b val="1"/>
      <color rgb="001F2933"/>
      <sz val="10"/>
    </font>
    <font>
      <name val="Calibri"/>
      <b val="1"/>
      <color rgb="00FFFFFF"/>
      <sz val="10"/>
    </font>
    <font>
      <name val="Calibri"/>
      <b val="1"/>
      <color rgb="000B4F6C"/>
      <sz val="14"/>
    </font>
  </fonts>
  <fills count="8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EAF2F8"/>
      </patternFill>
    </fill>
    <fill>
      <patternFill patternType="solid">
        <fgColor rgb="00FFF3D6"/>
      </patternFill>
    </fill>
    <fill>
      <patternFill patternType="solid">
        <fgColor rgb="00146B4A"/>
      </patternFill>
    </fill>
    <fill>
      <patternFill patternType="solid">
        <fgColor rgb="00F5F0E6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top style="double">
        <color rgb="000B4F6C"/>
      </top>
      <bottom style="thin">
        <color rgb="00CBD5D8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1" fontId="4" fillId="4" borderId="1" applyAlignment="1" applyProtection="1" pivotButton="0" quotePrefix="0" xfId="0">
      <alignment horizontal="center" vertical="center" wrapText="1"/>
      <protection locked="0" hidden="0"/>
    </xf>
    <xf numFmtId="0" fontId="5" fillId="5" borderId="1" applyAlignment="1" pivotButton="0" quotePrefix="0" xfId="0">
      <alignment horizontal="center" vertical="center" wrapText="1"/>
    </xf>
    <xf numFmtId="1" fontId="6" fillId="3" borderId="1" applyAlignment="1" pivotButton="0" quotePrefix="0" xfId="0">
      <alignment horizontal="center" vertical="center" wrapText="1"/>
    </xf>
    <xf numFmtId="164" fontId="6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center" vertical="center" wrapText="1"/>
    </xf>
    <xf numFmtId="0" fontId="2" fillId="6" borderId="0" applyAlignment="1" pivotButton="0" quotePrefix="0" xfId="0">
      <alignment horizontal="left" vertical="center" wrapText="1"/>
    </xf>
    <xf numFmtId="49" fontId="2" fillId="4" borderId="1" applyAlignment="1" applyProtection="1" pivotButton="0" quotePrefix="0" xfId="0">
      <alignment horizontal="left" vertical="center" wrapText="1"/>
      <protection locked="0" hidden="0"/>
    </xf>
    <xf numFmtId="166" fontId="2" fillId="4" borderId="1" applyAlignment="1" applyProtection="1" pivotButton="0" quotePrefix="0" xfId="0">
      <alignment horizontal="center" vertical="center" wrapText="1"/>
      <protection locked="0" hidden="0"/>
    </xf>
    <xf numFmtId="0" fontId="2" fillId="4" borderId="1" applyAlignment="1" applyProtection="1" pivotButton="0" quotePrefix="0" xfId="0">
      <alignment horizontal="left" vertical="center" wrapText="1"/>
      <protection locked="0" hidden="0"/>
    </xf>
    <xf numFmtId="164" fontId="2" fillId="4" borderId="1" applyAlignment="1" applyProtection="1" pivotButton="0" quotePrefix="0" xfId="0">
      <alignment horizontal="right" vertical="center"/>
      <protection locked="0" hidden="0"/>
    </xf>
    <xf numFmtId="167" fontId="2" fillId="3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5" fillId="5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horizontal="right" vertical="center"/>
    </xf>
    <xf numFmtId="0" fontId="4" fillId="3" borderId="2" applyAlignment="1" pivotButton="0" quotePrefix="0" xfId="0">
      <alignment horizontal="left" vertical="center" wrapText="1"/>
    </xf>
    <xf numFmtId="0" fontId="4" fillId="3" borderId="1" pivotButton="0" quotePrefix="0" xfId="0"/>
    <xf numFmtId="164" fontId="4" fillId="4" borderId="1" applyAlignment="1" applyProtection="1" pivotButton="0" quotePrefix="0" xfId="0">
      <alignment horizontal="right" vertical="center"/>
      <protection locked="0" hidden="0"/>
    </xf>
    <xf numFmtId="0" fontId="5" fillId="5" borderId="0" applyAlignment="1" pivotButton="0" quotePrefix="0" xfId="0">
      <alignment horizontal="left" vertical="center" wrapText="1"/>
    </xf>
    <xf numFmtId="49" fontId="2" fillId="3" borderId="1" applyAlignment="1" pivotButton="0" quotePrefix="0" xfId="0">
      <alignment horizontal="left" vertical="center" wrapText="1"/>
    </xf>
    <xf numFmtId="167" fontId="2" fillId="4" borderId="1" applyAlignment="1" applyProtection="1" pivotButton="0" quotePrefix="0" xfId="0">
      <alignment horizontal="left" vertical="center" wrapText="1"/>
      <protection locked="0" hidden="0"/>
    </xf>
    <xf numFmtId="166" fontId="2" fillId="4" borderId="1" applyAlignment="1" applyProtection="1" pivotButton="0" quotePrefix="0" xfId="0">
      <alignment horizontal="left" vertical="center" wrapText="1"/>
      <protection locked="0" hidden="0"/>
    </xf>
    <xf numFmtId="0" fontId="1" fillId="2" borderId="0" pivotButton="0" quotePrefix="0" xfId="0"/>
    <xf numFmtId="0" fontId="5" fillId="5" borderId="1" pivotButton="0" quotePrefix="0" xfId="0"/>
    <xf numFmtId="0" fontId="2" fillId="6" borderId="1" applyAlignment="1" pivotButton="0" quotePrefix="0" xfId="0">
      <alignment horizontal="left" vertical="top" wrapText="1"/>
    </xf>
    <xf numFmtId="0" fontId="2" fillId="7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name val="Calibri"/>
        <b val="1"/>
        <color rgb="00C75B39"/>
        <sz val="10"/>
      </font>
      <fill>
        <patternFill patternType="solid">
          <fgColor rgb="00F4CCCC"/>
        </patternFill>
      </fill>
    </dxf>
    <dxf>
      <font>
        <name val="Calibri"/>
        <b val="1"/>
        <color rgb="00146B4A"/>
        <sz val="10"/>
      </font>
      <fill>
        <patternFill patternType="solid">
          <fgColor rgb="00D9EAD3"/>
        </patternFill>
      </fill>
    </dxf>
    <dxf>
      <font>
        <name val="Calibri"/>
        <b val="1"/>
        <color rgb="007A4E00"/>
        <sz val="10"/>
      </font>
      <fill>
        <patternFill patternType="solid">
          <fgColor rgb="00FFF3D6"/>
        </patternFill>
      </fill>
    </dxf>
    <dxf>
      <font>
        <name val="Calibri"/>
        <b val="1"/>
        <color rgb="007A4E00"/>
        <sz val="10"/>
      </font>
      <fill>
        <patternFill patternType="solid">
          <fgColor rgb="00FCE5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Retenção calculada e indicada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'Painel'!C16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cat>
            <numRef>
              <f>'Painel'!$A$17:$A$28</f>
            </numRef>
          </cat>
          <val>
            <numRef>
              <f>'Painel'!$C$17:$C$28</f>
            </numRef>
          </val>
        </ser>
        <ser>
          <idx val="1"/>
          <order val="1"/>
          <tx>
            <strRef>
              <f>'Painel'!D16</f>
            </strRef>
          </tx>
          <spPr>
            <a:solidFill xmlns:a="http://schemas.openxmlformats.org/drawingml/2006/main">
              <a:srgbClr val="7F9DB9"/>
            </a:solidFill>
            <a:ln xmlns:a="http://schemas.openxmlformats.org/drawingml/2006/main">
              <a:prstDash val="solid"/>
            </a:ln>
          </spPr>
          <cat>
            <numRef>
              <f>'Painel'!$A$17:$A$28</f>
            </numRef>
          </cat>
          <val>
            <numRef>
              <f>'Painel'!$D$17:$D$28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dos estados de controlo</a:t>
            </a:r>
          </a:p>
        </rich>
      </tx>
    </title>
    <plotArea>
      <pieChart>
        <varyColors val="1"/>
        <ser>
          <idx val="0"/>
          <order val="0"/>
          <tx>
            <strRef>
              <f>'Painel'!G16</f>
            </strRef>
          </tx>
          <spPr>
            <a:ln xmlns:a="http://schemas.openxmlformats.org/drawingml/2006/main">
              <a:prstDash val="solid"/>
            </a:ln>
          </spPr>
          <cat>
            <numRef>
              <f>'Painel'!$F$17:$F$22</f>
            </numRef>
          </cat>
          <val>
            <numRef>
              <f>'Painel'!$G$17:$G$22</f>
            </numRef>
          </val>
        </ser>
        <dLbls>
          <showCatName val="1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Controlo interno</author>
  </authors>
  <commentList>
    <comment ref="F8" authorId="0" shapeId="0">
      <text>
        <t>Registe a referência, ligação ou nota da fonte oficial que utilizou para confirmar a taxa e o período configurado.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8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19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ceiptTable" displayName="receiptTable" ref="A5:X105" headerRowCount="1">
  <autoFilter ref="A5:X105"/>
  <tableColumns count="24">
    <tableColumn id="1" name="N.º interno"/>
    <tableColumn id="2" name="Data de emissão"/>
    <tableColumn id="3" name="Data de recebimento"/>
    <tableColumn id="4" name="Exercício"/>
    <tableColumn id="5" name="Entidade pagadora"/>
    <tableColumn id="6" name="NIF / identificador da entidade"/>
    <tableColumn id="7" name="Serviço ou actividade"/>
    <tableColumn id="8" name="Referência do recibo"/>
    <tableColumn id="9" name="Valor dos serviços"/>
    <tableColumn id="10" name="IVA facturado"/>
    <tableColumn id="11" name="Outros valores no recibo"/>
    <tableColumn id="12" name="Total do documento"/>
    <tableColumn id="13" name="Base indicada para retenção"/>
    <tableColumn id="14" name="Tratamento seleccionado"/>
    <tableColumn id="15" name="Código de taxa"/>
    <tableColumn id="16" name="Taxa configurada"/>
    <tableColumn id="17" name="Início configurado"/>
    <tableColumn id="18" name="Fim configurado"/>
    <tableColumn id="19" name="Verificação temporal"/>
    <tableColumn id="20" name="Retenção calculada"/>
    <tableColumn id="21" name="Retenção indicada no recibo"/>
    <tableColumn id="22" name="Diferença"/>
    <tableColumn id="23" name="Estado de controlo"/>
    <tableColumn id="24" name="Observaçõ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rateTable" displayName="rateTable" ref="A8:F18" headerRowCount="1">
  <autoFilter ref="A8:F18"/>
  <tableColumns count="6">
    <tableColumn id="1" name="Código de taxa"/>
    <tableColumn id="2" name="Designação interna / situação confirmada"/>
    <tableColumn id="3" name="Taxa de retenção"/>
    <tableColumn id="4" name="Data de início configurada"/>
    <tableColumn id="5" name="Data de fim configurada"/>
    <tableColumn id="6" name="Fonte oficial confirmada / observaçõ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9" customWidth="1" min="2" max="2"/>
    <col width="20" customWidth="1" min="3" max="3"/>
    <col width="19" customWidth="1" min="4" max="4"/>
    <col width="22" customWidth="1" min="5" max="5"/>
    <col width="21" customWidth="1" min="6" max="6"/>
    <col width="22" customWidth="1" min="7" max="7"/>
    <col width="18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 ht="27" customHeight="1">
      <c r="A1" s="1" t="inlineStr">
        <is>
          <t>Painel de controlo — retenção na fonte de recibos verdes</t>
        </is>
      </c>
    </row>
    <row r="2" ht="34" customHeight="1">
      <c r="A2" s="2" t="inlineStr">
        <is>
          <t>Controlo interno. Confirme taxas, enquadramento, datas de vigência e valores na fonte oficial aplicável antes de utilizar os resultados.</t>
        </is>
      </c>
      <c r="B2" s="2" t="n"/>
      <c r="C2" s="2" t="n"/>
      <c r="D2" s="2" t="n"/>
      <c r="E2" s="2" t="n"/>
      <c r="F2" s="2" t="n"/>
      <c r="G2" s="2" t="n"/>
      <c r="H2" s="2" t="n"/>
    </row>
    <row r="3"/>
    <row r="4">
      <c r="A4" s="3" t="inlineStr">
        <is>
          <t>Ano de análise</t>
        </is>
      </c>
      <c r="B4" s="4" t="n">
        <v>2026</v>
      </c>
    </row>
    <row r="5"/>
    <row r="6">
      <c r="A6" s="5" t="inlineStr">
        <is>
          <t>Recibos registados</t>
        </is>
      </c>
      <c r="C6" s="5" t="inlineStr">
        <is>
          <t>Valor dos serviços</t>
        </is>
      </c>
      <c r="E6" s="5" t="inlineStr">
        <is>
          <t>Base indicada para retenção</t>
        </is>
      </c>
      <c r="G6" s="5" t="inlineStr">
        <is>
          <t>Retenção calculada</t>
        </is>
      </c>
    </row>
    <row r="7">
      <c r="B7" s="6">
        <f>IFERROR(COUNTIFS('Recibos'!$A$6:$A$105,"&lt;&gt;",'Recibos'!$B$6:$B$105,"&gt;="&amp;DATE($B$4,1,1),'Recibos'!$B$6:$B$105,"&lt;"&amp;DATE($B$4+1,1,1)),0)</f>
        <v/>
      </c>
      <c r="D7" s="7">
        <f>IFERROR(SUMIFS('Recibos'!$I$6:$I$105,'Recibos'!$A$6:$A$105,"&lt;&gt;",'Recibos'!$B$6:$B$105,"&gt;="&amp;DATE($B$4,1,1),'Recibos'!$B$6:$B$105,"&lt;"&amp;DATE($B$4+1,1,1)),0)</f>
        <v/>
      </c>
      <c r="F7" s="7">
        <f>IFERROR(SUMIFS('Recibos'!$M$6:$M$105,'Recibos'!$A$6:$A$105,"&lt;&gt;",'Recibos'!$B$6:$B$105,"&gt;="&amp;DATE($B$4,1,1),'Recibos'!$B$6:$B$105,"&lt;"&amp;DATE($B$4+1,1,1)),0)</f>
        <v/>
      </c>
      <c r="H7" s="7">
        <f>IFERROR(SUMIFS('Recibos'!$T$6:$T$105,'Recibos'!$A$6:$A$105,"&lt;&gt;",'Recibos'!$B$6:$B$105,"&gt;="&amp;DATE($B$4,1,1),'Recibos'!$B$6:$B$105,"&lt;"&amp;DATE($B$4+1,1,1)),0)</f>
        <v/>
      </c>
    </row>
    <row r="8"/>
    <row r="9">
      <c r="A9" s="5" t="inlineStr">
        <is>
          <t>Retenção indicada nos recibos</t>
        </is>
      </c>
      <c r="C9" s="5" t="inlineStr">
        <is>
          <t>Diferença acumulada</t>
        </is>
      </c>
      <c r="E9" s="5" t="inlineStr">
        <is>
          <t>Pendentes de confirmação</t>
        </is>
      </c>
      <c r="G9" s="5" t="inlineStr">
        <is>
          <t>Alertas a resolver</t>
        </is>
      </c>
    </row>
    <row r="10">
      <c r="B10" s="7">
        <f>IFERROR(SUMIFS('Recibos'!$U$6:$U$105,'Recibos'!$A$6:$A$105,"&lt;&gt;",'Recibos'!$B$6:$B$105,"&gt;="&amp;DATE($B$4,1,1),'Recibos'!$B$6:$B$105,"&lt;"&amp;DATE($B$4+1,1,1)),0)</f>
        <v/>
      </c>
      <c r="D10" s="7">
        <f>IFERROR(SUMIFS('Recibos'!$V$6:$V$105,'Recibos'!$A$6:$A$105,"&lt;&gt;",'Recibos'!$B$6:$B$105,"&gt;="&amp;DATE($B$4,1,1),'Recibos'!$B$6:$B$105,"&lt;"&amp;DATE($B$4+1,1,1)),0)</f>
        <v/>
      </c>
      <c r="F10" s="6">
        <f>IFERROR(COUNTIFS('Recibos'!$W$6:$W$105,"Pendente de confirmação",'Recibos'!$B$6:$B$105,"&gt;="&amp;DATE($B$4,1,1),'Recibos'!$B$6:$B$105,"&lt;"&amp;DATE($B$4+1,1,1)),0)</f>
        <v/>
      </c>
      <c r="H10" s="6">
        <f>IFERROR(COUNTIFS('Recibos'!$A$6:$A$105,"&lt;&gt;",'Recibos'!$B$6:$B$105,"&gt;="&amp;DATE($B$4,1,1),'Recibos'!$B$6:$B$105,"&lt;"&amp;DATE($B$4+1,1,1),'Recibos'!$W$6:$W$105,"&lt;&gt;Conferido",'Recibos'!$W$6:$W$105,"&lt;&gt;Sem retenção registada"),0)</f>
        <v/>
      </c>
    </row>
    <row r="11"/>
    <row r="12"/>
    <row r="13"/>
    <row r="14"/>
    <row r="15"/>
    <row r="16">
      <c r="A16" s="3" t="inlineStr">
        <is>
          <t>Mês</t>
        </is>
      </c>
      <c r="B16" s="3" t="inlineStr">
        <is>
          <t>Base indicada para retenção</t>
        </is>
      </c>
      <c r="C16" s="3" t="inlineStr">
        <is>
          <t>Retenção calculada</t>
        </is>
      </c>
      <c r="D16" s="3" t="inlineStr">
        <is>
          <t>Retenção indicada</t>
        </is>
      </c>
      <c r="F16" s="3" t="inlineStr">
        <is>
          <t>Estado de controlo</t>
        </is>
      </c>
      <c r="G16" s="3" t="inlineStr">
        <is>
          <t>Quantidade</t>
        </is>
      </c>
    </row>
    <row r="17">
      <c r="A17" s="8">
        <f>DATE($B$4,1,1)</f>
        <v/>
      </c>
      <c r="B17" s="9">
        <f>IFERROR(SUMIFS('Recibos'!$M$6:$M$105,'Recibos'!$A$6:$A$105,"&lt;&gt;",'Recibos'!$B$6:$B$105,"&gt;="&amp;$A17,'Recibos'!$B$6:$B$105,"&lt;"&amp;EDATE($A17,1)),0)</f>
        <v/>
      </c>
      <c r="C17" s="9">
        <f>IFERROR(SUMIFS('Recibos'!$T$6:$T$105,'Recibos'!$A$6:$A$105,"&lt;&gt;",'Recibos'!$B$6:$B$105,"&gt;="&amp;$A17,'Recibos'!$B$6:$B$105,"&lt;"&amp;EDATE($A17,1)),0)</f>
        <v/>
      </c>
      <c r="D17" s="9">
        <f>IFERROR(SUMIFS('Recibos'!$U$6:$U$105,'Recibos'!$A$6:$A$105,"&lt;&gt;",'Recibos'!$B$6:$B$105,"&gt;="&amp;$A17,'Recibos'!$B$6:$B$105,"&lt;"&amp;EDATE($A17,1)),0)</f>
        <v/>
      </c>
      <c r="F17" s="10" t="inlineStr">
        <is>
          <t>Conferido</t>
        </is>
      </c>
      <c r="G17" s="11">
        <f>IFERROR(COUNTIFS('Recibos'!$W$6:$W$105,$F17,'Recibos'!$B$6:$B$105,"&gt;="&amp;DATE($B$4,1,1),'Recibos'!$B$6:$B$105,"&lt;"&amp;DATE($B$4+1,1,1)),0)</f>
        <v/>
      </c>
    </row>
    <row r="18">
      <c r="A18" s="8">
        <f>EDATE(A17,1)</f>
        <v/>
      </c>
      <c r="B18" s="9">
        <f>IFERROR(SUMIFS('Recibos'!$M$6:$M$105,'Recibos'!$A$6:$A$105,"&lt;&gt;",'Recibos'!$B$6:$B$105,"&gt;="&amp;$A18,'Recibos'!$B$6:$B$105,"&lt;"&amp;EDATE($A18,1)),0)</f>
        <v/>
      </c>
      <c r="C18" s="9">
        <f>IFERROR(SUMIFS('Recibos'!$T$6:$T$105,'Recibos'!$A$6:$A$105,"&lt;&gt;",'Recibos'!$B$6:$B$105,"&gt;="&amp;$A18,'Recibos'!$B$6:$B$105,"&lt;"&amp;EDATE($A18,1)),0)</f>
        <v/>
      </c>
      <c r="D18" s="9">
        <f>IFERROR(SUMIFS('Recibos'!$U$6:$U$105,'Recibos'!$A$6:$A$105,"&lt;&gt;",'Recibos'!$B$6:$B$105,"&gt;="&amp;$A18,'Recibos'!$B$6:$B$105,"&lt;"&amp;EDATE($A18,1)),0)</f>
        <v/>
      </c>
      <c r="F18" s="10" t="inlineStr">
        <is>
          <t>Sem retenção registada</t>
        </is>
      </c>
      <c r="G18" s="11">
        <f>IFERROR(COUNTIFS('Recibos'!$W$6:$W$105,$F18,'Recibos'!$B$6:$B$105,"&gt;="&amp;DATE($B$4,1,1),'Recibos'!$B$6:$B$105,"&lt;"&amp;DATE($B$4+1,1,1)),0)</f>
        <v/>
      </c>
    </row>
    <row r="19">
      <c r="A19" s="8">
        <f>EDATE(A18,1)</f>
        <v/>
      </c>
      <c r="B19" s="9">
        <f>IFERROR(SUMIFS('Recibos'!$M$6:$M$105,'Recibos'!$A$6:$A$105,"&lt;&gt;",'Recibos'!$B$6:$B$105,"&gt;="&amp;$A19,'Recibos'!$B$6:$B$105,"&lt;"&amp;EDATE($A19,1)),0)</f>
        <v/>
      </c>
      <c r="C19" s="9">
        <f>IFERROR(SUMIFS('Recibos'!$T$6:$T$105,'Recibos'!$A$6:$A$105,"&lt;&gt;",'Recibos'!$B$6:$B$105,"&gt;="&amp;$A19,'Recibos'!$B$6:$B$105,"&lt;"&amp;EDATE($A19,1)),0)</f>
        <v/>
      </c>
      <c r="D19" s="9">
        <f>IFERROR(SUMIFS('Recibos'!$U$6:$U$105,'Recibos'!$A$6:$A$105,"&lt;&gt;",'Recibos'!$B$6:$B$105,"&gt;="&amp;$A19,'Recibos'!$B$6:$B$105,"&lt;"&amp;EDATE($A19,1)),0)</f>
        <v/>
      </c>
      <c r="F19" s="10" t="inlineStr">
        <is>
          <t>Pendente de confirmação</t>
        </is>
      </c>
      <c r="G19" s="11">
        <f>IFERROR(COUNTIFS('Recibos'!$W$6:$W$105,$F19,'Recibos'!$B$6:$B$105,"&gt;="&amp;DATE($B$4,1,1),'Recibos'!$B$6:$B$105,"&lt;"&amp;DATE($B$4+1,1,1)),0)</f>
        <v/>
      </c>
    </row>
    <row r="20">
      <c r="A20" s="8">
        <f>EDATE(A19,1)</f>
        <v/>
      </c>
      <c r="B20" s="9">
        <f>IFERROR(SUMIFS('Recibos'!$M$6:$M$105,'Recibos'!$A$6:$A$105,"&lt;&gt;",'Recibos'!$B$6:$B$105,"&gt;="&amp;$A20,'Recibos'!$B$6:$B$105,"&lt;"&amp;EDATE($A20,1)),0)</f>
        <v/>
      </c>
      <c r="C20" s="9">
        <f>IFERROR(SUMIFS('Recibos'!$T$6:$T$105,'Recibos'!$A$6:$A$105,"&lt;&gt;",'Recibos'!$B$6:$B$105,"&gt;="&amp;$A20,'Recibos'!$B$6:$B$105,"&lt;"&amp;EDATE($A20,1)),0)</f>
        <v/>
      </c>
      <c r="D20" s="9">
        <f>IFERROR(SUMIFS('Recibos'!$U$6:$U$105,'Recibos'!$A$6:$A$105,"&lt;&gt;",'Recibos'!$B$6:$B$105,"&gt;="&amp;$A20,'Recibos'!$B$6:$B$105,"&lt;"&amp;EDATE($A20,1)),0)</f>
        <v/>
      </c>
      <c r="F20" s="10" t="inlineStr">
        <is>
          <t>Confirmar parâmetros</t>
        </is>
      </c>
      <c r="G20" s="11">
        <f>IFERROR(COUNTIFS('Recibos'!$W$6:$W$105,$F20,'Recibos'!$B$6:$B$105,"&gt;="&amp;DATE($B$4,1,1),'Recibos'!$B$6:$B$105,"&lt;"&amp;DATE($B$4+1,1,1)),0)</f>
        <v/>
      </c>
    </row>
    <row r="21">
      <c r="A21" s="8">
        <f>EDATE(A20,1)</f>
        <v/>
      </c>
      <c r="B21" s="9">
        <f>IFERROR(SUMIFS('Recibos'!$M$6:$M$105,'Recibos'!$A$6:$A$105,"&lt;&gt;",'Recibos'!$B$6:$B$105,"&gt;="&amp;$A21,'Recibos'!$B$6:$B$105,"&lt;"&amp;EDATE($A21,1)),0)</f>
        <v/>
      </c>
      <c r="C21" s="9">
        <f>IFERROR(SUMIFS('Recibos'!$T$6:$T$105,'Recibos'!$A$6:$A$105,"&lt;&gt;",'Recibos'!$B$6:$B$105,"&gt;="&amp;$A21,'Recibos'!$B$6:$B$105,"&lt;"&amp;EDATE($A21,1)),0)</f>
        <v/>
      </c>
      <c r="D21" s="9">
        <f>IFERROR(SUMIFS('Recibos'!$U$6:$U$105,'Recibos'!$A$6:$A$105,"&lt;&gt;",'Recibos'!$B$6:$B$105,"&gt;="&amp;$A21,'Recibos'!$B$6:$B$105,"&lt;"&amp;EDATE($A21,1)),0)</f>
        <v/>
      </c>
      <c r="F21" s="10" t="inlineStr">
        <is>
          <t>Diferença a analisar</t>
        </is>
      </c>
      <c r="G21" s="11">
        <f>IFERROR(COUNTIFS('Recibos'!$W$6:$W$105,$F21,'Recibos'!$B$6:$B$105,"&gt;="&amp;DATE($B$4,1,1),'Recibos'!$B$6:$B$105,"&lt;"&amp;DATE($B$4+1,1,1)),0)</f>
        <v/>
      </c>
    </row>
    <row r="22">
      <c r="A22" s="8">
        <f>EDATE(A21,1)</f>
        <v/>
      </c>
      <c r="B22" s="9">
        <f>IFERROR(SUMIFS('Recibos'!$M$6:$M$105,'Recibos'!$A$6:$A$105,"&lt;&gt;",'Recibos'!$B$6:$B$105,"&gt;="&amp;$A22,'Recibos'!$B$6:$B$105,"&lt;"&amp;EDATE($A22,1)),0)</f>
        <v/>
      </c>
      <c r="C22" s="9">
        <f>IFERROR(SUMIFS('Recibos'!$T$6:$T$105,'Recibos'!$A$6:$A$105,"&lt;&gt;",'Recibos'!$B$6:$B$105,"&gt;="&amp;$A22,'Recibos'!$B$6:$B$105,"&lt;"&amp;EDATE($A22,1)),0)</f>
        <v/>
      </c>
      <c r="D22" s="9">
        <f>IFERROR(SUMIFS('Recibos'!$U$6:$U$105,'Recibos'!$A$6:$A$105,"&lt;&gt;",'Recibos'!$B$6:$B$105,"&gt;="&amp;$A22,'Recibos'!$B$6:$B$105,"&lt;"&amp;EDATE($A22,1)),0)</f>
        <v/>
      </c>
      <c r="F22" s="10" t="inlineStr">
        <is>
          <t>Outros avisos</t>
        </is>
      </c>
      <c r="G22" s="11">
        <f>IFERROR($B$7-SUM($G$17:$G$21),0)</f>
        <v/>
      </c>
    </row>
    <row r="23">
      <c r="A23" s="8">
        <f>EDATE(A22,1)</f>
        <v/>
      </c>
      <c r="B23" s="9">
        <f>IFERROR(SUMIFS('Recibos'!$M$6:$M$105,'Recibos'!$A$6:$A$105,"&lt;&gt;",'Recibos'!$B$6:$B$105,"&gt;="&amp;$A23,'Recibos'!$B$6:$B$105,"&lt;"&amp;EDATE($A23,1)),0)</f>
        <v/>
      </c>
      <c r="C23" s="9">
        <f>IFERROR(SUMIFS('Recibos'!$T$6:$T$105,'Recibos'!$A$6:$A$105,"&lt;&gt;",'Recibos'!$B$6:$B$105,"&gt;="&amp;$A23,'Recibos'!$B$6:$B$105,"&lt;"&amp;EDATE($A23,1)),0)</f>
        <v/>
      </c>
      <c r="D23" s="9">
        <f>IFERROR(SUMIFS('Recibos'!$U$6:$U$105,'Recibos'!$A$6:$A$105,"&lt;&gt;",'Recibos'!$B$6:$B$105,"&gt;="&amp;$A23,'Recibos'!$B$6:$B$105,"&lt;"&amp;EDATE($A23,1)),0)</f>
        <v/>
      </c>
      <c r="G23">
        <f>""</f>
        <v/>
      </c>
    </row>
    <row r="24">
      <c r="A24" s="8">
        <f>EDATE(A23,1)</f>
        <v/>
      </c>
      <c r="B24" s="9">
        <f>IFERROR(SUMIFS('Recibos'!$M$6:$M$105,'Recibos'!$A$6:$A$105,"&lt;&gt;",'Recibos'!$B$6:$B$105,"&gt;="&amp;$A24,'Recibos'!$B$6:$B$105,"&lt;"&amp;EDATE($A24,1)),0)</f>
        <v/>
      </c>
      <c r="C24" s="9">
        <f>IFERROR(SUMIFS('Recibos'!$T$6:$T$105,'Recibos'!$A$6:$A$105,"&lt;&gt;",'Recibos'!$B$6:$B$105,"&gt;="&amp;$A24,'Recibos'!$B$6:$B$105,"&lt;"&amp;EDATE($A24,1)),0)</f>
        <v/>
      </c>
      <c r="D24" s="9">
        <f>IFERROR(SUMIFS('Recibos'!$U$6:$U$105,'Recibos'!$A$6:$A$105,"&lt;&gt;",'Recibos'!$B$6:$B$105,"&gt;="&amp;$A24,'Recibos'!$B$6:$B$105,"&lt;"&amp;EDATE($A24,1)),0)</f>
        <v/>
      </c>
      <c r="G24">
        <f>""</f>
        <v/>
      </c>
    </row>
    <row r="25">
      <c r="A25" s="8">
        <f>EDATE(A24,1)</f>
        <v/>
      </c>
      <c r="B25" s="9">
        <f>IFERROR(SUMIFS('Recibos'!$M$6:$M$105,'Recibos'!$A$6:$A$105,"&lt;&gt;",'Recibos'!$B$6:$B$105,"&gt;="&amp;$A25,'Recibos'!$B$6:$B$105,"&lt;"&amp;EDATE($A25,1)),0)</f>
        <v/>
      </c>
      <c r="C25" s="9">
        <f>IFERROR(SUMIFS('Recibos'!$T$6:$T$105,'Recibos'!$A$6:$A$105,"&lt;&gt;",'Recibos'!$B$6:$B$105,"&gt;="&amp;$A25,'Recibos'!$B$6:$B$105,"&lt;"&amp;EDATE($A25,1)),0)</f>
        <v/>
      </c>
      <c r="D25" s="9">
        <f>IFERROR(SUMIFS('Recibos'!$U$6:$U$105,'Recibos'!$A$6:$A$105,"&lt;&gt;",'Recibos'!$B$6:$B$105,"&gt;="&amp;$A25,'Recibos'!$B$6:$B$105,"&lt;"&amp;EDATE($A25,1)),0)</f>
        <v/>
      </c>
      <c r="G25">
        <f>""</f>
        <v/>
      </c>
    </row>
    <row r="26">
      <c r="A26" s="8">
        <f>EDATE(A25,1)</f>
        <v/>
      </c>
      <c r="B26" s="9">
        <f>IFERROR(SUMIFS('Recibos'!$M$6:$M$105,'Recibos'!$A$6:$A$105,"&lt;&gt;",'Recibos'!$B$6:$B$105,"&gt;="&amp;$A26,'Recibos'!$B$6:$B$105,"&lt;"&amp;EDATE($A26,1)),0)</f>
        <v/>
      </c>
      <c r="C26" s="9">
        <f>IFERROR(SUMIFS('Recibos'!$T$6:$T$105,'Recibos'!$A$6:$A$105,"&lt;&gt;",'Recibos'!$B$6:$B$105,"&gt;="&amp;$A26,'Recibos'!$B$6:$B$105,"&lt;"&amp;EDATE($A26,1)),0)</f>
        <v/>
      </c>
      <c r="D26" s="9">
        <f>IFERROR(SUMIFS('Recibos'!$U$6:$U$105,'Recibos'!$A$6:$A$105,"&lt;&gt;",'Recibos'!$B$6:$B$105,"&gt;="&amp;$A26,'Recibos'!$B$6:$B$105,"&lt;"&amp;EDATE($A26,1)),0)</f>
        <v/>
      </c>
      <c r="G26">
        <f>""</f>
        <v/>
      </c>
    </row>
    <row r="27">
      <c r="A27" s="8">
        <f>EDATE(A26,1)</f>
        <v/>
      </c>
      <c r="B27" s="9">
        <f>IFERROR(SUMIFS('Recibos'!$M$6:$M$105,'Recibos'!$A$6:$A$105,"&lt;&gt;",'Recibos'!$B$6:$B$105,"&gt;="&amp;$A27,'Recibos'!$B$6:$B$105,"&lt;"&amp;EDATE($A27,1)),0)</f>
        <v/>
      </c>
      <c r="C27" s="9">
        <f>IFERROR(SUMIFS('Recibos'!$T$6:$T$105,'Recibos'!$A$6:$A$105,"&lt;&gt;",'Recibos'!$B$6:$B$105,"&gt;="&amp;$A27,'Recibos'!$B$6:$B$105,"&lt;"&amp;EDATE($A27,1)),0)</f>
        <v/>
      </c>
      <c r="D27" s="9">
        <f>IFERROR(SUMIFS('Recibos'!$U$6:$U$105,'Recibos'!$A$6:$A$105,"&lt;&gt;",'Recibos'!$B$6:$B$105,"&gt;="&amp;$A27,'Recibos'!$B$6:$B$105,"&lt;"&amp;EDATE($A27,1)),0)</f>
        <v/>
      </c>
      <c r="G27">
        <f>""</f>
        <v/>
      </c>
    </row>
    <row r="28">
      <c r="A28" s="8">
        <f>EDATE(A27,1)</f>
        <v/>
      </c>
      <c r="B28" s="9">
        <f>IFERROR(SUMIFS('Recibos'!$M$6:$M$105,'Recibos'!$A$6:$A$105,"&lt;&gt;",'Recibos'!$B$6:$B$105,"&gt;="&amp;$A28,'Recibos'!$B$6:$B$105,"&lt;"&amp;EDATE($A28,1)),0)</f>
        <v/>
      </c>
      <c r="C28" s="9">
        <f>IFERROR(SUMIFS('Recibos'!$T$6:$T$105,'Recibos'!$A$6:$A$105,"&lt;&gt;",'Recibos'!$B$6:$B$105,"&gt;="&amp;$A28,'Recibos'!$B$6:$B$105,"&lt;"&amp;EDATE($A28,1)),0)</f>
        <v/>
      </c>
      <c r="D28" s="9">
        <f>IFERROR(SUMIFS('Recibos'!$U$6:$U$105,'Recibos'!$A$6:$A$105,"&lt;&gt;",'Recibos'!$B$6:$B$105,"&gt;="&amp;$A28,'Recibos'!$B$6:$B$105,"&lt;"&amp;EDATE($A28,1)),0)</f>
        <v/>
      </c>
      <c r="G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G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G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G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G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G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G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G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G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G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G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G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G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G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G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G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G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G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G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G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G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G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G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G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G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G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G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G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G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G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G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G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G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G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G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G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G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G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G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G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G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G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G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G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G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G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G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G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G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G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G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G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G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G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G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G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G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G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G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G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G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G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G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G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G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G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G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G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G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G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G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G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G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G101">
        <f>""</f>
        <v/>
      </c>
    </row>
  </sheetData>
  <mergeCells count="1">
    <mergeCell ref="A1:H1"/>
  </mergeCells>
  <conditionalFormatting sqref="H10">
    <cfRule type="expression" priority="1" dxfId="0">
      <formula>H10&gt;0</formula>
    </cfRule>
  </conditionalFormatting>
  <dataValidations count="1">
    <dataValidation sqref="B4" showErrorMessage="1" showInputMessage="1" allowBlank="0" errorTitle="Ano inválido" error="Introduza um ano inteiro superior a zero." type="whole" operator="greaterThan">
      <formula1>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10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8" customWidth="1" min="5" max="5"/>
    <col width="22" customWidth="1" min="6" max="6"/>
    <col width="28" customWidth="1" min="7" max="7"/>
    <col width="20" customWidth="1" min="8" max="8"/>
    <col width="16" customWidth="1" min="9" max="9"/>
    <col width="16" customWidth="1" min="10" max="10"/>
    <col width="16" customWidth="1" min="11" max="11"/>
    <col width="16" customWidth="1" min="12" max="12"/>
    <col width="18" customWidth="1" min="13" max="13"/>
    <col width="34" customWidth="1" min="14" max="14"/>
    <col width="14" customWidth="1" min="15" max="15"/>
    <col width="14" customWidth="1" min="16" max="16"/>
    <col width="14" customWidth="1" min="17" max="17"/>
    <col width="14" customWidth="1" min="18" max="18"/>
    <col width="28" customWidth="1" min="19" max="19"/>
    <col width="16" customWidth="1" min="20" max="20"/>
    <col width="18" customWidth="1" min="21" max="21"/>
    <col width="16" customWidth="1" min="22" max="22"/>
    <col width="28" customWidth="1" min="23" max="23"/>
    <col width="35" customWidth="1" min="24" max="24"/>
  </cols>
  <sheetData>
    <row r="1" ht="27" customHeight="1">
      <c r="A1" s="1" t="inlineStr">
        <is>
          <t>Registo e controlo de recibos verdes</t>
        </is>
      </c>
    </row>
    <row r="2" ht="34" customHeight="1">
      <c r="A2" s="2" t="inlineStr">
        <is>
          <t>Introduza a base de retenção e a taxa apenas após confirmação do tratamento aplicável. O ficheiro não determina obrigações legais nem taxas.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</row>
    <row r="4" ht="25" customHeight="1">
      <c r="A4" s="12" t="inlineStr">
        <is>
          <t>Legenda de cores: amarelo = introdução manual; cinzento = cálculo automático; verde = conferido; laranja/vermelho = atenção necessária.</t>
        </is>
      </c>
      <c r="B4" s="12" t="n"/>
      <c r="C4" s="12" t="n"/>
      <c r="D4" s="12" t="n"/>
      <c r="E4" s="12" t="n"/>
      <c r="F4" s="12" t="n"/>
      <c r="G4" s="12" t="n"/>
      <c r="H4" s="12" t="n"/>
      <c r="I4" s="12" t="n"/>
      <c r="J4" s="12" t="n"/>
      <c r="K4" s="12" t="n"/>
      <c r="L4" s="12" t="n"/>
      <c r="M4" s="12" t="n"/>
      <c r="N4" s="12" t="n"/>
      <c r="O4" s="12" t="n"/>
      <c r="P4" s="12" t="n"/>
      <c r="Q4" s="12" t="n"/>
      <c r="R4" s="12" t="n"/>
      <c r="S4" s="12" t="n"/>
      <c r="T4" s="12" t="n"/>
      <c r="U4" s="12" t="n"/>
      <c r="V4" s="12" t="n"/>
      <c r="W4" s="12" t="n"/>
      <c r="X4" s="12" t="n"/>
    </row>
    <row r="5" ht="44" customHeight="1">
      <c r="A5" s="3" t="inlineStr">
        <is>
          <t>N.º interno</t>
        </is>
      </c>
      <c r="B5" s="3" t="inlineStr">
        <is>
          <t>Data de emissão</t>
        </is>
      </c>
      <c r="C5" s="3" t="inlineStr">
        <is>
          <t>Data de recebimento</t>
        </is>
      </c>
      <c r="D5" s="3" t="inlineStr">
        <is>
          <t>Exercício</t>
        </is>
      </c>
      <c r="E5" s="3" t="inlineStr">
        <is>
          <t>Entidade pagadora</t>
        </is>
      </c>
      <c r="F5" s="3" t="inlineStr">
        <is>
          <t>NIF / identificador da entidade</t>
        </is>
      </c>
      <c r="G5" s="3" t="inlineStr">
        <is>
          <t>Serviço ou actividade</t>
        </is>
      </c>
      <c r="H5" s="3" t="inlineStr">
        <is>
          <t>Referência do recibo</t>
        </is>
      </c>
      <c r="I5" s="3" t="inlineStr">
        <is>
          <t>Valor dos serviços</t>
        </is>
      </c>
      <c r="J5" s="3" t="inlineStr">
        <is>
          <t>IVA facturado</t>
        </is>
      </c>
      <c r="K5" s="3" t="inlineStr">
        <is>
          <t>Outros valores no recibo</t>
        </is>
      </c>
      <c r="L5" s="3" t="inlineStr">
        <is>
          <t>Total do documento</t>
        </is>
      </c>
      <c r="M5" s="3" t="inlineStr">
        <is>
          <t>Base indicada para retenção</t>
        </is>
      </c>
      <c r="N5" s="3" t="inlineStr">
        <is>
          <t>Tratamento seleccionado</t>
        </is>
      </c>
      <c r="O5" s="3" t="inlineStr">
        <is>
          <t>Código de taxa</t>
        </is>
      </c>
      <c r="P5" s="3" t="inlineStr">
        <is>
          <t>Taxa configurada</t>
        </is>
      </c>
      <c r="Q5" s="3" t="inlineStr">
        <is>
          <t>Início configurado</t>
        </is>
      </c>
      <c r="R5" s="3" t="inlineStr">
        <is>
          <t>Fim configurado</t>
        </is>
      </c>
      <c r="S5" s="3" t="inlineStr">
        <is>
          <t>Verificação temporal</t>
        </is>
      </c>
      <c r="T5" s="3" t="inlineStr">
        <is>
          <t>Retenção calculada</t>
        </is>
      </c>
      <c r="U5" s="3" t="inlineStr">
        <is>
          <t>Retenção indicada no recibo</t>
        </is>
      </c>
      <c r="V5" s="3" t="inlineStr">
        <is>
          <t>Diferença</t>
        </is>
      </c>
      <c r="W5" s="3" t="inlineStr">
        <is>
          <t>Estado de controlo</t>
        </is>
      </c>
      <c r="X5" s="3" t="inlineStr">
        <is>
          <t>Observações</t>
        </is>
      </c>
    </row>
    <row r="6">
      <c r="A6" s="13" t="inlineStr">
        <is>
          <t>RV-2026-001</t>
        </is>
      </c>
      <c r="B6" s="14" t="n">
        <v>46030</v>
      </c>
      <c r="C6" s="14" t="n">
        <v>46037</v>
      </c>
      <c r="D6" s="11">
        <f>IFERROR(IF($A6="","",YEAR($B6)),"")</f>
        <v/>
      </c>
      <c r="E6" s="15" t="inlineStr">
        <is>
          <t>Atelier Horizonte, Lda. (exemplo)</t>
        </is>
      </c>
      <c r="F6" s="13" t="n"/>
      <c r="G6" s="15" t="inlineStr">
        <is>
          <t>Design gráfico</t>
        </is>
      </c>
      <c r="H6" s="13" t="inlineStr">
        <is>
          <t>RGV-2026/001</t>
        </is>
      </c>
      <c r="I6" s="16" t="n">
        <v>450</v>
      </c>
      <c r="J6" s="16" t="n"/>
      <c r="K6" s="16" t="n"/>
      <c r="L6" s="9">
        <f>IFERROR(IF($A6="","",SUM($I6:$K6)),"")</f>
        <v/>
      </c>
      <c r="M6" s="16" t="n">
        <v>450</v>
      </c>
      <c r="N6" s="15" t="inlineStr">
        <is>
          <t>Aplicar taxa configurada</t>
        </is>
      </c>
      <c r="O6" s="13" t="inlineStr">
        <is>
          <t>T01</t>
        </is>
      </c>
      <c r="P6" s="17">
        <f>IFERROR(IF($O6="","",IF(INDEX('Parâmetros'!$C$9:$C$18,MATCH($O6,'Parâmetros'!$A$9:$A$18,0))=0,"",INDEX('Parâmetros'!$C$9:$C$18,MATCH($O6,'Parâmetros'!$A$9:$A$18,0)))),"")</f>
        <v/>
      </c>
      <c r="Q6" s="18">
        <f>IFERROR(IF($O6="","",IF(INDEX('Parâmetros'!$D$9:$D$18,MATCH($O6,'Parâmetros'!$A$9:$A$18,0))=0,"",INDEX('Parâmetros'!$D$9:$D$18,MATCH($O6,'Parâmetros'!$A$9:$A$18,0)))),"")</f>
        <v/>
      </c>
      <c r="R6" s="18">
        <f>IFERROR(IF($O6="","",IF(INDEX('Parâmetros'!$E$9:$E$18,MATCH($O6,'Parâmetros'!$A$9:$A$18,0))=0,"",INDEX('Parâmetros'!$E$9:$E$18,MATCH($O6,'Parâmetros'!$A$9:$A$18,0)))),"")</f>
        <v/>
      </c>
      <c r="S6" s="19">
        <f>IFERROR(IF($A6="","",IF($N6&lt;&gt;"Aplicar taxa configurada","Não aplicável",IF($O6="","Seleccionar taxa",IF($P6="","Taxa sem valor",IF(AND($Q6="",$R6=""),"Sem limites configurados",IF(IFERROR(AND($Q6&lt;&gt;"",$B6&lt;$Q6),FALSE),"Antes do início configurado",IF(IFERROR(AND($R6&lt;&gt;"",$B6&gt;$R6),FALSE),"Após o fim configurado","Dentro dos limites configurados"))))))),"Verificar parâmetros")</f>
        <v/>
      </c>
      <c r="T6" s="9">
        <f>IFERROR(IF($A6="","",IF($N6="Aplicar taxa configurada",IF(OR($M6="",$P6=""),"",ROUND($M6*$P6,2)),IF($N6="Sem retenção (confirmada pelo utilizador)",0,""))),"")</f>
        <v/>
      </c>
      <c r="U6" s="16" t="n"/>
      <c r="V6" s="9">
        <f>IFERROR(IF(OR($A6="",$T6="",$U6=""),"",$U6-$T6),"")</f>
        <v/>
      </c>
      <c r="W6" s="19">
        <f>IFERROR(IF($A6="","",IF($B6="","Data de emissão em falta",IF($N6="Pendente de confirmação","Pendente de confirmação",IF($N6="Aplicar taxa configurada",IF($S6&lt;&gt;"Dentro dos limites configurados","Confirmar parâmetros",IF($M6="","Base em falta",IF($U6="","Aguardar valor indicado",IF(ABS($V6)&lt;='Parâmetros'!$B$4,"Conferido","Diferença a analisar")))),IF($N6="Sem retenção (confirmada pelo utilizador)",IF($U6="","Aguardar valor indicado",IF($U6=0,"Sem retenção registada","Diferença a analisar")),"Verificar tratamento"))))),"Erro de controlo")</f>
        <v/>
      </c>
      <c r="X6" s="15" t="inlineStr">
        <is>
          <t>Exemplo fictício</t>
        </is>
      </c>
    </row>
    <row r="7">
      <c r="A7" s="13" t="inlineStr">
        <is>
          <t>RV-2026-002</t>
        </is>
      </c>
      <c r="B7" s="14" t="n">
        <v>46039</v>
      </c>
      <c r="C7" s="14" t="n">
        <v>46053</v>
      </c>
      <c r="D7" s="11">
        <f>IFERROR(IF($A7="","",YEAR($B7)),"")</f>
        <v/>
      </c>
      <c r="E7" s="15" t="inlineStr">
        <is>
          <t>Letras ao Centro, Unipessoal, Lda. (exemplo)</t>
        </is>
      </c>
      <c r="F7" s="13" t="n"/>
      <c r="G7" s="15" t="inlineStr">
        <is>
          <t>Tradução técnica</t>
        </is>
      </c>
      <c r="H7" s="13" t="inlineStr">
        <is>
          <t>RGV-2026/002</t>
        </is>
      </c>
      <c r="I7" s="16" t="n">
        <v>680</v>
      </c>
      <c r="J7" s="16" t="n"/>
      <c r="K7" s="16" t="n"/>
      <c r="L7" s="9">
        <f>IFERROR(IF($A7="","",SUM($I7:$K7)),"")</f>
        <v/>
      </c>
      <c r="M7" s="16" t="n">
        <v>680</v>
      </c>
      <c r="N7" s="15" t="inlineStr">
        <is>
          <t>Pendente de confirmação</t>
        </is>
      </c>
      <c r="O7" s="13" t="inlineStr"/>
      <c r="P7" s="17">
        <f>IFERROR(IF($O7="","",IF(INDEX('Parâmetros'!$C$9:$C$18,MATCH($O7,'Parâmetros'!$A$9:$A$18,0))=0,"",INDEX('Parâmetros'!$C$9:$C$18,MATCH($O7,'Parâmetros'!$A$9:$A$18,0)))),"")</f>
        <v/>
      </c>
      <c r="Q7" s="18">
        <f>IFERROR(IF($O7="","",IF(INDEX('Parâmetros'!$D$9:$D$18,MATCH($O7,'Parâmetros'!$A$9:$A$18,0))=0,"",INDEX('Parâmetros'!$D$9:$D$18,MATCH($O7,'Parâmetros'!$A$9:$A$18,0)))),"")</f>
        <v/>
      </c>
      <c r="R7" s="18">
        <f>IFERROR(IF($O7="","",IF(INDEX('Parâmetros'!$E$9:$E$18,MATCH($O7,'Parâmetros'!$A$9:$A$18,0))=0,"",INDEX('Parâmetros'!$E$9:$E$18,MATCH($O7,'Parâmetros'!$A$9:$A$18,0)))),"")</f>
        <v/>
      </c>
      <c r="S7" s="19">
        <f>IFERROR(IF($A7="","",IF($N7&lt;&gt;"Aplicar taxa configurada","Não aplicável",IF($O7="","Seleccionar taxa",IF($P7="","Taxa sem valor",IF(AND($Q7="",$R7=""),"Sem limites configurados",IF(IFERROR(AND($Q7&lt;&gt;"",$B7&lt;$Q7),FALSE),"Antes do início configurado",IF(IFERROR(AND($R7&lt;&gt;"",$B7&gt;$R7),FALSE),"Após o fim configurado","Dentro dos limites configurados"))))))),"Verificar parâmetros")</f>
        <v/>
      </c>
      <c r="T7" s="9">
        <f>IFERROR(IF($A7="","",IF($N7="Aplicar taxa configurada",IF(OR($M7="",$P7=""),"",ROUND($M7*$P7,2)),IF($N7="Sem retenção (confirmada pelo utilizador)",0,""))),"")</f>
        <v/>
      </c>
      <c r="U7" s="16" t="n"/>
      <c r="V7" s="9">
        <f>IFERROR(IF(OR($A7="",$T7="",$U7=""),"",$U7-$T7),"")</f>
        <v/>
      </c>
      <c r="W7" s="19">
        <f>IFERROR(IF($A7="","",IF($B7="","Data de emissão em falta",IF($N7="Pendente de confirmação","Pendente de confirmação",IF($N7="Aplicar taxa configurada",IF($S7&lt;&gt;"Dentro dos limites configurados","Confirmar parâmetros",IF($M7="","Base em falta",IF($U7="","Aguardar valor indicado",IF(ABS($V7)&lt;='Parâmetros'!$B$4,"Conferido","Diferença a analisar")))),IF($N7="Sem retenção (confirmada pelo utilizador)",IF($U7="","Aguardar valor indicado",IF($U7=0,"Sem retenção registada","Diferença a analisar")),"Verificar tratamento"))))),"Erro de controlo")</f>
        <v/>
      </c>
      <c r="X7" s="15" t="inlineStr">
        <is>
          <t>Confirmar tratamento</t>
        </is>
      </c>
    </row>
    <row r="8">
      <c r="A8" s="13" t="inlineStr">
        <is>
          <t>RV-2026-003</t>
        </is>
      </c>
      <c r="B8" s="14" t="n">
        <v>46057</v>
      </c>
      <c r="C8" s="14" t="n">
        <v>46063</v>
      </c>
      <c r="D8" s="11">
        <f>IFERROR(IF($A8="","",YEAR($B8)),"")</f>
        <v/>
      </c>
      <c r="E8" s="15" t="inlineStr">
        <is>
          <t>Imagem Clara, Lda. (exemplo)</t>
        </is>
      </c>
      <c r="F8" s="13" t="n"/>
      <c r="G8" s="15" t="inlineStr">
        <is>
          <t>Reportagem fotográfica</t>
        </is>
      </c>
      <c r="H8" s="13" t="inlineStr">
        <is>
          <t>RGV-2026/003</t>
        </is>
      </c>
      <c r="I8" s="16" t="n">
        <v>320</v>
      </c>
      <c r="J8" s="16" t="n"/>
      <c r="K8" s="16" t="n"/>
      <c r="L8" s="9">
        <f>IFERROR(IF($A8="","",SUM($I8:$K8)),"")</f>
        <v/>
      </c>
      <c r="M8" s="16" t="n">
        <v>320</v>
      </c>
      <c r="N8" s="15" t="inlineStr">
        <is>
          <t>Sem retenção (confirmada pelo utilizador)</t>
        </is>
      </c>
      <c r="O8" s="13" t="inlineStr"/>
      <c r="P8" s="17">
        <f>IFERROR(IF($O8="","",IF(INDEX('Parâmetros'!$C$9:$C$18,MATCH($O8,'Parâmetros'!$A$9:$A$18,0))=0,"",INDEX('Parâmetros'!$C$9:$C$18,MATCH($O8,'Parâmetros'!$A$9:$A$18,0)))),"")</f>
        <v/>
      </c>
      <c r="Q8" s="18">
        <f>IFERROR(IF($O8="","",IF(INDEX('Parâmetros'!$D$9:$D$18,MATCH($O8,'Parâmetros'!$A$9:$A$18,0))=0,"",INDEX('Parâmetros'!$D$9:$D$18,MATCH($O8,'Parâmetros'!$A$9:$A$18,0)))),"")</f>
        <v/>
      </c>
      <c r="R8" s="18">
        <f>IFERROR(IF($O8="","",IF(INDEX('Parâmetros'!$E$9:$E$18,MATCH($O8,'Parâmetros'!$A$9:$A$18,0))=0,"",INDEX('Parâmetros'!$E$9:$E$18,MATCH($O8,'Parâmetros'!$A$9:$A$18,0)))),"")</f>
        <v/>
      </c>
      <c r="S8" s="19">
        <f>IFERROR(IF($A8="","",IF($N8&lt;&gt;"Aplicar taxa configurada","Não aplicável",IF($O8="","Seleccionar taxa",IF($P8="","Taxa sem valor",IF(AND($Q8="",$R8=""),"Sem limites configurados",IF(IFERROR(AND($Q8&lt;&gt;"",$B8&lt;$Q8),FALSE),"Antes do início configurado",IF(IFERROR(AND($R8&lt;&gt;"",$B8&gt;$R8),FALSE),"Após o fim configurado","Dentro dos limites configurados"))))))),"Verificar parâmetros")</f>
        <v/>
      </c>
      <c r="T8" s="9">
        <f>IFERROR(IF($A8="","",IF($N8="Aplicar taxa configurada",IF(OR($M8="",$P8=""),"",ROUND($M8*$P8,2)),IF($N8="Sem retenção (confirmada pelo utilizador)",0,""))),"")</f>
        <v/>
      </c>
      <c r="U8" s="16" t="n">
        <v>0</v>
      </c>
      <c r="V8" s="9">
        <f>IFERROR(IF(OR($A8="",$T8="",$U8=""),"",$U8-$T8),"")</f>
        <v/>
      </c>
      <c r="W8" s="19">
        <f>IFERROR(IF($A8="","",IF($B8="","Data de emissão em falta",IF($N8="Pendente de confirmação","Pendente de confirmação",IF($N8="Aplicar taxa configurada",IF($S8&lt;&gt;"Dentro dos limites configurados","Confirmar parâmetros",IF($M8="","Base em falta",IF($U8="","Aguardar valor indicado",IF(ABS($V8)&lt;='Parâmetros'!$B$4,"Conferido","Diferença a analisar")))),IF($N8="Sem retenção (confirmada pelo utilizador)",IF($U8="","Aguardar valor indicado",IF($U8=0,"Sem retenção registada","Diferença a analisar")),"Verificar tratamento"))))),"Erro de controlo")</f>
        <v/>
      </c>
      <c r="X8" s="15" t="inlineStr">
        <is>
          <t>Exemplo de registo confirmado pelo utilizador</t>
        </is>
      </c>
    </row>
    <row r="9">
      <c r="A9" s="13" t="inlineStr">
        <is>
          <t>RV-2026-004</t>
        </is>
      </c>
      <c r="B9" s="14" t="n">
        <v>46074</v>
      </c>
      <c r="C9" s="14" t="n">
        <v>46081</v>
      </c>
      <c r="D9" s="11">
        <f>IFERROR(IF($A9="","",YEAR($B9)),"")</f>
        <v/>
      </c>
      <c r="E9" s="15" t="inlineStr">
        <is>
          <t>Soluções Digitais do Tejo, Lda. (exemplo)</t>
        </is>
      </c>
      <c r="F9" s="13" t="n"/>
      <c r="G9" s="15" t="inlineStr">
        <is>
          <t>Consultoria informática</t>
        </is>
      </c>
      <c r="H9" s="13" t="inlineStr">
        <is>
          <t>RGV-2026/004</t>
        </is>
      </c>
      <c r="I9" s="16" t="n">
        <v>1250</v>
      </c>
      <c r="J9" s="16" t="n"/>
      <c r="K9" s="16" t="n"/>
      <c r="L9" s="9">
        <f>IFERROR(IF($A9="","",SUM($I9:$K9)),"")</f>
        <v/>
      </c>
      <c r="M9" s="16" t="n">
        <v>1250</v>
      </c>
      <c r="N9" s="15" t="inlineStr">
        <is>
          <t>Aplicar taxa configurada</t>
        </is>
      </c>
      <c r="O9" s="13" t="inlineStr">
        <is>
          <t>T02</t>
        </is>
      </c>
      <c r="P9" s="17">
        <f>IFERROR(IF($O9="","",IF(INDEX('Parâmetros'!$C$9:$C$18,MATCH($O9,'Parâmetros'!$A$9:$A$18,0))=0,"",INDEX('Parâmetros'!$C$9:$C$18,MATCH($O9,'Parâmetros'!$A$9:$A$18,0)))),"")</f>
        <v/>
      </c>
      <c r="Q9" s="18">
        <f>IFERROR(IF($O9="","",IF(INDEX('Parâmetros'!$D$9:$D$18,MATCH($O9,'Parâmetros'!$A$9:$A$18,0))=0,"",INDEX('Parâmetros'!$D$9:$D$18,MATCH($O9,'Parâmetros'!$A$9:$A$18,0)))),"")</f>
        <v/>
      </c>
      <c r="R9" s="18">
        <f>IFERROR(IF($O9="","",IF(INDEX('Parâmetros'!$E$9:$E$18,MATCH($O9,'Parâmetros'!$A$9:$A$18,0))=0,"",INDEX('Parâmetros'!$E$9:$E$18,MATCH($O9,'Parâmetros'!$A$9:$A$18,0)))),"")</f>
        <v/>
      </c>
      <c r="S9" s="19">
        <f>IFERROR(IF($A9="","",IF($N9&lt;&gt;"Aplicar taxa configurada","Não aplicável",IF($O9="","Seleccionar taxa",IF($P9="","Taxa sem valor",IF(AND($Q9="",$R9=""),"Sem limites configurados",IF(IFERROR(AND($Q9&lt;&gt;"",$B9&lt;$Q9),FALSE),"Antes do início configurado",IF(IFERROR(AND($R9&lt;&gt;"",$B9&gt;$R9),FALSE),"Após o fim configurado","Dentro dos limites configurados"))))))),"Verificar parâmetros")</f>
        <v/>
      </c>
      <c r="T9" s="9">
        <f>IFERROR(IF($A9="","",IF($N9="Aplicar taxa configurada",IF(OR($M9="",$P9=""),"",ROUND($M9*$P9,2)),IF($N9="Sem retenção (confirmada pelo utilizador)",0,""))),"")</f>
        <v/>
      </c>
      <c r="U9" s="16" t="n"/>
      <c r="V9" s="9">
        <f>IFERROR(IF(OR($A9="",$T9="",$U9=""),"",$U9-$T9),"")</f>
        <v/>
      </c>
      <c r="W9" s="19">
        <f>IFERROR(IF($A9="","",IF($B9="","Data de emissão em falta",IF($N9="Pendente de confirmação","Pendente de confirmação",IF($N9="Aplicar taxa configurada",IF($S9&lt;&gt;"Dentro dos limites configurados","Confirmar parâmetros",IF($M9="","Base em falta",IF($U9="","Aguardar valor indicado",IF(ABS($V9)&lt;='Parâmetros'!$B$4,"Conferido","Diferença a analisar")))),IF($N9="Sem retenção (confirmada pelo utilizador)",IF($U9="","Aguardar valor indicado",IF($U9=0,"Sem retenção registada","Diferença a analisar")),"Verificar tratamento"))))),"Erro de controlo")</f>
        <v/>
      </c>
      <c r="X9" s="15" t="inlineStr">
        <is>
          <t>Confirmar taxa aplicável</t>
        </is>
      </c>
    </row>
    <row r="10">
      <c r="A10" s="13" t="inlineStr">
        <is>
          <t>RV-2026-005</t>
        </is>
      </c>
      <c r="B10" s="14" t="n">
        <v>46087</v>
      </c>
      <c r="C10" s="14" t="n">
        <v>46101</v>
      </c>
      <c r="D10" s="11">
        <f>IFERROR(IF($A10="","",YEAR($B10)),"")</f>
        <v/>
      </c>
      <c r="E10" s="15" t="inlineStr">
        <is>
          <t>Formação Prática, Lda. (exemplo)</t>
        </is>
      </c>
      <c r="F10" s="13" t="n"/>
      <c r="G10" s="15" t="inlineStr">
        <is>
          <t>Formação profissional</t>
        </is>
      </c>
      <c r="H10" s="13" t="inlineStr">
        <is>
          <t>RGV-2026/005</t>
        </is>
      </c>
      <c r="I10" s="16" t="n">
        <v>780</v>
      </c>
      <c r="J10" s="16" t="n"/>
      <c r="K10" s="16" t="n"/>
      <c r="L10" s="9">
        <f>IFERROR(IF($A10="","",SUM($I10:$K10)),"")</f>
        <v/>
      </c>
      <c r="M10" s="16" t="n">
        <v>780</v>
      </c>
      <c r="N10" s="15" t="inlineStr">
        <is>
          <t>Pendente de confirmação</t>
        </is>
      </c>
      <c r="O10" s="13" t="inlineStr"/>
      <c r="P10" s="17">
        <f>IFERROR(IF($O10="","",IF(INDEX('Parâmetros'!$C$9:$C$18,MATCH($O10,'Parâmetros'!$A$9:$A$18,0))=0,"",INDEX('Parâmetros'!$C$9:$C$18,MATCH($O10,'Parâmetros'!$A$9:$A$18,0)))),"")</f>
        <v/>
      </c>
      <c r="Q10" s="18">
        <f>IFERROR(IF($O10="","",IF(INDEX('Parâmetros'!$D$9:$D$18,MATCH($O10,'Parâmetros'!$A$9:$A$18,0))=0,"",INDEX('Parâmetros'!$D$9:$D$18,MATCH($O10,'Parâmetros'!$A$9:$A$18,0)))),"")</f>
        <v/>
      </c>
      <c r="R10" s="18">
        <f>IFERROR(IF($O10="","",IF(INDEX('Parâmetros'!$E$9:$E$18,MATCH($O10,'Parâmetros'!$A$9:$A$18,0))=0,"",INDEX('Parâmetros'!$E$9:$E$18,MATCH($O10,'Parâmetros'!$A$9:$A$18,0)))),"")</f>
        <v/>
      </c>
      <c r="S10" s="19">
        <f>IFERROR(IF($A10="","",IF($N10&lt;&gt;"Aplicar taxa configurada","Não aplicável",IF($O10="","Seleccionar taxa",IF($P10="","Taxa sem valor",IF(AND($Q10="",$R10=""),"Sem limites configurados",IF(IFERROR(AND($Q10&lt;&gt;"",$B10&lt;$Q10),FALSE),"Antes do início configurado",IF(IFERROR(AND($R10&lt;&gt;"",$B10&gt;$R10),FALSE),"Após o fim configurado","Dentro dos limites configurados"))))))),"Verificar parâmetros")</f>
        <v/>
      </c>
      <c r="T10" s="9">
        <f>IFERROR(IF($A10="","",IF($N10="Aplicar taxa configurada",IF(OR($M10="",$P10=""),"",ROUND($M10*$P10,2)),IF($N10="Sem retenção (confirmada pelo utilizador)",0,""))),"")</f>
        <v/>
      </c>
      <c r="U10" s="16" t="n"/>
      <c r="V10" s="9">
        <f>IFERROR(IF(OR($A10="",$T10="",$U10=""),"",$U10-$T10),"")</f>
        <v/>
      </c>
      <c r="W10" s="19">
        <f>IFERROR(IF($A10="","",IF($B10="","Data de emissão em falta",IF($N10="Pendente de confirmação","Pendente de confirmação",IF($N10="Aplicar taxa configurada",IF($S10&lt;&gt;"Dentro dos limites configurados","Confirmar parâmetros",IF($M10="","Base em falta",IF($U10="","Aguardar valor indicado",IF(ABS($V10)&lt;='Parâmetros'!$B$4,"Conferido","Diferença a analisar")))),IF($N10="Sem retenção (confirmada pelo utilizador)",IF($U10="","Aguardar valor indicado",IF($U10=0,"Sem retenção registada","Diferença a analisar")),"Verificar tratamento"))))),"Erro de controlo")</f>
        <v/>
      </c>
      <c r="X10" s="15" t="inlineStr">
        <is>
          <t>Confirmar enquadramento</t>
        </is>
      </c>
    </row>
    <row r="11">
      <c r="A11" s="13" t="inlineStr">
        <is>
          <t>RV-2026-006</t>
        </is>
      </c>
      <c r="B11" s="14" t="n">
        <v>46106</v>
      </c>
      <c r="C11" s="14" t="n">
        <v>46116</v>
      </c>
      <c r="D11" s="11">
        <f>IFERROR(IF($A11="","",YEAR($B11)),"")</f>
        <v/>
      </c>
      <c r="E11" s="15" t="inlineStr">
        <is>
          <t>Apoio Organizado, Lda. (exemplo)</t>
        </is>
      </c>
      <c r="F11" s="13" t="n"/>
      <c r="G11" s="15" t="inlineStr">
        <is>
          <t>Apoio administrativo</t>
        </is>
      </c>
      <c r="H11" s="13" t="inlineStr">
        <is>
          <t>RGV-2026/006</t>
        </is>
      </c>
      <c r="I11" s="16" t="n">
        <v>510</v>
      </c>
      <c r="J11" s="16" t="n"/>
      <c r="K11" s="16" t="n"/>
      <c r="L11" s="9">
        <f>IFERROR(IF($A11="","",SUM($I11:$K11)),"")</f>
        <v/>
      </c>
      <c r="M11" s="16" t="n">
        <v>510</v>
      </c>
      <c r="N11" s="15" t="inlineStr">
        <is>
          <t>Sem retenção (confirmada pelo utilizador)</t>
        </is>
      </c>
      <c r="O11" s="13" t="inlineStr"/>
      <c r="P11" s="17">
        <f>IFERROR(IF($O11="","",IF(INDEX('Parâmetros'!$C$9:$C$18,MATCH($O11,'Parâmetros'!$A$9:$A$18,0))=0,"",INDEX('Parâmetros'!$C$9:$C$18,MATCH($O11,'Parâmetros'!$A$9:$A$18,0)))),"")</f>
        <v/>
      </c>
      <c r="Q11" s="18">
        <f>IFERROR(IF($O11="","",IF(INDEX('Parâmetros'!$D$9:$D$18,MATCH($O11,'Parâmetros'!$A$9:$A$18,0))=0,"",INDEX('Parâmetros'!$D$9:$D$18,MATCH($O11,'Parâmetros'!$A$9:$A$18,0)))),"")</f>
        <v/>
      </c>
      <c r="R11" s="18">
        <f>IFERROR(IF($O11="","",IF(INDEX('Parâmetros'!$E$9:$E$18,MATCH($O11,'Parâmetros'!$A$9:$A$18,0))=0,"",INDEX('Parâmetros'!$E$9:$E$18,MATCH($O11,'Parâmetros'!$A$9:$A$18,0)))),"")</f>
        <v/>
      </c>
      <c r="S11" s="19">
        <f>IFERROR(IF($A11="","",IF($N11&lt;&gt;"Aplicar taxa configurada","Não aplicável",IF($O11="","Seleccionar taxa",IF($P11="","Taxa sem valor",IF(AND($Q11="",$R11=""),"Sem limites configurados",IF(IFERROR(AND($Q11&lt;&gt;"",$B11&lt;$Q11),FALSE),"Antes do início configurado",IF(IFERROR(AND($R11&lt;&gt;"",$B11&gt;$R11),FALSE),"Após o fim configurado","Dentro dos limites configurados"))))))),"Verificar parâmetros")</f>
        <v/>
      </c>
      <c r="T11" s="9">
        <f>IFERROR(IF($A11="","",IF($N11="Aplicar taxa configurada",IF(OR($M11="",$P11=""),"",ROUND($M11*$P11,2)),IF($N11="Sem retenção (confirmada pelo utilizador)",0,""))),"")</f>
        <v/>
      </c>
      <c r="U11" s="16" t="n">
        <v>0</v>
      </c>
      <c r="V11" s="9">
        <f>IFERROR(IF(OR($A11="",$T11="",$U11=""),"",$U11-$T11),"")</f>
        <v/>
      </c>
      <c r="W11" s="19">
        <f>IFERROR(IF($A11="","",IF($B11="","Data de emissão em falta",IF($N11="Pendente de confirmação","Pendente de confirmação",IF($N11="Aplicar taxa configurada",IF($S11&lt;&gt;"Dentro dos limites configurados","Confirmar parâmetros",IF($M11="","Base em falta",IF($U11="","Aguardar valor indicado",IF(ABS($V11)&lt;='Parâmetros'!$B$4,"Conferido","Diferença a analisar")))),IF($N11="Sem retenção (confirmada pelo utilizador)",IF($U11="","Aguardar valor indicado",IF($U11=0,"Sem retenção registada","Diferença a analisar")),"Verificar tratamento"))))),"Erro de controlo")</f>
        <v/>
      </c>
      <c r="X11" s="15" t="inlineStr">
        <is>
          <t>Exemplo de controlo interno</t>
        </is>
      </c>
    </row>
    <row r="12">
      <c r="A12" s="13" t="inlineStr">
        <is>
          <t>RV-2026-007</t>
        </is>
      </c>
      <c r="B12" s="14" t="n">
        <v>46123</v>
      </c>
      <c r="C12" s="14" t="n">
        <v>46142</v>
      </c>
      <c r="D12" s="11">
        <f>IFERROR(IF($A12="","",YEAR($B12)),"")</f>
        <v/>
      </c>
      <c r="E12" s="15" t="inlineStr">
        <is>
          <t>Espaço Urbano, Lda. (exemplo)</t>
        </is>
      </c>
      <c r="F12" s="13" t="n"/>
      <c r="G12" s="15" t="inlineStr">
        <is>
          <t>Projecto de arquitectura</t>
        </is>
      </c>
      <c r="H12" s="13" t="inlineStr">
        <is>
          <t>RGV-2026/007</t>
        </is>
      </c>
      <c r="I12" s="16" t="n">
        <v>1620</v>
      </c>
      <c r="J12" s="16" t="n"/>
      <c r="K12" s="16" t="n"/>
      <c r="L12" s="9">
        <f>IFERROR(IF($A12="","",SUM($I12:$K12)),"")</f>
        <v/>
      </c>
      <c r="M12" s="16" t="n">
        <v>1620</v>
      </c>
      <c r="N12" s="15" t="inlineStr">
        <is>
          <t>Aplicar taxa configurada</t>
        </is>
      </c>
      <c r="O12" s="13" t="inlineStr">
        <is>
          <t>T03</t>
        </is>
      </c>
      <c r="P12" s="17">
        <f>IFERROR(IF($O12="","",IF(INDEX('Parâmetros'!$C$9:$C$18,MATCH($O12,'Parâmetros'!$A$9:$A$18,0))=0,"",INDEX('Parâmetros'!$C$9:$C$18,MATCH($O12,'Parâmetros'!$A$9:$A$18,0)))),"")</f>
        <v/>
      </c>
      <c r="Q12" s="18">
        <f>IFERROR(IF($O12="","",IF(INDEX('Parâmetros'!$D$9:$D$18,MATCH($O12,'Parâmetros'!$A$9:$A$18,0))=0,"",INDEX('Parâmetros'!$D$9:$D$18,MATCH($O12,'Parâmetros'!$A$9:$A$18,0)))),"")</f>
        <v/>
      </c>
      <c r="R12" s="18">
        <f>IFERROR(IF($O12="","",IF(INDEX('Parâmetros'!$E$9:$E$18,MATCH($O12,'Parâmetros'!$A$9:$A$18,0))=0,"",INDEX('Parâmetros'!$E$9:$E$18,MATCH($O12,'Parâmetros'!$A$9:$A$18,0)))),"")</f>
        <v/>
      </c>
      <c r="S12" s="19">
        <f>IFERROR(IF($A12="","",IF($N12&lt;&gt;"Aplicar taxa configurada","Não aplicável",IF($O12="","Seleccionar taxa",IF($P12="","Taxa sem valor",IF(AND($Q12="",$R12=""),"Sem limites configurados",IF(IFERROR(AND($Q12&lt;&gt;"",$B12&lt;$Q12),FALSE),"Antes do início configurado",IF(IFERROR(AND($R12&lt;&gt;"",$B12&gt;$R12),FALSE),"Após o fim configurado","Dentro dos limites configurados"))))))),"Verificar parâmetros")</f>
        <v/>
      </c>
      <c r="T12" s="9">
        <f>IFERROR(IF($A12="","",IF($N12="Aplicar taxa configurada",IF(OR($M12="",$P12=""),"",ROUND($M12*$P12,2)),IF($N12="Sem retenção (confirmada pelo utilizador)",0,""))),"")</f>
        <v/>
      </c>
      <c r="U12" s="16" t="n"/>
      <c r="V12" s="9">
        <f>IFERROR(IF(OR($A12="",$T12="",$U12=""),"",$U12-$T12),"")</f>
        <v/>
      </c>
      <c r="W12" s="19">
        <f>IFERROR(IF($A12="","",IF($B12="","Data de emissão em falta",IF($N12="Pendente de confirmação","Pendente de confirmação",IF($N12="Aplicar taxa configurada",IF($S12&lt;&gt;"Dentro dos limites configurados","Confirmar parâmetros",IF($M12="","Base em falta",IF($U12="","Aguardar valor indicado",IF(ABS($V12)&lt;='Parâmetros'!$B$4,"Conferido","Diferença a analisar")))),IF($N12="Sem retenção (confirmada pelo utilizador)",IF($U12="","Aguardar valor indicado",IF($U12=0,"Sem retenção registada","Diferença a analisar")),"Verificar tratamento"))))),"Erro de controlo")</f>
        <v/>
      </c>
      <c r="X12" s="15" t="inlineStr">
        <is>
          <t>Configurar parâmetros</t>
        </is>
      </c>
    </row>
    <row r="13">
      <c r="A13" s="13" t="inlineStr">
        <is>
          <t>RV-2026-008</t>
        </is>
      </c>
      <c r="B13" s="14" t="n">
        <v>46141</v>
      </c>
      <c r="C13" s="14" t="n">
        <v>46151</v>
      </c>
      <c r="D13" s="11">
        <f>IFERROR(IF($A13="","",YEAR($B13)),"")</f>
        <v/>
      </c>
      <c r="E13" s="15" t="inlineStr">
        <is>
          <t>Edição Aberta, Lda. (exemplo)</t>
        </is>
      </c>
      <c r="F13" s="13" t="n"/>
      <c r="G13" s="15" t="inlineStr">
        <is>
          <t>Revisão de textos</t>
        </is>
      </c>
      <c r="H13" s="13" t="inlineStr">
        <is>
          <t>RGV-2026/008</t>
        </is>
      </c>
      <c r="I13" s="16" t="n">
        <v>410</v>
      </c>
      <c r="J13" s="16" t="n"/>
      <c r="K13" s="16" t="n"/>
      <c r="L13" s="9">
        <f>IFERROR(IF($A13="","",SUM($I13:$K13)),"")</f>
        <v/>
      </c>
      <c r="M13" s="16" t="n">
        <v>410</v>
      </c>
      <c r="N13" s="15" t="inlineStr">
        <is>
          <t>Pendente de confirmação</t>
        </is>
      </c>
      <c r="O13" s="13" t="inlineStr"/>
      <c r="P13" s="17">
        <f>IFERROR(IF($O13="","",IF(INDEX('Parâmetros'!$C$9:$C$18,MATCH($O13,'Parâmetros'!$A$9:$A$18,0))=0,"",INDEX('Parâmetros'!$C$9:$C$18,MATCH($O13,'Parâmetros'!$A$9:$A$18,0)))),"")</f>
        <v/>
      </c>
      <c r="Q13" s="18">
        <f>IFERROR(IF($O13="","",IF(INDEX('Parâmetros'!$D$9:$D$18,MATCH($O13,'Parâmetros'!$A$9:$A$18,0))=0,"",INDEX('Parâmetros'!$D$9:$D$18,MATCH($O13,'Parâmetros'!$A$9:$A$18,0)))),"")</f>
        <v/>
      </c>
      <c r="R13" s="18">
        <f>IFERROR(IF($O13="","",IF(INDEX('Parâmetros'!$E$9:$E$18,MATCH($O13,'Parâmetros'!$A$9:$A$18,0))=0,"",INDEX('Parâmetros'!$E$9:$E$18,MATCH($O13,'Parâmetros'!$A$9:$A$18,0)))),"")</f>
        <v/>
      </c>
      <c r="S13" s="19">
        <f>IFERROR(IF($A13="","",IF($N13&lt;&gt;"Aplicar taxa configurada","Não aplicável",IF($O13="","Seleccionar taxa",IF($P13="","Taxa sem valor",IF(AND($Q13="",$R13=""),"Sem limites configurados",IF(IFERROR(AND($Q13&lt;&gt;"",$B13&lt;$Q13),FALSE),"Antes do início configurado",IF(IFERROR(AND($R13&lt;&gt;"",$B13&gt;$R13),FALSE),"Após o fim configurado","Dentro dos limites configurados"))))))),"Verificar parâmetros")</f>
        <v/>
      </c>
      <c r="T13" s="9">
        <f>IFERROR(IF($A13="","",IF($N13="Aplicar taxa configurada",IF(OR($M13="",$P13=""),"",ROUND($M13*$P13,2)),IF($N13="Sem retenção (confirmada pelo utilizador)",0,""))),"")</f>
        <v/>
      </c>
      <c r="U13" s="16" t="n"/>
      <c r="V13" s="9">
        <f>IFERROR(IF(OR($A13="",$T13="",$U13=""),"",$U13-$T13),"")</f>
        <v/>
      </c>
      <c r="W13" s="19">
        <f>IFERROR(IF($A13="","",IF($B13="","Data de emissão em falta",IF($N13="Pendente de confirmação","Pendente de confirmação",IF($N13="Aplicar taxa configurada",IF($S13&lt;&gt;"Dentro dos limites configurados","Confirmar parâmetros",IF($M13="","Base em falta",IF($U13="","Aguardar valor indicado",IF(ABS($V13)&lt;='Parâmetros'!$B$4,"Conferido","Diferença a analisar")))),IF($N13="Sem retenção (confirmada pelo utilizador)",IF($U13="","Aguardar valor indicado",IF($U13=0,"Sem retenção registada","Diferença a analisar")),"Verificar tratamento"))))),"Erro de controlo")</f>
        <v/>
      </c>
      <c r="X13" s="15" t="inlineStr">
        <is>
          <t>Validar antes de fechar o período</t>
        </is>
      </c>
    </row>
    <row r="14">
      <c r="A14" s="13" t="inlineStr">
        <is>
          <t>RV-2026-009</t>
        </is>
      </c>
      <c r="B14" s="14" t="n">
        <v>46156</v>
      </c>
      <c r="C14" s="14" t="n">
        <v>46170</v>
      </c>
      <c r="D14" s="11">
        <f>IFERROR(IF($A14="","",YEAR($B14)),"")</f>
        <v/>
      </c>
      <c r="E14" s="15" t="inlineStr">
        <is>
          <t>Luz e Movimento, Lda. (exemplo)</t>
        </is>
      </c>
      <c r="F14" s="13" t="n"/>
      <c r="G14" s="15" t="inlineStr">
        <is>
          <t>Produção audiovisual</t>
        </is>
      </c>
      <c r="H14" s="13" t="inlineStr">
        <is>
          <t>RGV-2026/009</t>
        </is>
      </c>
      <c r="I14" s="16" t="n">
        <v>975</v>
      </c>
      <c r="J14" s="16" t="n"/>
      <c r="K14" s="16" t="n"/>
      <c r="L14" s="9">
        <f>IFERROR(IF($A14="","",SUM($I14:$K14)),"")</f>
        <v/>
      </c>
      <c r="M14" s="16" t="n">
        <v>975</v>
      </c>
      <c r="N14" s="15" t="inlineStr">
        <is>
          <t>Aplicar taxa configurada</t>
        </is>
      </c>
      <c r="O14" s="13" t="inlineStr">
        <is>
          <t>T01</t>
        </is>
      </c>
      <c r="P14" s="17">
        <f>IFERROR(IF($O14="","",IF(INDEX('Parâmetros'!$C$9:$C$18,MATCH($O14,'Parâmetros'!$A$9:$A$18,0))=0,"",INDEX('Parâmetros'!$C$9:$C$18,MATCH($O14,'Parâmetros'!$A$9:$A$18,0)))),"")</f>
        <v/>
      </c>
      <c r="Q14" s="18">
        <f>IFERROR(IF($O14="","",IF(INDEX('Parâmetros'!$D$9:$D$18,MATCH($O14,'Parâmetros'!$A$9:$A$18,0))=0,"",INDEX('Parâmetros'!$D$9:$D$18,MATCH($O14,'Parâmetros'!$A$9:$A$18,0)))),"")</f>
        <v/>
      </c>
      <c r="R14" s="18">
        <f>IFERROR(IF($O14="","",IF(INDEX('Parâmetros'!$E$9:$E$18,MATCH($O14,'Parâmetros'!$A$9:$A$18,0))=0,"",INDEX('Parâmetros'!$E$9:$E$18,MATCH($O14,'Parâmetros'!$A$9:$A$18,0)))),"")</f>
        <v/>
      </c>
      <c r="S14" s="19">
        <f>IFERROR(IF($A14="","",IF($N14&lt;&gt;"Aplicar taxa configurada","Não aplicável",IF($O14="","Seleccionar taxa",IF($P14="","Taxa sem valor",IF(AND($Q14="",$R14=""),"Sem limites configurados",IF(IFERROR(AND($Q14&lt;&gt;"",$B14&lt;$Q14),FALSE),"Antes do início configurado",IF(IFERROR(AND($R14&lt;&gt;"",$B14&gt;$R14),FALSE),"Após o fim configurado","Dentro dos limites configurados"))))))),"Verificar parâmetros")</f>
        <v/>
      </c>
      <c r="T14" s="9">
        <f>IFERROR(IF($A14="","",IF($N14="Aplicar taxa configurada",IF(OR($M14="",$P14=""),"",ROUND($M14*$P14,2)),IF($N14="Sem retenção (confirmada pelo utilizador)",0,""))),"")</f>
        <v/>
      </c>
      <c r="U14" s="16" t="n"/>
      <c r="V14" s="9">
        <f>IFERROR(IF(OR($A14="",$T14="",$U14=""),"",$U14-$T14),"")</f>
        <v/>
      </c>
      <c r="W14" s="19">
        <f>IFERROR(IF($A14="","",IF($B14="","Data de emissão em falta",IF($N14="Pendente de confirmação","Pendente de confirmação",IF($N14="Aplicar taxa configurada",IF($S14&lt;&gt;"Dentro dos limites configurados","Confirmar parâmetros",IF($M14="","Base em falta",IF($U14="","Aguardar valor indicado",IF(ABS($V14)&lt;='Parâmetros'!$B$4,"Conferido","Diferença a analisar")))),IF($N14="Sem retenção (confirmada pelo utilizador)",IF($U14="","Aguardar valor indicado",IF($U14=0,"Sem retenção registada","Diferença a analisar")),"Verificar tratamento"))))),"Erro de controlo")</f>
        <v/>
      </c>
      <c r="X14" s="15" t="inlineStr">
        <is>
          <t>Taxa por confirmar</t>
        </is>
      </c>
    </row>
    <row r="15">
      <c r="A15" s="13" t="inlineStr">
        <is>
          <t>RV-2026-010</t>
        </is>
      </c>
      <c r="B15" s="14" t="n">
        <v>46172</v>
      </c>
      <c r="C15" s="14" t="n">
        <v>46186</v>
      </c>
      <c r="D15" s="11">
        <f>IFERROR(IF($A15="","",YEAR($B15)),"")</f>
        <v/>
      </c>
      <c r="E15" s="15" t="inlineStr">
        <is>
          <t>Rede Web Atlântica, Lda. (exemplo)</t>
        </is>
      </c>
      <c r="F15" s="13" t="n"/>
      <c r="G15" s="15" t="inlineStr">
        <is>
          <t>Desenvolvimento de sítio Web</t>
        </is>
      </c>
      <c r="H15" s="13" t="inlineStr">
        <is>
          <t>RGV-2026/010</t>
        </is>
      </c>
      <c r="I15" s="16" t="n">
        <v>2200</v>
      </c>
      <c r="J15" s="16" t="n"/>
      <c r="K15" s="16" t="n"/>
      <c r="L15" s="9">
        <f>IFERROR(IF($A15="","",SUM($I15:$K15)),"")</f>
        <v/>
      </c>
      <c r="M15" s="16" t="n">
        <v>2200</v>
      </c>
      <c r="N15" s="15" t="inlineStr">
        <is>
          <t>Aplicar taxa configurada</t>
        </is>
      </c>
      <c r="O15" s="13" t="inlineStr">
        <is>
          <t>T02</t>
        </is>
      </c>
      <c r="P15" s="17">
        <f>IFERROR(IF($O15="","",IF(INDEX('Parâmetros'!$C$9:$C$18,MATCH($O15,'Parâmetros'!$A$9:$A$18,0))=0,"",INDEX('Parâmetros'!$C$9:$C$18,MATCH($O15,'Parâmetros'!$A$9:$A$18,0)))),"")</f>
        <v/>
      </c>
      <c r="Q15" s="18">
        <f>IFERROR(IF($O15="","",IF(INDEX('Parâmetros'!$D$9:$D$18,MATCH($O15,'Parâmetros'!$A$9:$A$18,0))=0,"",INDEX('Parâmetros'!$D$9:$D$18,MATCH($O15,'Parâmetros'!$A$9:$A$18,0)))),"")</f>
        <v/>
      </c>
      <c r="R15" s="18">
        <f>IFERROR(IF($O15="","",IF(INDEX('Parâmetros'!$E$9:$E$18,MATCH($O15,'Parâmetros'!$A$9:$A$18,0))=0,"",INDEX('Parâmetros'!$E$9:$E$18,MATCH($O15,'Parâmetros'!$A$9:$A$18,0)))),"")</f>
        <v/>
      </c>
      <c r="S15" s="19">
        <f>IFERROR(IF($A15="","",IF($N15&lt;&gt;"Aplicar taxa configurada","Não aplicável",IF($O15="","Seleccionar taxa",IF($P15="","Taxa sem valor",IF(AND($Q15="",$R15=""),"Sem limites configurados",IF(IFERROR(AND($Q15&lt;&gt;"",$B15&lt;$Q15),FALSE),"Antes do início configurado",IF(IFERROR(AND($R15&lt;&gt;"",$B15&gt;$R15),FALSE),"Após o fim configurado","Dentro dos limites configurados"))))))),"Verificar parâmetros")</f>
        <v/>
      </c>
      <c r="T15" s="9">
        <f>IFERROR(IF($A15="","",IF($N15="Aplicar taxa configurada",IF(OR($M15="",$P15=""),"",ROUND($M15*$P15,2)),IF($N15="Sem retenção (confirmada pelo utilizador)",0,""))),"")</f>
        <v/>
      </c>
      <c r="U15" s="16" t="n"/>
      <c r="V15" s="9">
        <f>IFERROR(IF(OR($A15="",$T15="",$U15=""),"",$U15-$T15),"")</f>
        <v/>
      </c>
      <c r="W15" s="19">
        <f>IFERROR(IF($A15="","",IF($B15="","Data de emissão em falta",IF($N15="Pendente de confirmação","Pendente de confirmação",IF($N15="Aplicar taxa configurada",IF($S15&lt;&gt;"Dentro dos limites configurados","Confirmar parâmetros",IF($M15="","Base em falta",IF($U15="","Aguardar valor indicado",IF(ABS($V15)&lt;='Parâmetros'!$B$4,"Conferido","Diferença a analisar")))),IF($N15="Sem retenção (confirmada pelo utilizador)",IF($U15="","Aguardar valor indicado",IF($U15=0,"Sem retenção registada","Diferença a analisar")),"Verificar tratamento"))))),"Erro de controlo")</f>
        <v/>
      </c>
      <c r="X15" s="15" t="inlineStr">
        <is>
          <t>Exemplo fictício</t>
        </is>
      </c>
    </row>
    <row r="16">
      <c r="A16" s="13" t="n"/>
      <c r="B16" s="14" t="n"/>
      <c r="C16" s="14" t="n"/>
      <c r="D16" s="11">
        <f>IFERROR(IF($A16="","",YEAR($B16)),"")</f>
        <v/>
      </c>
      <c r="E16" s="15" t="n"/>
      <c r="F16" s="13" t="n"/>
      <c r="G16" s="15" t="n"/>
      <c r="H16" s="13" t="n"/>
      <c r="I16" s="16" t="n"/>
      <c r="J16" s="16" t="n"/>
      <c r="K16" s="16" t="n"/>
      <c r="L16" s="9">
        <f>IFERROR(IF($A16="","",SUM($I16:$K16)),"")</f>
        <v/>
      </c>
      <c r="M16" s="16" t="n"/>
      <c r="N16" s="15" t="n"/>
      <c r="O16" s="13" t="n"/>
      <c r="P16" s="17">
        <f>IFERROR(IF($O16="","",IF(INDEX('Parâmetros'!$C$9:$C$18,MATCH($O16,'Parâmetros'!$A$9:$A$18,0))=0,"",INDEX('Parâmetros'!$C$9:$C$18,MATCH($O16,'Parâmetros'!$A$9:$A$18,0)))),"")</f>
        <v/>
      </c>
      <c r="Q16" s="18">
        <f>IFERROR(IF($O16="","",IF(INDEX('Parâmetros'!$D$9:$D$18,MATCH($O16,'Parâmetros'!$A$9:$A$18,0))=0,"",INDEX('Parâmetros'!$D$9:$D$18,MATCH($O16,'Parâmetros'!$A$9:$A$18,0)))),"")</f>
        <v/>
      </c>
      <c r="R16" s="18">
        <f>IFERROR(IF($O16="","",IF(INDEX('Parâmetros'!$E$9:$E$18,MATCH($O16,'Parâmetros'!$A$9:$A$18,0))=0,"",INDEX('Parâmetros'!$E$9:$E$18,MATCH($O16,'Parâmetros'!$A$9:$A$18,0)))),"")</f>
        <v/>
      </c>
      <c r="S16" s="19">
        <f>IFERROR(IF($A16="","",IF($N16&lt;&gt;"Aplicar taxa configurada","Não aplicável",IF($O16="","Seleccionar taxa",IF($P16="","Taxa sem valor",IF(AND($Q16="",$R16=""),"Sem limites configurados",IF(IFERROR(AND($Q16&lt;&gt;"",$B16&lt;$Q16),FALSE),"Antes do início configurado",IF(IFERROR(AND($R16&lt;&gt;"",$B16&gt;$R16),FALSE),"Após o fim configurado","Dentro dos limites configurados"))))))),"Verificar parâmetros")</f>
        <v/>
      </c>
      <c r="T16" s="9">
        <f>IFERROR(IF($A16="","",IF($N16="Aplicar taxa configurada",IF(OR($M16="",$P16=""),"",ROUND($M16*$P16,2)),IF($N16="Sem retenção (confirmada pelo utilizador)",0,""))),"")</f>
        <v/>
      </c>
      <c r="U16" s="16" t="n"/>
      <c r="V16" s="9">
        <f>IFERROR(IF(OR($A16="",$T16="",$U16=""),"",$U16-$T16),"")</f>
        <v/>
      </c>
      <c r="W16" s="19">
        <f>IFERROR(IF($A16="","",IF($B16="","Data de emissão em falta",IF($N16="Pendente de confirmação","Pendente de confirmação",IF($N16="Aplicar taxa configurada",IF($S16&lt;&gt;"Dentro dos limites configurados","Confirmar parâmetros",IF($M16="","Base em falta",IF($U16="","Aguardar valor indicado",IF(ABS($V16)&lt;='Parâmetros'!$B$4,"Conferido","Diferença a analisar")))),IF($N16="Sem retenção (confirmada pelo utilizador)",IF($U16="","Aguardar valor indicado",IF($U16=0,"Sem retenção registada","Diferença a analisar")),"Verificar tratamento"))))),"Erro de controlo")</f>
        <v/>
      </c>
      <c r="X16" s="15" t="n"/>
    </row>
    <row r="17">
      <c r="A17" s="13" t="n"/>
      <c r="B17" s="14" t="n"/>
      <c r="C17" s="14" t="n"/>
      <c r="D17" s="11">
        <f>IFERROR(IF($A17="","",YEAR($B17)),"")</f>
        <v/>
      </c>
      <c r="E17" s="15" t="n"/>
      <c r="F17" s="13" t="n"/>
      <c r="G17" s="15" t="n"/>
      <c r="H17" s="13" t="n"/>
      <c r="I17" s="16" t="n"/>
      <c r="J17" s="16" t="n"/>
      <c r="K17" s="16" t="n"/>
      <c r="L17" s="9">
        <f>IFERROR(IF($A17="","",SUM($I17:$K17)),"")</f>
        <v/>
      </c>
      <c r="M17" s="16" t="n"/>
      <c r="N17" s="15" t="n"/>
      <c r="O17" s="13" t="n"/>
      <c r="P17" s="17">
        <f>IFERROR(IF($O17="","",IF(INDEX('Parâmetros'!$C$9:$C$18,MATCH($O17,'Parâmetros'!$A$9:$A$18,0))=0,"",INDEX('Parâmetros'!$C$9:$C$18,MATCH($O17,'Parâmetros'!$A$9:$A$18,0)))),"")</f>
        <v/>
      </c>
      <c r="Q17" s="18">
        <f>IFERROR(IF($O17="","",IF(INDEX('Parâmetros'!$D$9:$D$18,MATCH($O17,'Parâmetros'!$A$9:$A$18,0))=0,"",INDEX('Parâmetros'!$D$9:$D$18,MATCH($O17,'Parâmetros'!$A$9:$A$18,0)))),"")</f>
        <v/>
      </c>
      <c r="R17" s="18">
        <f>IFERROR(IF($O17="","",IF(INDEX('Parâmetros'!$E$9:$E$18,MATCH($O17,'Parâmetros'!$A$9:$A$18,0))=0,"",INDEX('Parâmetros'!$E$9:$E$18,MATCH($O17,'Parâmetros'!$A$9:$A$18,0)))),"")</f>
        <v/>
      </c>
      <c r="S17" s="19">
        <f>IFERROR(IF($A17="","",IF($N17&lt;&gt;"Aplicar taxa configurada","Não aplicável",IF($O17="","Seleccionar taxa",IF($P17="","Taxa sem valor",IF(AND($Q17="",$R17=""),"Sem limites configurados",IF(IFERROR(AND($Q17&lt;&gt;"",$B17&lt;$Q17),FALSE),"Antes do início configurado",IF(IFERROR(AND($R17&lt;&gt;"",$B17&gt;$R17),FALSE),"Após o fim configurado","Dentro dos limites configurados"))))))),"Verificar parâmetros")</f>
        <v/>
      </c>
      <c r="T17" s="9">
        <f>IFERROR(IF($A17="","",IF($N17="Aplicar taxa configurada",IF(OR($M17="",$P17=""),"",ROUND($M17*$P17,2)),IF($N17="Sem retenção (confirmada pelo utilizador)",0,""))),"")</f>
        <v/>
      </c>
      <c r="U17" s="16" t="n"/>
      <c r="V17" s="9">
        <f>IFERROR(IF(OR($A17="",$T17="",$U17=""),"",$U17-$T17),"")</f>
        <v/>
      </c>
      <c r="W17" s="19">
        <f>IFERROR(IF($A17="","",IF($B17="","Data de emissão em falta",IF($N17="Pendente de confirmação","Pendente de confirmação",IF($N17="Aplicar taxa configurada",IF($S17&lt;&gt;"Dentro dos limites configurados","Confirmar parâmetros",IF($M17="","Base em falta",IF($U17="","Aguardar valor indicado",IF(ABS($V17)&lt;='Parâmetros'!$B$4,"Conferido","Diferença a analisar")))),IF($N17="Sem retenção (confirmada pelo utilizador)",IF($U17="","Aguardar valor indicado",IF($U17=0,"Sem retenção registada","Diferença a analisar")),"Verificar tratamento"))))),"Erro de controlo")</f>
        <v/>
      </c>
      <c r="X17" s="15" t="n"/>
    </row>
    <row r="18">
      <c r="A18" s="13" t="n"/>
      <c r="B18" s="14" t="n"/>
      <c r="C18" s="14" t="n"/>
      <c r="D18" s="11">
        <f>IFERROR(IF($A18="","",YEAR($B18)),"")</f>
        <v/>
      </c>
      <c r="E18" s="15" t="n"/>
      <c r="F18" s="13" t="n"/>
      <c r="G18" s="15" t="n"/>
      <c r="H18" s="13" t="n"/>
      <c r="I18" s="16" t="n"/>
      <c r="J18" s="16" t="n"/>
      <c r="K18" s="16" t="n"/>
      <c r="L18" s="9">
        <f>IFERROR(IF($A18="","",SUM($I18:$K18)),"")</f>
        <v/>
      </c>
      <c r="M18" s="16" t="n"/>
      <c r="N18" s="15" t="n"/>
      <c r="O18" s="13" t="n"/>
      <c r="P18" s="17">
        <f>IFERROR(IF($O18="","",IF(INDEX('Parâmetros'!$C$9:$C$18,MATCH($O18,'Parâmetros'!$A$9:$A$18,0))=0,"",INDEX('Parâmetros'!$C$9:$C$18,MATCH($O18,'Parâmetros'!$A$9:$A$18,0)))),"")</f>
        <v/>
      </c>
      <c r="Q18" s="18">
        <f>IFERROR(IF($O18="","",IF(INDEX('Parâmetros'!$D$9:$D$18,MATCH($O18,'Parâmetros'!$A$9:$A$18,0))=0,"",INDEX('Parâmetros'!$D$9:$D$18,MATCH($O18,'Parâmetros'!$A$9:$A$18,0)))),"")</f>
        <v/>
      </c>
      <c r="R18" s="18">
        <f>IFERROR(IF($O18="","",IF(INDEX('Parâmetros'!$E$9:$E$18,MATCH($O18,'Parâmetros'!$A$9:$A$18,0))=0,"",INDEX('Parâmetros'!$E$9:$E$18,MATCH($O18,'Parâmetros'!$A$9:$A$18,0)))),"")</f>
        <v/>
      </c>
      <c r="S18" s="19">
        <f>IFERROR(IF($A18="","",IF($N18&lt;&gt;"Aplicar taxa configurada","Não aplicável",IF($O18="","Seleccionar taxa",IF($P18="","Taxa sem valor",IF(AND($Q18="",$R18=""),"Sem limites configurados",IF(IFERROR(AND($Q18&lt;&gt;"",$B18&lt;$Q18),FALSE),"Antes do início configurado",IF(IFERROR(AND($R18&lt;&gt;"",$B18&gt;$R18),FALSE),"Após o fim configurado","Dentro dos limites configurados"))))))),"Verificar parâmetros")</f>
        <v/>
      </c>
      <c r="T18" s="9">
        <f>IFERROR(IF($A18="","",IF($N18="Aplicar taxa configurada",IF(OR($M18="",$P18=""),"",ROUND($M18*$P18,2)),IF($N18="Sem retenção (confirmada pelo utilizador)",0,""))),"")</f>
        <v/>
      </c>
      <c r="U18" s="16" t="n"/>
      <c r="V18" s="9">
        <f>IFERROR(IF(OR($A18="",$T18="",$U18=""),"",$U18-$T18),"")</f>
        <v/>
      </c>
      <c r="W18" s="19">
        <f>IFERROR(IF($A18="","",IF($B18="","Data de emissão em falta",IF($N18="Pendente de confirmação","Pendente de confirmação",IF($N18="Aplicar taxa configurada",IF($S18&lt;&gt;"Dentro dos limites configurados","Confirmar parâmetros",IF($M18="","Base em falta",IF($U18="","Aguardar valor indicado",IF(ABS($V18)&lt;='Parâmetros'!$B$4,"Conferido","Diferença a analisar")))),IF($N18="Sem retenção (confirmada pelo utilizador)",IF($U18="","Aguardar valor indicado",IF($U18=0,"Sem retenção registada","Diferença a analisar")),"Verificar tratamento"))))),"Erro de controlo")</f>
        <v/>
      </c>
      <c r="X18" s="15" t="n"/>
    </row>
    <row r="19">
      <c r="A19" s="13" t="n"/>
      <c r="B19" s="14" t="n"/>
      <c r="C19" s="14" t="n"/>
      <c r="D19" s="11">
        <f>IFERROR(IF($A19="","",YEAR($B19)),"")</f>
        <v/>
      </c>
      <c r="E19" s="15" t="n"/>
      <c r="F19" s="13" t="n"/>
      <c r="G19" s="15" t="n"/>
      <c r="H19" s="13" t="n"/>
      <c r="I19" s="16" t="n"/>
      <c r="J19" s="16" t="n"/>
      <c r="K19" s="16" t="n"/>
      <c r="L19" s="9">
        <f>IFERROR(IF($A19="","",SUM($I19:$K19)),"")</f>
        <v/>
      </c>
      <c r="M19" s="16" t="n"/>
      <c r="N19" s="15" t="n"/>
      <c r="O19" s="13" t="n"/>
      <c r="P19" s="17">
        <f>IFERROR(IF($O19="","",IF(INDEX('Parâmetros'!$C$9:$C$18,MATCH($O19,'Parâmetros'!$A$9:$A$18,0))=0,"",INDEX('Parâmetros'!$C$9:$C$18,MATCH($O19,'Parâmetros'!$A$9:$A$18,0)))),"")</f>
        <v/>
      </c>
      <c r="Q19" s="18">
        <f>IFERROR(IF($O19="","",IF(INDEX('Parâmetros'!$D$9:$D$18,MATCH($O19,'Parâmetros'!$A$9:$A$18,0))=0,"",INDEX('Parâmetros'!$D$9:$D$18,MATCH($O19,'Parâmetros'!$A$9:$A$18,0)))),"")</f>
        <v/>
      </c>
      <c r="R19" s="18">
        <f>IFERROR(IF($O19="","",IF(INDEX('Parâmetros'!$E$9:$E$18,MATCH($O19,'Parâmetros'!$A$9:$A$18,0))=0,"",INDEX('Parâmetros'!$E$9:$E$18,MATCH($O19,'Parâmetros'!$A$9:$A$18,0)))),"")</f>
        <v/>
      </c>
      <c r="S19" s="19">
        <f>IFERROR(IF($A19="","",IF($N19&lt;&gt;"Aplicar taxa configurada","Não aplicável",IF($O19="","Seleccionar taxa",IF($P19="","Taxa sem valor",IF(AND($Q19="",$R19=""),"Sem limites configurados",IF(IFERROR(AND($Q19&lt;&gt;"",$B19&lt;$Q19),FALSE),"Antes do início configurado",IF(IFERROR(AND($R19&lt;&gt;"",$B19&gt;$R19),FALSE),"Após o fim configurado","Dentro dos limites configurados"))))))),"Verificar parâmetros")</f>
        <v/>
      </c>
      <c r="T19" s="9">
        <f>IFERROR(IF($A19="","",IF($N19="Aplicar taxa configurada",IF(OR($M19="",$P19=""),"",ROUND($M19*$P19,2)),IF($N19="Sem retenção (confirmada pelo utilizador)",0,""))),"")</f>
        <v/>
      </c>
      <c r="U19" s="16" t="n"/>
      <c r="V19" s="9">
        <f>IFERROR(IF(OR($A19="",$T19="",$U19=""),"",$U19-$T19),"")</f>
        <v/>
      </c>
      <c r="W19" s="19">
        <f>IFERROR(IF($A19="","",IF($B19="","Data de emissão em falta",IF($N19="Pendente de confirmação","Pendente de confirmação",IF($N19="Aplicar taxa configurada",IF($S19&lt;&gt;"Dentro dos limites configurados","Confirmar parâmetros",IF($M19="","Base em falta",IF($U19="","Aguardar valor indicado",IF(ABS($V19)&lt;='Parâmetros'!$B$4,"Conferido","Diferença a analisar")))),IF($N19="Sem retenção (confirmada pelo utilizador)",IF($U19="","Aguardar valor indicado",IF($U19=0,"Sem retenção registada","Diferença a analisar")),"Verificar tratamento"))))),"Erro de controlo")</f>
        <v/>
      </c>
      <c r="X19" s="15" t="n"/>
    </row>
    <row r="20">
      <c r="A20" s="13" t="n"/>
      <c r="B20" s="14" t="n"/>
      <c r="C20" s="14" t="n"/>
      <c r="D20" s="11">
        <f>IFERROR(IF($A20="","",YEAR($B20)),"")</f>
        <v/>
      </c>
      <c r="E20" s="15" t="n"/>
      <c r="F20" s="13" t="n"/>
      <c r="G20" s="15" t="n"/>
      <c r="H20" s="13" t="n"/>
      <c r="I20" s="16" t="n"/>
      <c r="J20" s="16" t="n"/>
      <c r="K20" s="16" t="n"/>
      <c r="L20" s="9">
        <f>IFERROR(IF($A20="","",SUM($I20:$K20)),"")</f>
        <v/>
      </c>
      <c r="M20" s="16" t="n"/>
      <c r="N20" s="15" t="n"/>
      <c r="O20" s="13" t="n"/>
      <c r="P20" s="17">
        <f>IFERROR(IF($O20="","",IF(INDEX('Parâmetros'!$C$9:$C$18,MATCH($O20,'Parâmetros'!$A$9:$A$18,0))=0,"",INDEX('Parâmetros'!$C$9:$C$18,MATCH($O20,'Parâmetros'!$A$9:$A$18,0)))),"")</f>
        <v/>
      </c>
      <c r="Q20" s="18">
        <f>IFERROR(IF($O20="","",IF(INDEX('Parâmetros'!$D$9:$D$18,MATCH($O20,'Parâmetros'!$A$9:$A$18,0))=0,"",INDEX('Parâmetros'!$D$9:$D$18,MATCH($O20,'Parâmetros'!$A$9:$A$18,0)))),"")</f>
        <v/>
      </c>
      <c r="R20" s="18">
        <f>IFERROR(IF($O20="","",IF(INDEX('Parâmetros'!$E$9:$E$18,MATCH($O20,'Parâmetros'!$A$9:$A$18,0))=0,"",INDEX('Parâmetros'!$E$9:$E$18,MATCH($O20,'Parâmetros'!$A$9:$A$18,0)))),"")</f>
        <v/>
      </c>
      <c r="S20" s="19">
        <f>IFERROR(IF($A20="","",IF($N20&lt;&gt;"Aplicar taxa configurada","Não aplicável",IF($O20="","Seleccionar taxa",IF($P20="","Taxa sem valor",IF(AND($Q20="",$R20=""),"Sem limites configurados",IF(IFERROR(AND($Q20&lt;&gt;"",$B20&lt;$Q20),FALSE),"Antes do início configurado",IF(IFERROR(AND($R20&lt;&gt;"",$B20&gt;$R20),FALSE),"Após o fim configurado","Dentro dos limites configurados"))))))),"Verificar parâmetros")</f>
        <v/>
      </c>
      <c r="T20" s="9">
        <f>IFERROR(IF($A20="","",IF($N20="Aplicar taxa configurada",IF(OR($M20="",$P20=""),"",ROUND($M20*$P20,2)),IF($N20="Sem retenção (confirmada pelo utilizador)",0,""))),"")</f>
        <v/>
      </c>
      <c r="U20" s="16" t="n"/>
      <c r="V20" s="9">
        <f>IFERROR(IF(OR($A20="",$T20="",$U20=""),"",$U20-$T20),"")</f>
        <v/>
      </c>
      <c r="W20" s="19">
        <f>IFERROR(IF($A20="","",IF($B20="","Data de emissão em falta",IF($N20="Pendente de confirmação","Pendente de confirmação",IF($N20="Aplicar taxa configurada",IF($S20&lt;&gt;"Dentro dos limites configurados","Confirmar parâmetros",IF($M20="","Base em falta",IF($U20="","Aguardar valor indicado",IF(ABS($V20)&lt;='Parâmetros'!$B$4,"Conferido","Diferença a analisar")))),IF($N20="Sem retenção (confirmada pelo utilizador)",IF($U20="","Aguardar valor indicado",IF($U20=0,"Sem retenção registada","Diferença a analisar")),"Verificar tratamento"))))),"Erro de controlo")</f>
        <v/>
      </c>
      <c r="X20" s="15" t="n"/>
    </row>
    <row r="21">
      <c r="A21" s="13" t="n"/>
      <c r="B21" s="14" t="n"/>
      <c r="C21" s="14" t="n"/>
      <c r="D21" s="11">
        <f>IFERROR(IF($A21="","",YEAR($B21)),"")</f>
        <v/>
      </c>
      <c r="E21" s="15" t="n"/>
      <c r="F21" s="13" t="n"/>
      <c r="G21" s="15" t="n"/>
      <c r="H21" s="13" t="n"/>
      <c r="I21" s="16" t="n"/>
      <c r="J21" s="16" t="n"/>
      <c r="K21" s="16" t="n"/>
      <c r="L21" s="9">
        <f>IFERROR(IF($A21="","",SUM($I21:$K21)),"")</f>
        <v/>
      </c>
      <c r="M21" s="16" t="n"/>
      <c r="N21" s="15" t="n"/>
      <c r="O21" s="13" t="n"/>
      <c r="P21" s="17">
        <f>IFERROR(IF($O21="","",IF(INDEX('Parâmetros'!$C$9:$C$18,MATCH($O21,'Parâmetros'!$A$9:$A$18,0))=0,"",INDEX('Parâmetros'!$C$9:$C$18,MATCH($O21,'Parâmetros'!$A$9:$A$18,0)))),"")</f>
        <v/>
      </c>
      <c r="Q21" s="18">
        <f>IFERROR(IF($O21="","",IF(INDEX('Parâmetros'!$D$9:$D$18,MATCH($O21,'Parâmetros'!$A$9:$A$18,0))=0,"",INDEX('Parâmetros'!$D$9:$D$18,MATCH($O21,'Parâmetros'!$A$9:$A$18,0)))),"")</f>
        <v/>
      </c>
      <c r="R21" s="18">
        <f>IFERROR(IF($O21="","",IF(INDEX('Parâmetros'!$E$9:$E$18,MATCH($O21,'Parâmetros'!$A$9:$A$18,0))=0,"",INDEX('Parâmetros'!$E$9:$E$18,MATCH($O21,'Parâmetros'!$A$9:$A$18,0)))),"")</f>
        <v/>
      </c>
      <c r="S21" s="19">
        <f>IFERROR(IF($A21="","",IF($N21&lt;&gt;"Aplicar taxa configurada","Não aplicável",IF($O21="","Seleccionar taxa",IF($P21="","Taxa sem valor",IF(AND($Q21="",$R21=""),"Sem limites configurados",IF(IFERROR(AND($Q21&lt;&gt;"",$B21&lt;$Q21),FALSE),"Antes do início configurado",IF(IFERROR(AND($R21&lt;&gt;"",$B21&gt;$R21),FALSE),"Após o fim configurado","Dentro dos limites configurados"))))))),"Verificar parâmetros")</f>
        <v/>
      </c>
      <c r="T21" s="9">
        <f>IFERROR(IF($A21="","",IF($N21="Aplicar taxa configurada",IF(OR($M21="",$P21=""),"",ROUND($M21*$P21,2)),IF($N21="Sem retenção (confirmada pelo utilizador)",0,""))),"")</f>
        <v/>
      </c>
      <c r="U21" s="16" t="n"/>
      <c r="V21" s="9">
        <f>IFERROR(IF(OR($A21="",$T21="",$U21=""),"",$U21-$T21),"")</f>
        <v/>
      </c>
      <c r="W21" s="19">
        <f>IFERROR(IF($A21="","",IF($B21="","Data de emissão em falta",IF($N21="Pendente de confirmação","Pendente de confirmação",IF($N21="Aplicar taxa configurada",IF($S21&lt;&gt;"Dentro dos limites configurados","Confirmar parâmetros",IF($M21="","Base em falta",IF($U21="","Aguardar valor indicado",IF(ABS($V21)&lt;='Parâmetros'!$B$4,"Conferido","Diferença a analisar")))),IF($N21="Sem retenção (confirmada pelo utilizador)",IF($U21="","Aguardar valor indicado",IF($U21=0,"Sem retenção registada","Diferença a analisar")),"Verificar tratamento"))))),"Erro de controlo")</f>
        <v/>
      </c>
      <c r="X21" s="15" t="n"/>
    </row>
    <row r="22">
      <c r="A22" s="13" t="n"/>
      <c r="B22" s="14" t="n"/>
      <c r="C22" s="14" t="n"/>
      <c r="D22" s="11">
        <f>IFERROR(IF($A22="","",YEAR($B22)),"")</f>
        <v/>
      </c>
      <c r="E22" s="15" t="n"/>
      <c r="F22" s="13" t="n"/>
      <c r="G22" s="15" t="n"/>
      <c r="H22" s="13" t="n"/>
      <c r="I22" s="16" t="n"/>
      <c r="J22" s="16" t="n"/>
      <c r="K22" s="16" t="n"/>
      <c r="L22" s="9">
        <f>IFERROR(IF($A22="","",SUM($I22:$K22)),"")</f>
        <v/>
      </c>
      <c r="M22" s="16" t="n"/>
      <c r="N22" s="15" t="n"/>
      <c r="O22" s="13" t="n"/>
      <c r="P22" s="17">
        <f>IFERROR(IF($O22="","",IF(INDEX('Parâmetros'!$C$9:$C$18,MATCH($O22,'Parâmetros'!$A$9:$A$18,0))=0,"",INDEX('Parâmetros'!$C$9:$C$18,MATCH($O22,'Parâmetros'!$A$9:$A$18,0)))),"")</f>
        <v/>
      </c>
      <c r="Q22" s="18">
        <f>IFERROR(IF($O22="","",IF(INDEX('Parâmetros'!$D$9:$D$18,MATCH($O22,'Parâmetros'!$A$9:$A$18,0))=0,"",INDEX('Parâmetros'!$D$9:$D$18,MATCH($O22,'Parâmetros'!$A$9:$A$18,0)))),"")</f>
        <v/>
      </c>
      <c r="R22" s="18">
        <f>IFERROR(IF($O22="","",IF(INDEX('Parâmetros'!$E$9:$E$18,MATCH($O22,'Parâmetros'!$A$9:$A$18,0))=0,"",INDEX('Parâmetros'!$E$9:$E$18,MATCH($O22,'Parâmetros'!$A$9:$A$18,0)))),"")</f>
        <v/>
      </c>
      <c r="S22" s="19">
        <f>IFERROR(IF($A22="","",IF($N22&lt;&gt;"Aplicar taxa configurada","Não aplicável",IF($O22="","Seleccionar taxa",IF($P22="","Taxa sem valor",IF(AND($Q22="",$R22=""),"Sem limites configurados",IF(IFERROR(AND($Q22&lt;&gt;"",$B22&lt;$Q22),FALSE),"Antes do início configurado",IF(IFERROR(AND($R22&lt;&gt;"",$B22&gt;$R22),FALSE),"Após o fim configurado","Dentro dos limites configurados"))))))),"Verificar parâmetros")</f>
        <v/>
      </c>
      <c r="T22" s="9">
        <f>IFERROR(IF($A22="","",IF($N22="Aplicar taxa configurada",IF(OR($M22="",$P22=""),"",ROUND($M22*$P22,2)),IF($N22="Sem retenção (confirmada pelo utilizador)",0,""))),"")</f>
        <v/>
      </c>
      <c r="U22" s="16" t="n"/>
      <c r="V22" s="9">
        <f>IFERROR(IF(OR($A22="",$T22="",$U22=""),"",$U22-$T22),"")</f>
        <v/>
      </c>
      <c r="W22" s="19">
        <f>IFERROR(IF($A22="","",IF($B22="","Data de emissão em falta",IF($N22="Pendente de confirmação","Pendente de confirmação",IF($N22="Aplicar taxa configurada",IF($S22&lt;&gt;"Dentro dos limites configurados","Confirmar parâmetros",IF($M22="","Base em falta",IF($U22="","Aguardar valor indicado",IF(ABS($V22)&lt;='Parâmetros'!$B$4,"Conferido","Diferença a analisar")))),IF($N22="Sem retenção (confirmada pelo utilizador)",IF($U22="","Aguardar valor indicado",IF($U22=0,"Sem retenção registada","Diferença a analisar")),"Verificar tratamento"))))),"Erro de controlo")</f>
        <v/>
      </c>
      <c r="X22" s="15" t="n"/>
    </row>
    <row r="23">
      <c r="A23" s="13" t="n"/>
      <c r="B23" s="14" t="n"/>
      <c r="C23" s="14" t="n"/>
      <c r="D23" s="11">
        <f>IFERROR(IF($A23="","",YEAR($B23)),"")</f>
        <v/>
      </c>
      <c r="E23" s="15" t="n"/>
      <c r="F23" s="13" t="n"/>
      <c r="G23" s="15" t="n"/>
      <c r="H23" s="13" t="n"/>
      <c r="I23" s="16" t="n"/>
      <c r="J23" s="16" t="n"/>
      <c r="K23" s="16" t="n"/>
      <c r="L23" s="9">
        <f>IFERROR(IF($A23="","",SUM($I23:$K23)),"")</f>
        <v/>
      </c>
      <c r="M23" s="16" t="n"/>
      <c r="N23" s="15" t="n"/>
      <c r="O23" s="13" t="n"/>
      <c r="P23" s="17">
        <f>IFERROR(IF($O23="","",IF(INDEX('Parâmetros'!$C$9:$C$18,MATCH($O23,'Parâmetros'!$A$9:$A$18,0))=0,"",INDEX('Parâmetros'!$C$9:$C$18,MATCH($O23,'Parâmetros'!$A$9:$A$18,0)))),"")</f>
        <v/>
      </c>
      <c r="Q23" s="18">
        <f>IFERROR(IF($O23="","",IF(INDEX('Parâmetros'!$D$9:$D$18,MATCH($O23,'Parâmetros'!$A$9:$A$18,0))=0,"",INDEX('Parâmetros'!$D$9:$D$18,MATCH($O23,'Parâmetros'!$A$9:$A$18,0)))),"")</f>
        <v/>
      </c>
      <c r="R23" s="18">
        <f>IFERROR(IF($O23="","",IF(INDEX('Parâmetros'!$E$9:$E$18,MATCH($O23,'Parâmetros'!$A$9:$A$18,0))=0,"",INDEX('Parâmetros'!$E$9:$E$18,MATCH($O23,'Parâmetros'!$A$9:$A$18,0)))),"")</f>
        <v/>
      </c>
      <c r="S23" s="19">
        <f>IFERROR(IF($A23="","",IF($N23&lt;&gt;"Aplicar taxa configurada","Não aplicável",IF($O23="","Seleccionar taxa",IF($P23="","Taxa sem valor",IF(AND($Q23="",$R23=""),"Sem limites configurados",IF(IFERROR(AND($Q23&lt;&gt;"",$B23&lt;$Q23),FALSE),"Antes do início configurado",IF(IFERROR(AND($R23&lt;&gt;"",$B23&gt;$R23),FALSE),"Após o fim configurado","Dentro dos limites configurados"))))))),"Verificar parâmetros")</f>
        <v/>
      </c>
      <c r="T23" s="9">
        <f>IFERROR(IF($A23="","",IF($N23="Aplicar taxa configurada",IF(OR($M23="",$P23=""),"",ROUND($M23*$P23,2)),IF($N23="Sem retenção (confirmada pelo utilizador)",0,""))),"")</f>
        <v/>
      </c>
      <c r="U23" s="16" t="n"/>
      <c r="V23" s="9">
        <f>IFERROR(IF(OR($A23="",$T23="",$U23=""),"",$U23-$T23),"")</f>
        <v/>
      </c>
      <c r="W23" s="19">
        <f>IFERROR(IF($A23="","",IF($B23="","Data de emissão em falta",IF($N23="Pendente de confirmação","Pendente de confirmação",IF($N23="Aplicar taxa configurada",IF($S23&lt;&gt;"Dentro dos limites configurados","Confirmar parâmetros",IF($M23="","Base em falta",IF($U23="","Aguardar valor indicado",IF(ABS($V23)&lt;='Parâmetros'!$B$4,"Conferido","Diferença a analisar")))),IF($N23="Sem retenção (confirmada pelo utilizador)",IF($U23="","Aguardar valor indicado",IF($U23=0,"Sem retenção registada","Diferença a analisar")),"Verificar tratamento"))))),"Erro de controlo")</f>
        <v/>
      </c>
      <c r="X23" s="15" t="n"/>
    </row>
    <row r="24">
      <c r="A24" s="13" t="n"/>
      <c r="B24" s="14" t="n"/>
      <c r="C24" s="14" t="n"/>
      <c r="D24" s="11">
        <f>IFERROR(IF($A24="","",YEAR($B24)),"")</f>
        <v/>
      </c>
      <c r="E24" s="15" t="n"/>
      <c r="F24" s="13" t="n"/>
      <c r="G24" s="15" t="n"/>
      <c r="H24" s="13" t="n"/>
      <c r="I24" s="16" t="n"/>
      <c r="J24" s="16" t="n"/>
      <c r="K24" s="16" t="n"/>
      <c r="L24" s="9">
        <f>IFERROR(IF($A24="","",SUM($I24:$K24)),"")</f>
        <v/>
      </c>
      <c r="M24" s="16" t="n"/>
      <c r="N24" s="15" t="n"/>
      <c r="O24" s="13" t="n"/>
      <c r="P24" s="17">
        <f>IFERROR(IF($O24="","",IF(INDEX('Parâmetros'!$C$9:$C$18,MATCH($O24,'Parâmetros'!$A$9:$A$18,0))=0,"",INDEX('Parâmetros'!$C$9:$C$18,MATCH($O24,'Parâmetros'!$A$9:$A$18,0)))),"")</f>
        <v/>
      </c>
      <c r="Q24" s="18">
        <f>IFERROR(IF($O24="","",IF(INDEX('Parâmetros'!$D$9:$D$18,MATCH($O24,'Parâmetros'!$A$9:$A$18,0))=0,"",INDEX('Parâmetros'!$D$9:$D$18,MATCH($O24,'Parâmetros'!$A$9:$A$18,0)))),"")</f>
        <v/>
      </c>
      <c r="R24" s="18">
        <f>IFERROR(IF($O24="","",IF(INDEX('Parâmetros'!$E$9:$E$18,MATCH($O24,'Parâmetros'!$A$9:$A$18,0))=0,"",INDEX('Parâmetros'!$E$9:$E$18,MATCH($O24,'Parâmetros'!$A$9:$A$18,0)))),"")</f>
        <v/>
      </c>
      <c r="S24" s="19">
        <f>IFERROR(IF($A24="","",IF($N24&lt;&gt;"Aplicar taxa configurada","Não aplicável",IF($O24="","Seleccionar taxa",IF($P24="","Taxa sem valor",IF(AND($Q24="",$R24=""),"Sem limites configurados",IF(IFERROR(AND($Q24&lt;&gt;"",$B24&lt;$Q24),FALSE),"Antes do início configurado",IF(IFERROR(AND($R24&lt;&gt;"",$B24&gt;$R24),FALSE),"Após o fim configurado","Dentro dos limites configurados"))))))),"Verificar parâmetros")</f>
        <v/>
      </c>
      <c r="T24" s="9">
        <f>IFERROR(IF($A24="","",IF($N24="Aplicar taxa configurada",IF(OR($M24="",$P24=""),"",ROUND($M24*$P24,2)),IF($N24="Sem retenção (confirmada pelo utilizador)",0,""))),"")</f>
        <v/>
      </c>
      <c r="U24" s="16" t="n"/>
      <c r="V24" s="9">
        <f>IFERROR(IF(OR($A24="",$T24="",$U24=""),"",$U24-$T24),"")</f>
        <v/>
      </c>
      <c r="W24" s="19">
        <f>IFERROR(IF($A24="","",IF($B24="","Data de emissão em falta",IF($N24="Pendente de confirmação","Pendente de confirmação",IF($N24="Aplicar taxa configurada",IF($S24&lt;&gt;"Dentro dos limites configurados","Confirmar parâmetros",IF($M24="","Base em falta",IF($U24="","Aguardar valor indicado",IF(ABS($V24)&lt;='Parâmetros'!$B$4,"Conferido","Diferença a analisar")))),IF($N24="Sem retenção (confirmada pelo utilizador)",IF($U24="","Aguardar valor indicado",IF($U24=0,"Sem retenção registada","Diferença a analisar")),"Verificar tratamento"))))),"Erro de controlo")</f>
        <v/>
      </c>
      <c r="X24" s="15" t="n"/>
    </row>
    <row r="25">
      <c r="A25" s="13" t="n"/>
      <c r="B25" s="14" t="n"/>
      <c r="C25" s="14" t="n"/>
      <c r="D25" s="11">
        <f>IFERROR(IF($A25="","",YEAR($B25)),"")</f>
        <v/>
      </c>
      <c r="E25" s="15" t="n"/>
      <c r="F25" s="13" t="n"/>
      <c r="G25" s="15" t="n"/>
      <c r="H25" s="13" t="n"/>
      <c r="I25" s="16" t="n"/>
      <c r="J25" s="16" t="n"/>
      <c r="K25" s="16" t="n"/>
      <c r="L25" s="9">
        <f>IFERROR(IF($A25="","",SUM($I25:$K25)),"")</f>
        <v/>
      </c>
      <c r="M25" s="16" t="n"/>
      <c r="N25" s="15" t="n"/>
      <c r="O25" s="13" t="n"/>
      <c r="P25" s="17">
        <f>IFERROR(IF($O25="","",IF(INDEX('Parâmetros'!$C$9:$C$18,MATCH($O25,'Parâmetros'!$A$9:$A$18,0))=0,"",INDEX('Parâmetros'!$C$9:$C$18,MATCH($O25,'Parâmetros'!$A$9:$A$18,0)))),"")</f>
        <v/>
      </c>
      <c r="Q25" s="18">
        <f>IFERROR(IF($O25="","",IF(INDEX('Parâmetros'!$D$9:$D$18,MATCH($O25,'Parâmetros'!$A$9:$A$18,0))=0,"",INDEX('Parâmetros'!$D$9:$D$18,MATCH($O25,'Parâmetros'!$A$9:$A$18,0)))),"")</f>
        <v/>
      </c>
      <c r="R25" s="18">
        <f>IFERROR(IF($O25="","",IF(INDEX('Parâmetros'!$E$9:$E$18,MATCH($O25,'Parâmetros'!$A$9:$A$18,0))=0,"",INDEX('Parâmetros'!$E$9:$E$18,MATCH($O25,'Parâmetros'!$A$9:$A$18,0)))),"")</f>
        <v/>
      </c>
      <c r="S25" s="19">
        <f>IFERROR(IF($A25="","",IF($N25&lt;&gt;"Aplicar taxa configurada","Não aplicável",IF($O25="","Seleccionar taxa",IF($P25="","Taxa sem valor",IF(AND($Q25="",$R25=""),"Sem limites configurados",IF(IFERROR(AND($Q25&lt;&gt;"",$B25&lt;$Q25),FALSE),"Antes do início configurado",IF(IFERROR(AND($R25&lt;&gt;"",$B25&gt;$R25),FALSE),"Após o fim configurado","Dentro dos limites configurados"))))))),"Verificar parâmetros")</f>
        <v/>
      </c>
      <c r="T25" s="9">
        <f>IFERROR(IF($A25="","",IF($N25="Aplicar taxa configurada",IF(OR($M25="",$P25=""),"",ROUND($M25*$P25,2)),IF($N25="Sem retenção (confirmada pelo utilizador)",0,""))),"")</f>
        <v/>
      </c>
      <c r="U25" s="16" t="n"/>
      <c r="V25" s="9">
        <f>IFERROR(IF(OR($A25="",$T25="",$U25=""),"",$U25-$T25),"")</f>
        <v/>
      </c>
      <c r="W25" s="19">
        <f>IFERROR(IF($A25="","",IF($B25="","Data de emissão em falta",IF($N25="Pendente de confirmação","Pendente de confirmação",IF($N25="Aplicar taxa configurada",IF($S25&lt;&gt;"Dentro dos limites configurados","Confirmar parâmetros",IF($M25="","Base em falta",IF($U25="","Aguardar valor indicado",IF(ABS($V25)&lt;='Parâmetros'!$B$4,"Conferido","Diferença a analisar")))),IF($N25="Sem retenção (confirmada pelo utilizador)",IF($U25="","Aguardar valor indicado",IF($U25=0,"Sem retenção registada","Diferença a analisar")),"Verificar tratamento"))))),"Erro de controlo")</f>
        <v/>
      </c>
      <c r="X25" s="15" t="n"/>
    </row>
    <row r="26">
      <c r="A26" s="13" t="n"/>
      <c r="B26" s="14" t="n"/>
      <c r="C26" s="14" t="n"/>
      <c r="D26" s="11">
        <f>IFERROR(IF($A26="","",YEAR($B26)),"")</f>
        <v/>
      </c>
      <c r="E26" s="15" t="n"/>
      <c r="F26" s="13" t="n"/>
      <c r="G26" s="15" t="n"/>
      <c r="H26" s="13" t="n"/>
      <c r="I26" s="16" t="n"/>
      <c r="J26" s="16" t="n"/>
      <c r="K26" s="16" t="n"/>
      <c r="L26" s="9">
        <f>IFERROR(IF($A26="","",SUM($I26:$K26)),"")</f>
        <v/>
      </c>
      <c r="M26" s="16" t="n"/>
      <c r="N26" s="15" t="n"/>
      <c r="O26" s="13" t="n"/>
      <c r="P26" s="17">
        <f>IFERROR(IF($O26="","",IF(INDEX('Parâmetros'!$C$9:$C$18,MATCH($O26,'Parâmetros'!$A$9:$A$18,0))=0,"",INDEX('Parâmetros'!$C$9:$C$18,MATCH($O26,'Parâmetros'!$A$9:$A$18,0)))),"")</f>
        <v/>
      </c>
      <c r="Q26" s="18">
        <f>IFERROR(IF($O26="","",IF(INDEX('Parâmetros'!$D$9:$D$18,MATCH($O26,'Parâmetros'!$A$9:$A$18,0))=0,"",INDEX('Parâmetros'!$D$9:$D$18,MATCH($O26,'Parâmetros'!$A$9:$A$18,0)))),"")</f>
        <v/>
      </c>
      <c r="R26" s="18">
        <f>IFERROR(IF($O26="","",IF(INDEX('Parâmetros'!$E$9:$E$18,MATCH($O26,'Parâmetros'!$A$9:$A$18,0))=0,"",INDEX('Parâmetros'!$E$9:$E$18,MATCH($O26,'Parâmetros'!$A$9:$A$18,0)))),"")</f>
        <v/>
      </c>
      <c r="S26" s="19">
        <f>IFERROR(IF($A26="","",IF($N26&lt;&gt;"Aplicar taxa configurada","Não aplicável",IF($O26="","Seleccionar taxa",IF($P26="","Taxa sem valor",IF(AND($Q26="",$R26=""),"Sem limites configurados",IF(IFERROR(AND($Q26&lt;&gt;"",$B26&lt;$Q26),FALSE),"Antes do início configurado",IF(IFERROR(AND($R26&lt;&gt;"",$B26&gt;$R26),FALSE),"Após o fim configurado","Dentro dos limites configurados"))))))),"Verificar parâmetros")</f>
        <v/>
      </c>
      <c r="T26" s="9">
        <f>IFERROR(IF($A26="","",IF($N26="Aplicar taxa configurada",IF(OR($M26="",$P26=""),"",ROUND($M26*$P26,2)),IF($N26="Sem retenção (confirmada pelo utilizador)",0,""))),"")</f>
        <v/>
      </c>
      <c r="U26" s="16" t="n"/>
      <c r="V26" s="9">
        <f>IFERROR(IF(OR($A26="",$T26="",$U26=""),"",$U26-$T26),"")</f>
        <v/>
      </c>
      <c r="W26" s="19">
        <f>IFERROR(IF($A26="","",IF($B26="","Data de emissão em falta",IF($N26="Pendente de confirmação","Pendente de confirmação",IF($N26="Aplicar taxa configurada",IF($S26&lt;&gt;"Dentro dos limites configurados","Confirmar parâmetros",IF($M26="","Base em falta",IF($U26="","Aguardar valor indicado",IF(ABS($V26)&lt;='Parâmetros'!$B$4,"Conferido","Diferença a analisar")))),IF($N26="Sem retenção (confirmada pelo utilizador)",IF($U26="","Aguardar valor indicado",IF($U26=0,"Sem retenção registada","Diferença a analisar")),"Verificar tratamento"))))),"Erro de controlo")</f>
        <v/>
      </c>
      <c r="X26" s="15" t="n"/>
    </row>
    <row r="27">
      <c r="A27" s="13" t="n"/>
      <c r="B27" s="14" t="n"/>
      <c r="C27" s="14" t="n"/>
      <c r="D27" s="11">
        <f>IFERROR(IF($A27="","",YEAR($B27)),"")</f>
        <v/>
      </c>
      <c r="E27" s="15" t="n"/>
      <c r="F27" s="13" t="n"/>
      <c r="G27" s="15" t="n"/>
      <c r="H27" s="13" t="n"/>
      <c r="I27" s="16" t="n"/>
      <c r="J27" s="16" t="n"/>
      <c r="K27" s="16" t="n"/>
      <c r="L27" s="9">
        <f>IFERROR(IF($A27="","",SUM($I27:$K27)),"")</f>
        <v/>
      </c>
      <c r="M27" s="16" t="n"/>
      <c r="N27" s="15" t="n"/>
      <c r="O27" s="13" t="n"/>
      <c r="P27" s="17">
        <f>IFERROR(IF($O27="","",IF(INDEX('Parâmetros'!$C$9:$C$18,MATCH($O27,'Parâmetros'!$A$9:$A$18,0))=0,"",INDEX('Parâmetros'!$C$9:$C$18,MATCH($O27,'Parâmetros'!$A$9:$A$18,0)))),"")</f>
        <v/>
      </c>
      <c r="Q27" s="18">
        <f>IFERROR(IF($O27="","",IF(INDEX('Parâmetros'!$D$9:$D$18,MATCH($O27,'Parâmetros'!$A$9:$A$18,0))=0,"",INDEX('Parâmetros'!$D$9:$D$18,MATCH($O27,'Parâmetros'!$A$9:$A$18,0)))),"")</f>
        <v/>
      </c>
      <c r="R27" s="18">
        <f>IFERROR(IF($O27="","",IF(INDEX('Parâmetros'!$E$9:$E$18,MATCH($O27,'Parâmetros'!$A$9:$A$18,0))=0,"",INDEX('Parâmetros'!$E$9:$E$18,MATCH($O27,'Parâmetros'!$A$9:$A$18,0)))),"")</f>
        <v/>
      </c>
      <c r="S27" s="19">
        <f>IFERROR(IF($A27="","",IF($N27&lt;&gt;"Aplicar taxa configurada","Não aplicável",IF($O27="","Seleccionar taxa",IF($P27="","Taxa sem valor",IF(AND($Q27="",$R27=""),"Sem limites configurados",IF(IFERROR(AND($Q27&lt;&gt;"",$B27&lt;$Q27),FALSE),"Antes do início configurado",IF(IFERROR(AND($R27&lt;&gt;"",$B27&gt;$R27),FALSE),"Após o fim configurado","Dentro dos limites configurados"))))))),"Verificar parâmetros")</f>
        <v/>
      </c>
      <c r="T27" s="9">
        <f>IFERROR(IF($A27="","",IF($N27="Aplicar taxa configurada",IF(OR($M27="",$P27=""),"",ROUND($M27*$P27,2)),IF($N27="Sem retenção (confirmada pelo utilizador)",0,""))),"")</f>
        <v/>
      </c>
      <c r="U27" s="16" t="n"/>
      <c r="V27" s="9">
        <f>IFERROR(IF(OR($A27="",$T27="",$U27=""),"",$U27-$T27),"")</f>
        <v/>
      </c>
      <c r="W27" s="19">
        <f>IFERROR(IF($A27="","",IF($B27="","Data de emissão em falta",IF($N27="Pendente de confirmação","Pendente de confirmação",IF($N27="Aplicar taxa configurada",IF($S27&lt;&gt;"Dentro dos limites configurados","Confirmar parâmetros",IF($M27="","Base em falta",IF($U27="","Aguardar valor indicado",IF(ABS($V27)&lt;='Parâmetros'!$B$4,"Conferido","Diferença a analisar")))),IF($N27="Sem retenção (confirmada pelo utilizador)",IF($U27="","Aguardar valor indicado",IF($U27=0,"Sem retenção registada","Diferença a analisar")),"Verificar tratamento"))))),"Erro de controlo")</f>
        <v/>
      </c>
      <c r="X27" s="15" t="n"/>
    </row>
    <row r="28">
      <c r="A28" s="13" t="n"/>
      <c r="B28" s="14" t="n"/>
      <c r="C28" s="14" t="n"/>
      <c r="D28" s="11">
        <f>IFERROR(IF($A28="","",YEAR($B28)),"")</f>
        <v/>
      </c>
      <c r="E28" s="15" t="n"/>
      <c r="F28" s="13" t="n"/>
      <c r="G28" s="15" t="n"/>
      <c r="H28" s="13" t="n"/>
      <c r="I28" s="16" t="n"/>
      <c r="J28" s="16" t="n"/>
      <c r="K28" s="16" t="n"/>
      <c r="L28" s="9">
        <f>IFERROR(IF($A28="","",SUM($I28:$K28)),"")</f>
        <v/>
      </c>
      <c r="M28" s="16" t="n"/>
      <c r="N28" s="15" t="n"/>
      <c r="O28" s="13" t="n"/>
      <c r="P28" s="17">
        <f>IFERROR(IF($O28="","",IF(INDEX('Parâmetros'!$C$9:$C$18,MATCH($O28,'Parâmetros'!$A$9:$A$18,0))=0,"",INDEX('Parâmetros'!$C$9:$C$18,MATCH($O28,'Parâmetros'!$A$9:$A$18,0)))),"")</f>
        <v/>
      </c>
      <c r="Q28" s="18">
        <f>IFERROR(IF($O28="","",IF(INDEX('Parâmetros'!$D$9:$D$18,MATCH($O28,'Parâmetros'!$A$9:$A$18,0))=0,"",INDEX('Parâmetros'!$D$9:$D$18,MATCH($O28,'Parâmetros'!$A$9:$A$18,0)))),"")</f>
        <v/>
      </c>
      <c r="R28" s="18">
        <f>IFERROR(IF($O28="","",IF(INDEX('Parâmetros'!$E$9:$E$18,MATCH($O28,'Parâmetros'!$A$9:$A$18,0))=0,"",INDEX('Parâmetros'!$E$9:$E$18,MATCH($O28,'Parâmetros'!$A$9:$A$18,0)))),"")</f>
        <v/>
      </c>
      <c r="S28" s="19">
        <f>IFERROR(IF($A28="","",IF($N28&lt;&gt;"Aplicar taxa configurada","Não aplicável",IF($O28="","Seleccionar taxa",IF($P28="","Taxa sem valor",IF(AND($Q28="",$R28=""),"Sem limites configurados",IF(IFERROR(AND($Q28&lt;&gt;"",$B28&lt;$Q28),FALSE),"Antes do início configurado",IF(IFERROR(AND($R28&lt;&gt;"",$B28&gt;$R28),FALSE),"Após o fim configurado","Dentro dos limites configurados"))))))),"Verificar parâmetros")</f>
        <v/>
      </c>
      <c r="T28" s="9">
        <f>IFERROR(IF($A28="","",IF($N28="Aplicar taxa configurada",IF(OR($M28="",$P28=""),"",ROUND($M28*$P28,2)),IF($N28="Sem retenção (confirmada pelo utilizador)",0,""))),"")</f>
        <v/>
      </c>
      <c r="U28" s="16" t="n"/>
      <c r="V28" s="9">
        <f>IFERROR(IF(OR($A28="",$T28="",$U28=""),"",$U28-$T28),"")</f>
        <v/>
      </c>
      <c r="W28" s="19">
        <f>IFERROR(IF($A28="","",IF($B28="","Data de emissão em falta",IF($N28="Pendente de confirmação","Pendente de confirmação",IF($N28="Aplicar taxa configurada",IF($S28&lt;&gt;"Dentro dos limites configurados","Confirmar parâmetros",IF($M28="","Base em falta",IF($U28="","Aguardar valor indicado",IF(ABS($V28)&lt;='Parâmetros'!$B$4,"Conferido","Diferença a analisar")))),IF($N28="Sem retenção (confirmada pelo utilizador)",IF($U28="","Aguardar valor indicado",IF($U28=0,"Sem retenção registada","Diferença a analisar")),"Verificar tratamento"))))),"Erro de controlo")</f>
        <v/>
      </c>
      <c r="X28" s="15" t="n"/>
    </row>
    <row r="29">
      <c r="A29" s="13" t="n"/>
      <c r="B29" s="14" t="n"/>
      <c r="C29" s="14" t="n"/>
      <c r="D29" s="11">
        <f>IFERROR(IF($A29="","",YEAR($B29)),"")</f>
        <v/>
      </c>
      <c r="E29" s="15" t="n"/>
      <c r="F29" s="13" t="n"/>
      <c r="G29" s="15" t="n"/>
      <c r="H29" s="13" t="n"/>
      <c r="I29" s="16" t="n"/>
      <c r="J29" s="16" t="n"/>
      <c r="K29" s="16" t="n"/>
      <c r="L29" s="9">
        <f>IFERROR(IF($A29="","",SUM($I29:$K29)),"")</f>
        <v/>
      </c>
      <c r="M29" s="16" t="n"/>
      <c r="N29" s="15" t="n"/>
      <c r="O29" s="13" t="n"/>
      <c r="P29" s="17">
        <f>IFERROR(IF($O29="","",IF(INDEX('Parâmetros'!$C$9:$C$18,MATCH($O29,'Parâmetros'!$A$9:$A$18,0))=0,"",INDEX('Parâmetros'!$C$9:$C$18,MATCH($O29,'Parâmetros'!$A$9:$A$18,0)))),"")</f>
        <v/>
      </c>
      <c r="Q29" s="18">
        <f>IFERROR(IF($O29="","",IF(INDEX('Parâmetros'!$D$9:$D$18,MATCH($O29,'Parâmetros'!$A$9:$A$18,0))=0,"",INDEX('Parâmetros'!$D$9:$D$18,MATCH($O29,'Parâmetros'!$A$9:$A$18,0)))),"")</f>
        <v/>
      </c>
      <c r="R29" s="18">
        <f>IFERROR(IF($O29="","",IF(INDEX('Parâmetros'!$E$9:$E$18,MATCH($O29,'Parâmetros'!$A$9:$A$18,0))=0,"",INDEX('Parâmetros'!$E$9:$E$18,MATCH($O29,'Parâmetros'!$A$9:$A$18,0)))),"")</f>
        <v/>
      </c>
      <c r="S29" s="19">
        <f>IFERROR(IF($A29="","",IF($N29&lt;&gt;"Aplicar taxa configurada","Não aplicável",IF($O29="","Seleccionar taxa",IF($P29="","Taxa sem valor",IF(AND($Q29="",$R29=""),"Sem limites configurados",IF(IFERROR(AND($Q29&lt;&gt;"",$B29&lt;$Q29),FALSE),"Antes do início configurado",IF(IFERROR(AND($R29&lt;&gt;"",$B29&gt;$R29),FALSE),"Após o fim configurado","Dentro dos limites configurados"))))))),"Verificar parâmetros")</f>
        <v/>
      </c>
      <c r="T29" s="9">
        <f>IFERROR(IF($A29="","",IF($N29="Aplicar taxa configurada",IF(OR($M29="",$P29=""),"",ROUND($M29*$P29,2)),IF($N29="Sem retenção (confirmada pelo utilizador)",0,""))),"")</f>
        <v/>
      </c>
      <c r="U29" s="16" t="n"/>
      <c r="V29" s="9">
        <f>IFERROR(IF(OR($A29="",$T29="",$U29=""),"",$U29-$T29),"")</f>
        <v/>
      </c>
      <c r="W29" s="19">
        <f>IFERROR(IF($A29="","",IF($B29="","Data de emissão em falta",IF($N29="Pendente de confirmação","Pendente de confirmação",IF($N29="Aplicar taxa configurada",IF($S29&lt;&gt;"Dentro dos limites configurados","Confirmar parâmetros",IF($M29="","Base em falta",IF($U29="","Aguardar valor indicado",IF(ABS($V29)&lt;='Parâmetros'!$B$4,"Conferido","Diferença a analisar")))),IF($N29="Sem retenção (confirmada pelo utilizador)",IF($U29="","Aguardar valor indicado",IF($U29=0,"Sem retenção registada","Diferença a analisar")),"Verificar tratamento"))))),"Erro de controlo")</f>
        <v/>
      </c>
      <c r="X29" s="15" t="n"/>
    </row>
    <row r="30">
      <c r="A30" s="13" t="n"/>
      <c r="B30" s="14" t="n"/>
      <c r="C30" s="14" t="n"/>
      <c r="D30" s="11">
        <f>IFERROR(IF($A30="","",YEAR($B30)),"")</f>
        <v/>
      </c>
      <c r="E30" s="15" t="n"/>
      <c r="F30" s="13" t="n"/>
      <c r="G30" s="15" t="n"/>
      <c r="H30" s="13" t="n"/>
      <c r="I30" s="16" t="n"/>
      <c r="J30" s="16" t="n"/>
      <c r="K30" s="16" t="n"/>
      <c r="L30" s="9">
        <f>IFERROR(IF($A30="","",SUM($I30:$K30)),"")</f>
        <v/>
      </c>
      <c r="M30" s="16" t="n"/>
      <c r="N30" s="15" t="n"/>
      <c r="O30" s="13" t="n"/>
      <c r="P30" s="17">
        <f>IFERROR(IF($O30="","",IF(INDEX('Parâmetros'!$C$9:$C$18,MATCH($O30,'Parâmetros'!$A$9:$A$18,0))=0,"",INDEX('Parâmetros'!$C$9:$C$18,MATCH($O30,'Parâmetros'!$A$9:$A$18,0)))),"")</f>
        <v/>
      </c>
      <c r="Q30" s="18">
        <f>IFERROR(IF($O30="","",IF(INDEX('Parâmetros'!$D$9:$D$18,MATCH($O30,'Parâmetros'!$A$9:$A$18,0))=0,"",INDEX('Parâmetros'!$D$9:$D$18,MATCH($O30,'Parâmetros'!$A$9:$A$18,0)))),"")</f>
        <v/>
      </c>
      <c r="R30" s="18">
        <f>IFERROR(IF($O30="","",IF(INDEX('Parâmetros'!$E$9:$E$18,MATCH($O30,'Parâmetros'!$A$9:$A$18,0))=0,"",INDEX('Parâmetros'!$E$9:$E$18,MATCH($O30,'Parâmetros'!$A$9:$A$18,0)))),"")</f>
        <v/>
      </c>
      <c r="S30" s="19">
        <f>IFERROR(IF($A30="","",IF($N30&lt;&gt;"Aplicar taxa configurada","Não aplicável",IF($O30="","Seleccionar taxa",IF($P30="","Taxa sem valor",IF(AND($Q30="",$R30=""),"Sem limites configurados",IF(IFERROR(AND($Q30&lt;&gt;"",$B30&lt;$Q30),FALSE),"Antes do início configurado",IF(IFERROR(AND($R30&lt;&gt;"",$B30&gt;$R30),FALSE),"Após o fim configurado","Dentro dos limites configurados"))))))),"Verificar parâmetros")</f>
        <v/>
      </c>
      <c r="T30" s="9">
        <f>IFERROR(IF($A30="","",IF($N30="Aplicar taxa configurada",IF(OR($M30="",$P30=""),"",ROUND($M30*$P30,2)),IF($N30="Sem retenção (confirmada pelo utilizador)",0,""))),"")</f>
        <v/>
      </c>
      <c r="U30" s="16" t="n"/>
      <c r="V30" s="9">
        <f>IFERROR(IF(OR($A30="",$T30="",$U30=""),"",$U30-$T30),"")</f>
        <v/>
      </c>
      <c r="W30" s="19">
        <f>IFERROR(IF($A30="","",IF($B30="","Data de emissão em falta",IF($N30="Pendente de confirmação","Pendente de confirmação",IF($N30="Aplicar taxa configurada",IF($S30&lt;&gt;"Dentro dos limites configurados","Confirmar parâmetros",IF($M30="","Base em falta",IF($U30="","Aguardar valor indicado",IF(ABS($V30)&lt;='Parâmetros'!$B$4,"Conferido","Diferença a analisar")))),IF($N30="Sem retenção (confirmada pelo utilizador)",IF($U30="","Aguardar valor indicado",IF($U30=0,"Sem retenção registada","Diferença a analisar")),"Verificar tratamento"))))),"Erro de controlo")</f>
        <v/>
      </c>
      <c r="X30" s="15" t="n"/>
    </row>
    <row r="31">
      <c r="A31" s="13" t="n"/>
      <c r="B31" s="14" t="n"/>
      <c r="C31" s="14" t="n"/>
      <c r="D31" s="11">
        <f>IFERROR(IF($A31="","",YEAR($B31)),"")</f>
        <v/>
      </c>
      <c r="E31" s="15" t="n"/>
      <c r="F31" s="13" t="n"/>
      <c r="G31" s="15" t="n"/>
      <c r="H31" s="13" t="n"/>
      <c r="I31" s="16" t="n"/>
      <c r="J31" s="16" t="n"/>
      <c r="K31" s="16" t="n"/>
      <c r="L31" s="9">
        <f>IFERROR(IF($A31="","",SUM($I31:$K31)),"")</f>
        <v/>
      </c>
      <c r="M31" s="16" t="n"/>
      <c r="N31" s="15" t="n"/>
      <c r="O31" s="13" t="n"/>
      <c r="P31" s="17">
        <f>IFERROR(IF($O31="","",IF(INDEX('Parâmetros'!$C$9:$C$18,MATCH($O31,'Parâmetros'!$A$9:$A$18,0))=0,"",INDEX('Parâmetros'!$C$9:$C$18,MATCH($O31,'Parâmetros'!$A$9:$A$18,0)))),"")</f>
        <v/>
      </c>
      <c r="Q31" s="18">
        <f>IFERROR(IF($O31="","",IF(INDEX('Parâmetros'!$D$9:$D$18,MATCH($O31,'Parâmetros'!$A$9:$A$18,0))=0,"",INDEX('Parâmetros'!$D$9:$D$18,MATCH($O31,'Parâmetros'!$A$9:$A$18,0)))),"")</f>
        <v/>
      </c>
      <c r="R31" s="18">
        <f>IFERROR(IF($O31="","",IF(INDEX('Parâmetros'!$E$9:$E$18,MATCH($O31,'Parâmetros'!$A$9:$A$18,0))=0,"",INDEX('Parâmetros'!$E$9:$E$18,MATCH($O31,'Parâmetros'!$A$9:$A$18,0)))),"")</f>
        <v/>
      </c>
      <c r="S31" s="19">
        <f>IFERROR(IF($A31="","",IF($N31&lt;&gt;"Aplicar taxa configurada","Não aplicável",IF($O31="","Seleccionar taxa",IF($P31="","Taxa sem valor",IF(AND($Q31="",$R31=""),"Sem limites configurados",IF(IFERROR(AND($Q31&lt;&gt;"",$B31&lt;$Q31),FALSE),"Antes do início configurado",IF(IFERROR(AND($R31&lt;&gt;"",$B31&gt;$R31),FALSE),"Após o fim configurado","Dentro dos limites configurados"))))))),"Verificar parâmetros")</f>
        <v/>
      </c>
      <c r="T31" s="9">
        <f>IFERROR(IF($A31="","",IF($N31="Aplicar taxa configurada",IF(OR($M31="",$P31=""),"",ROUND($M31*$P31,2)),IF($N31="Sem retenção (confirmada pelo utilizador)",0,""))),"")</f>
        <v/>
      </c>
      <c r="U31" s="16" t="n"/>
      <c r="V31" s="9">
        <f>IFERROR(IF(OR($A31="",$T31="",$U31=""),"",$U31-$T31),"")</f>
        <v/>
      </c>
      <c r="W31" s="19">
        <f>IFERROR(IF($A31="","",IF($B31="","Data de emissão em falta",IF($N31="Pendente de confirmação","Pendente de confirmação",IF($N31="Aplicar taxa configurada",IF($S31&lt;&gt;"Dentro dos limites configurados","Confirmar parâmetros",IF($M31="","Base em falta",IF($U31="","Aguardar valor indicado",IF(ABS($V31)&lt;='Parâmetros'!$B$4,"Conferido","Diferença a analisar")))),IF($N31="Sem retenção (confirmada pelo utilizador)",IF($U31="","Aguardar valor indicado",IF($U31=0,"Sem retenção registada","Diferença a analisar")),"Verificar tratamento"))))),"Erro de controlo")</f>
        <v/>
      </c>
      <c r="X31" s="15" t="n"/>
    </row>
    <row r="32">
      <c r="A32" s="13" t="n"/>
      <c r="B32" s="14" t="n"/>
      <c r="C32" s="14" t="n"/>
      <c r="D32" s="11">
        <f>IFERROR(IF($A32="","",YEAR($B32)),"")</f>
        <v/>
      </c>
      <c r="E32" s="15" t="n"/>
      <c r="F32" s="13" t="n"/>
      <c r="G32" s="15" t="n"/>
      <c r="H32" s="13" t="n"/>
      <c r="I32" s="16" t="n"/>
      <c r="J32" s="16" t="n"/>
      <c r="K32" s="16" t="n"/>
      <c r="L32" s="9">
        <f>IFERROR(IF($A32="","",SUM($I32:$K32)),"")</f>
        <v/>
      </c>
      <c r="M32" s="16" t="n"/>
      <c r="N32" s="15" t="n"/>
      <c r="O32" s="13" t="n"/>
      <c r="P32" s="17">
        <f>IFERROR(IF($O32="","",IF(INDEX('Parâmetros'!$C$9:$C$18,MATCH($O32,'Parâmetros'!$A$9:$A$18,0))=0,"",INDEX('Parâmetros'!$C$9:$C$18,MATCH($O32,'Parâmetros'!$A$9:$A$18,0)))),"")</f>
        <v/>
      </c>
      <c r="Q32" s="18">
        <f>IFERROR(IF($O32="","",IF(INDEX('Parâmetros'!$D$9:$D$18,MATCH($O32,'Parâmetros'!$A$9:$A$18,0))=0,"",INDEX('Parâmetros'!$D$9:$D$18,MATCH($O32,'Parâmetros'!$A$9:$A$18,0)))),"")</f>
        <v/>
      </c>
      <c r="R32" s="18">
        <f>IFERROR(IF($O32="","",IF(INDEX('Parâmetros'!$E$9:$E$18,MATCH($O32,'Parâmetros'!$A$9:$A$18,0))=0,"",INDEX('Parâmetros'!$E$9:$E$18,MATCH($O32,'Parâmetros'!$A$9:$A$18,0)))),"")</f>
        <v/>
      </c>
      <c r="S32" s="19">
        <f>IFERROR(IF($A32="","",IF($N32&lt;&gt;"Aplicar taxa configurada","Não aplicável",IF($O32="","Seleccionar taxa",IF($P32="","Taxa sem valor",IF(AND($Q32="",$R32=""),"Sem limites configurados",IF(IFERROR(AND($Q32&lt;&gt;"",$B32&lt;$Q32),FALSE),"Antes do início configurado",IF(IFERROR(AND($R32&lt;&gt;"",$B32&gt;$R32),FALSE),"Após o fim configurado","Dentro dos limites configurados"))))))),"Verificar parâmetros")</f>
        <v/>
      </c>
      <c r="T32" s="9">
        <f>IFERROR(IF($A32="","",IF($N32="Aplicar taxa configurada",IF(OR($M32="",$P32=""),"",ROUND($M32*$P32,2)),IF($N32="Sem retenção (confirmada pelo utilizador)",0,""))),"")</f>
        <v/>
      </c>
      <c r="U32" s="16" t="n"/>
      <c r="V32" s="9">
        <f>IFERROR(IF(OR($A32="",$T32="",$U32=""),"",$U32-$T32),"")</f>
        <v/>
      </c>
      <c r="W32" s="19">
        <f>IFERROR(IF($A32="","",IF($B32="","Data de emissão em falta",IF($N32="Pendente de confirmação","Pendente de confirmação",IF($N32="Aplicar taxa configurada",IF($S32&lt;&gt;"Dentro dos limites configurados","Confirmar parâmetros",IF($M32="","Base em falta",IF($U32="","Aguardar valor indicado",IF(ABS($V32)&lt;='Parâmetros'!$B$4,"Conferido","Diferença a analisar")))),IF($N32="Sem retenção (confirmada pelo utilizador)",IF($U32="","Aguardar valor indicado",IF($U32=0,"Sem retenção registada","Diferença a analisar")),"Verificar tratamento"))))),"Erro de controlo")</f>
        <v/>
      </c>
      <c r="X32" s="15" t="n"/>
    </row>
    <row r="33">
      <c r="A33" s="13" t="n"/>
      <c r="B33" s="14" t="n"/>
      <c r="C33" s="14" t="n"/>
      <c r="D33" s="11">
        <f>IFERROR(IF($A33="","",YEAR($B33)),"")</f>
        <v/>
      </c>
      <c r="E33" s="15" t="n"/>
      <c r="F33" s="13" t="n"/>
      <c r="G33" s="15" t="n"/>
      <c r="H33" s="13" t="n"/>
      <c r="I33" s="16" t="n"/>
      <c r="J33" s="16" t="n"/>
      <c r="K33" s="16" t="n"/>
      <c r="L33" s="9">
        <f>IFERROR(IF($A33="","",SUM($I33:$K33)),"")</f>
        <v/>
      </c>
      <c r="M33" s="16" t="n"/>
      <c r="N33" s="15" t="n"/>
      <c r="O33" s="13" t="n"/>
      <c r="P33" s="17">
        <f>IFERROR(IF($O33="","",IF(INDEX('Parâmetros'!$C$9:$C$18,MATCH($O33,'Parâmetros'!$A$9:$A$18,0))=0,"",INDEX('Parâmetros'!$C$9:$C$18,MATCH($O33,'Parâmetros'!$A$9:$A$18,0)))),"")</f>
        <v/>
      </c>
      <c r="Q33" s="18">
        <f>IFERROR(IF($O33="","",IF(INDEX('Parâmetros'!$D$9:$D$18,MATCH($O33,'Parâmetros'!$A$9:$A$18,0))=0,"",INDEX('Parâmetros'!$D$9:$D$18,MATCH($O33,'Parâmetros'!$A$9:$A$18,0)))),"")</f>
        <v/>
      </c>
      <c r="R33" s="18">
        <f>IFERROR(IF($O33="","",IF(INDEX('Parâmetros'!$E$9:$E$18,MATCH($O33,'Parâmetros'!$A$9:$A$18,0))=0,"",INDEX('Parâmetros'!$E$9:$E$18,MATCH($O33,'Parâmetros'!$A$9:$A$18,0)))),"")</f>
        <v/>
      </c>
      <c r="S33" s="19">
        <f>IFERROR(IF($A33="","",IF($N33&lt;&gt;"Aplicar taxa configurada","Não aplicável",IF($O33="","Seleccionar taxa",IF($P33="","Taxa sem valor",IF(AND($Q33="",$R33=""),"Sem limites configurados",IF(IFERROR(AND($Q33&lt;&gt;"",$B33&lt;$Q33),FALSE),"Antes do início configurado",IF(IFERROR(AND($R33&lt;&gt;"",$B33&gt;$R33),FALSE),"Após o fim configurado","Dentro dos limites configurados"))))))),"Verificar parâmetros")</f>
        <v/>
      </c>
      <c r="T33" s="9">
        <f>IFERROR(IF($A33="","",IF($N33="Aplicar taxa configurada",IF(OR($M33="",$P33=""),"",ROUND($M33*$P33,2)),IF($N33="Sem retenção (confirmada pelo utilizador)",0,""))),"")</f>
        <v/>
      </c>
      <c r="U33" s="16" t="n"/>
      <c r="V33" s="9">
        <f>IFERROR(IF(OR($A33="",$T33="",$U33=""),"",$U33-$T33),"")</f>
        <v/>
      </c>
      <c r="W33" s="19">
        <f>IFERROR(IF($A33="","",IF($B33="","Data de emissão em falta",IF($N33="Pendente de confirmação","Pendente de confirmação",IF($N33="Aplicar taxa configurada",IF($S33&lt;&gt;"Dentro dos limites configurados","Confirmar parâmetros",IF($M33="","Base em falta",IF($U33="","Aguardar valor indicado",IF(ABS($V33)&lt;='Parâmetros'!$B$4,"Conferido","Diferença a analisar")))),IF($N33="Sem retenção (confirmada pelo utilizador)",IF($U33="","Aguardar valor indicado",IF($U33=0,"Sem retenção registada","Diferença a analisar")),"Verificar tratamento"))))),"Erro de controlo")</f>
        <v/>
      </c>
      <c r="X33" s="15" t="n"/>
    </row>
    <row r="34">
      <c r="A34" s="13" t="n"/>
      <c r="B34" s="14" t="n"/>
      <c r="C34" s="14" t="n"/>
      <c r="D34" s="11">
        <f>IFERROR(IF($A34="","",YEAR($B34)),"")</f>
        <v/>
      </c>
      <c r="E34" s="15" t="n"/>
      <c r="F34" s="13" t="n"/>
      <c r="G34" s="15" t="n"/>
      <c r="H34" s="13" t="n"/>
      <c r="I34" s="16" t="n"/>
      <c r="J34" s="16" t="n"/>
      <c r="K34" s="16" t="n"/>
      <c r="L34" s="9">
        <f>IFERROR(IF($A34="","",SUM($I34:$K34)),"")</f>
        <v/>
      </c>
      <c r="M34" s="16" t="n"/>
      <c r="N34" s="15" t="n"/>
      <c r="O34" s="13" t="n"/>
      <c r="P34" s="17">
        <f>IFERROR(IF($O34="","",IF(INDEX('Parâmetros'!$C$9:$C$18,MATCH($O34,'Parâmetros'!$A$9:$A$18,0))=0,"",INDEX('Parâmetros'!$C$9:$C$18,MATCH($O34,'Parâmetros'!$A$9:$A$18,0)))),"")</f>
        <v/>
      </c>
      <c r="Q34" s="18">
        <f>IFERROR(IF($O34="","",IF(INDEX('Parâmetros'!$D$9:$D$18,MATCH($O34,'Parâmetros'!$A$9:$A$18,0))=0,"",INDEX('Parâmetros'!$D$9:$D$18,MATCH($O34,'Parâmetros'!$A$9:$A$18,0)))),"")</f>
        <v/>
      </c>
      <c r="R34" s="18">
        <f>IFERROR(IF($O34="","",IF(INDEX('Parâmetros'!$E$9:$E$18,MATCH($O34,'Parâmetros'!$A$9:$A$18,0))=0,"",INDEX('Parâmetros'!$E$9:$E$18,MATCH($O34,'Parâmetros'!$A$9:$A$18,0)))),"")</f>
        <v/>
      </c>
      <c r="S34" s="19">
        <f>IFERROR(IF($A34="","",IF($N34&lt;&gt;"Aplicar taxa configurada","Não aplicável",IF($O34="","Seleccionar taxa",IF($P34="","Taxa sem valor",IF(AND($Q34="",$R34=""),"Sem limites configurados",IF(IFERROR(AND($Q34&lt;&gt;"",$B34&lt;$Q34),FALSE),"Antes do início configurado",IF(IFERROR(AND($R34&lt;&gt;"",$B34&gt;$R34),FALSE),"Após o fim configurado","Dentro dos limites configurados"))))))),"Verificar parâmetros")</f>
        <v/>
      </c>
      <c r="T34" s="9">
        <f>IFERROR(IF($A34="","",IF($N34="Aplicar taxa configurada",IF(OR($M34="",$P34=""),"",ROUND($M34*$P34,2)),IF($N34="Sem retenção (confirmada pelo utilizador)",0,""))),"")</f>
        <v/>
      </c>
      <c r="U34" s="16" t="n"/>
      <c r="V34" s="9">
        <f>IFERROR(IF(OR($A34="",$T34="",$U34=""),"",$U34-$T34),"")</f>
        <v/>
      </c>
      <c r="W34" s="19">
        <f>IFERROR(IF($A34="","",IF($B34="","Data de emissão em falta",IF($N34="Pendente de confirmação","Pendente de confirmação",IF($N34="Aplicar taxa configurada",IF($S34&lt;&gt;"Dentro dos limites configurados","Confirmar parâmetros",IF($M34="","Base em falta",IF($U34="","Aguardar valor indicado",IF(ABS($V34)&lt;='Parâmetros'!$B$4,"Conferido","Diferença a analisar")))),IF($N34="Sem retenção (confirmada pelo utilizador)",IF($U34="","Aguardar valor indicado",IF($U34=0,"Sem retenção registada","Diferença a analisar")),"Verificar tratamento"))))),"Erro de controlo")</f>
        <v/>
      </c>
      <c r="X34" s="15" t="n"/>
    </row>
    <row r="35">
      <c r="A35" s="13" t="n"/>
      <c r="B35" s="14" t="n"/>
      <c r="C35" s="14" t="n"/>
      <c r="D35" s="11">
        <f>IFERROR(IF($A35="","",YEAR($B35)),"")</f>
        <v/>
      </c>
      <c r="E35" s="15" t="n"/>
      <c r="F35" s="13" t="n"/>
      <c r="G35" s="15" t="n"/>
      <c r="H35" s="13" t="n"/>
      <c r="I35" s="16" t="n"/>
      <c r="J35" s="16" t="n"/>
      <c r="K35" s="16" t="n"/>
      <c r="L35" s="9">
        <f>IFERROR(IF($A35="","",SUM($I35:$K35)),"")</f>
        <v/>
      </c>
      <c r="M35" s="16" t="n"/>
      <c r="N35" s="15" t="n"/>
      <c r="O35" s="13" t="n"/>
      <c r="P35" s="17">
        <f>IFERROR(IF($O35="","",IF(INDEX('Parâmetros'!$C$9:$C$18,MATCH($O35,'Parâmetros'!$A$9:$A$18,0))=0,"",INDEX('Parâmetros'!$C$9:$C$18,MATCH($O35,'Parâmetros'!$A$9:$A$18,0)))),"")</f>
        <v/>
      </c>
      <c r="Q35" s="18">
        <f>IFERROR(IF($O35="","",IF(INDEX('Parâmetros'!$D$9:$D$18,MATCH($O35,'Parâmetros'!$A$9:$A$18,0))=0,"",INDEX('Parâmetros'!$D$9:$D$18,MATCH($O35,'Parâmetros'!$A$9:$A$18,0)))),"")</f>
        <v/>
      </c>
      <c r="R35" s="18">
        <f>IFERROR(IF($O35="","",IF(INDEX('Parâmetros'!$E$9:$E$18,MATCH($O35,'Parâmetros'!$A$9:$A$18,0))=0,"",INDEX('Parâmetros'!$E$9:$E$18,MATCH($O35,'Parâmetros'!$A$9:$A$18,0)))),"")</f>
        <v/>
      </c>
      <c r="S35" s="19">
        <f>IFERROR(IF($A35="","",IF($N35&lt;&gt;"Aplicar taxa configurada","Não aplicável",IF($O35="","Seleccionar taxa",IF($P35="","Taxa sem valor",IF(AND($Q35="",$R35=""),"Sem limites configurados",IF(IFERROR(AND($Q35&lt;&gt;"",$B35&lt;$Q35),FALSE),"Antes do início configurado",IF(IFERROR(AND($R35&lt;&gt;"",$B35&gt;$R35),FALSE),"Após o fim configurado","Dentro dos limites configurados"))))))),"Verificar parâmetros")</f>
        <v/>
      </c>
      <c r="T35" s="9">
        <f>IFERROR(IF($A35="","",IF($N35="Aplicar taxa configurada",IF(OR($M35="",$P35=""),"",ROUND($M35*$P35,2)),IF($N35="Sem retenção (confirmada pelo utilizador)",0,""))),"")</f>
        <v/>
      </c>
      <c r="U35" s="16" t="n"/>
      <c r="V35" s="9">
        <f>IFERROR(IF(OR($A35="",$T35="",$U35=""),"",$U35-$T35),"")</f>
        <v/>
      </c>
      <c r="W35" s="19">
        <f>IFERROR(IF($A35="","",IF($B35="","Data de emissão em falta",IF($N35="Pendente de confirmação","Pendente de confirmação",IF($N35="Aplicar taxa configurada",IF($S35&lt;&gt;"Dentro dos limites configurados","Confirmar parâmetros",IF($M35="","Base em falta",IF($U35="","Aguardar valor indicado",IF(ABS($V35)&lt;='Parâmetros'!$B$4,"Conferido","Diferença a analisar")))),IF($N35="Sem retenção (confirmada pelo utilizador)",IF($U35="","Aguardar valor indicado",IF($U35=0,"Sem retenção registada","Diferença a analisar")),"Verificar tratamento"))))),"Erro de controlo")</f>
        <v/>
      </c>
      <c r="X35" s="15" t="n"/>
    </row>
    <row r="36">
      <c r="A36" s="13" t="n"/>
      <c r="B36" s="14" t="n"/>
      <c r="C36" s="14" t="n"/>
      <c r="D36" s="11">
        <f>IFERROR(IF($A36="","",YEAR($B36)),"")</f>
        <v/>
      </c>
      <c r="E36" s="15" t="n"/>
      <c r="F36" s="13" t="n"/>
      <c r="G36" s="15" t="n"/>
      <c r="H36" s="13" t="n"/>
      <c r="I36" s="16" t="n"/>
      <c r="J36" s="16" t="n"/>
      <c r="K36" s="16" t="n"/>
      <c r="L36" s="9">
        <f>IFERROR(IF($A36="","",SUM($I36:$K36)),"")</f>
        <v/>
      </c>
      <c r="M36" s="16" t="n"/>
      <c r="N36" s="15" t="n"/>
      <c r="O36" s="13" t="n"/>
      <c r="P36" s="17">
        <f>IFERROR(IF($O36="","",IF(INDEX('Parâmetros'!$C$9:$C$18,MATCH($O36,'Parâmetros'!$A$9:$A$18,0))=0,"",INDEX('Parâmetros'!$C$9:$C$18,MATCH($O36,'Parâmetros'!$A$9:$A$18,0)))),"")</f>
        <v/>
      </c>
      <c r="Q36" s="18">
        <f>IFERROR(IF($O36="","",IF(INDEX('Parâmetros'!$D$9:$D$18,MATCH($O36,'Parâmetros'!$A$9:$A$18,0))=0,"",INDEX('Parâmetros'!$D$9:$D$18,MATCH($O36,'Parâmetros'!$A$9:$A$18,0)))),"")</f>
        <v/>
      </c>
      <c r="R36" s="18">
        <f>IFERROR(IF($O36="","",IF(INDEX('Parâmetros'!$E$9:$E$18,MATCH($O36,'Parâmetros'!$A$9:$A$18,0))=0,"",INDEX('Parâmetros'!$E$9:$E$18,MATCH($O36,'Parâmetros'!$A$9:$A$18,0)))),"")</f>
        <v/>
      </c>
      <c r="S36" s="19">
        <f>IFERROR(IF($A36="","",IF($N36&lt;&gt;"Aplicar taxa configurada","Não aplicável",IF($O36="","Seleccionar taxa",IF($P36="","Taxa sem valor",IF(AND($Q36="",$R36=""),"Sem limites configurados",IF(IFERROR(AND($Q36&lt;&gt;"",$B36&lt;$Q36),FALSE),"Antes do início configurado",IF(IFERROR(AND($R36&lt;&gt;"",$B36&gt;$R36),FALSE),"Após o fim configurado","Dentro dos limites configurados"))))))),"Verificar parâmetros")</f>
        <v/>
      </c>
      <c r="T36" s="9">
        <f>IFERROR(IF($A36="","",IF($N36="Aplicar taxa configurada",IF(OR($M36="",$P36=""),"",ROUND($M36*$P36,2)),IF($N36="Sem retenção (confirmada pelo utilizador)",0,""))),"")</f>
        <v/>
      </c>
      <c r="U36" s="16" t="n"/>
      <c r="V36" s="9">
        <f>IFERROR(IF(OR($A36="",$T36="",$U36=""),"",$U36-$T36),"")</f>
        <v/>
      </c>
      <c r="W36" s="19">
        <f>IFERROR(IF($A36="","",IF($B36="","Data de emissão em falta",IF($N36="Pendente de confirmação","Pendente de confirmação",IF($N36="Aplicar taxa configurada",IF($S36&lt;&gt;"Dentro dos limites configurados","Confirmar parâmetros",IF($M36="","Base em falta",IF($U36="","Aguardar valor indicado",IF(ABS($V36)&lt;='Parâmetros'!$B$4,"Conferido","Diferença a analisar")))),IF($N36="Sem retenção (confirmada pelo utilizador)",IF($U36="","Aguardar valor indicado",IF($U36=0,"Sem retenção registada","Diferença a analisar")),"Verificar tratamento"))))),"Erro de controlo")</f>
        <v/>
      </c>
      <c r="X36" s="15" t="n"/>
    </row>
    <row r="37">
      <c r="A37" s="13" t="n"/>
      <c r="B37" s="14" t="n"/>
      <c r="C37" s="14" t="n"/>
      <c r="D37" s="11">
        <f>IFERROR(IF($A37="","",YEAR($B37)),"")</f>
        <v/>
      </c>
      <c r="E37" s="15" t="n"/>
      <c r="F37" s="13" t="n"/>
      <c r="G37" s="15" t="n"/>
      <c r="H37" s="13" t="n"/>
      <c r="I37" s="16" t="n"/>
      <c r="J37" s="16" t="n"/>
      <c r="K37" s="16" t="n"/>
      <c r="L37" s="9">
        <f>IFERROR(IF($A37="","",SUM($I37:$K37)),"")</f>
        <v/>
      </c>
      <c r="M37" s="16" t="n"/>
      <c r="N37" s="15" t="n"/>
      <c r="O37" s="13" t="n"/>
      <c r="P37" s="17">
        <f>IFERROR(IF($O37="","",IF(INDEX('Parâmetros'!$C$9:$C$18,MATCH($O37,'Parâmetros'!$A$9:$A$18,0))=0,"",INDEX('Parâmetros'!$C$9:$C$18,MATCH($O37,'Parâmetros'!$A$9:$A$18,0)))),"")</f>
        <v/>
      </c>
      <c r="Q37" s="18">
        <f>IFERROR(IF($O37="","",IF(INDEX('Parâmetros'!$D$9:$D$18,MATCH($O37,'Parâmetros'!$A$9:$A$18,0))=0,"",INDEX('Parâmetros'!$D$9:$D$18,MATCH($O37,'Parâmetros'!$A$9:$A$18,0)))),"")</f>
        <v/>
      </c>
      <c r="R37" s="18">
        <f>IFERROR(IF($O37="","",IF(INDEX('Parâmetros'!$E$9:$E$18,MATCH($O37,'Parâmetros'!$A$9:$A$18,0))=0,"",INDEX('Parâmetros'!$E$9:$E$18,MATCH($O37,'Parâmetros'!$A$9:$A$18,0)))),"")</f>
        <v/>
      </c>
      <c r="S37" s="19">
        <f>IFERROR(IF($A37="","",IF($N37&lt;&gt;"Aplicar taxa configurada","Não aplicável",IF($O37="","Seleccionar taxa",IF($P37="","Taxa sem valor",IF(AND($Q37="",$R37=""),"Sem limites configurados",IF(IFERROR(AND($Q37&lt;&gt;"",$B37&lt;$Q37),FALSE),"Antes do início configurado",IF(IFERROR(AND($R37&lt;&gt;"",$B37&gt;$R37),FALSE),"Após o fim configurado","Dentro dos limites configurados"))))))),"Verificar parâmetros")</f>
        <v/>
      </c>
      <c r="T37" s="9">
        <f>IFERROR(IF($A37="","",IF($N37="Aplicar taxa configurada",IF(OR($M37="",$P37=""),"",ROUND($M37*$P37,2)),IF($N37="Sem retenção (confirmada pelo utilizador)",0,""))),"")</f>
        <v/>
      </c>
      <c r="U37" s="16" t="n"/>
      <c r="V37" s="9">
        <f>IFERROR(IF(OR($A37="",$T37="",$U37=""),"",$U37-$T37),"")</f>
        <v/>
      </c>
      <c r="W37" s="19">
        <f>IFERROR(IF($A37="","",IF($B37="","Data de emissão em falta",IF($N37="Pendente de confirmação","Pendente de confirmação",IF($N37="Aplicar taxa configurada",IF($S37&lt;&gt;"Dentro dos limites configurados","Confirmar parâmetros",IF($M37="","Base em falta",IF($U37="","Aguardar valor indicado",IF(ABS($V37)&lt;='Parâmetros'!$B$4,"Conferido","Diferença a analisar")))),IF($N37="Sem retenção (confirmada pelo utilizador)",IF($U37="","Aguardar valor indicado",IF($U37=0,"Sem retenção registada","Diferença a analisar")),"Verificar tratamento"))))),"Erro de controlo")</f>
        <v/>
      </c>
      <c r="X37" s="15" t="n"/>
    </row>
    <row r="38">
      <c r="A38" s="13" t="n"/>
      <c r="B38" s="14" t="n"/>
      <c r="C38" s="14" t="n"/>
      <c r="D38" s="11">
        <f>IFERROR(IF($A38="","",YEAR($B38)),"")</f>
        <v/>
      </c>
      <c r="E38" s="15" t="n"/>
      <c r="F38" s="13" t="n"/>
      <c r="G38" s="15" t="n"/>
      <c r="H38" s="13" t="n"/>
      <c r="I38" s="16" t="n"/>
      <c r="J38" s="16" t="n"/>
      <c r="K38" s="16" t="n"/>
      <c r="L38" s="9">
        <f>IFERROR(IF($A38="","",SUM($I38:$K38)),"")</f>
        <v/>
      </c>
      <c r="M38" s="16" t="n"/>
      <c r="N38" s="15" t="n"/>
      <c r="O38" s="13" t="n"/>
      <c r="P38" s="17">
        <f>IFERROR(IF($O38="","",IF(INDEX('Parâmetros'!$C$9:$C$18,MATCH($O38,'Parâmetros'!$A$9:$A$18,0))=0,"",INDEX('Parâmetros'!$C$9:$C$18,MATCH($O38,'Parâmetros'!$A$9:$A$18,0)))),"")</f>
        <v/>
      </c>
      <c r="Q38" s="18">
        <f>IFERROR(IF($O38="","",IF(INDEX('Parâmetros'!$D$9:$D$18,MATCH($O38,'Parâmetros'!$A$9:$A$18,0))=0,"",INDEX('Parâmetros'!$D$9:$D$18,MATCH($O38,'Parâmetros'!$A$9:$A$18,0)))),"")</f>
        <v/>
      </c>
      <c r="R38" s="18">
        <f>IFERROR(IF($O38="","",IF(INDEX('Parâmetros'!$E$9:$E$18,MATCH($O38,'Parâmetros'!$A$9:$A$18,0))=0,"",INDEX('Parâmetros'!$E$9:$E$18,MATCH($O38,'Parâmetros'!$A$9:$A$18,0)))),"")</f>
        <v/>
      </c>
      <c r="S38" s="19">
        <f>IFERROR(IF($A38="","",IF($N38&lt;&gt;"Aplicar taxa configurada","Não aplicável",IF($O38="","Seleccionar taxa",IF($P38="","Taxa sem valor",IF(AND($Q38="",$R38=""),"Sem limites configurados",IF(IFERROR(AND($Q38&lt;&gt;"",$B38&lt;$Q38),FALSE),"Antes do início configurado",IF(IFERROR(AND($R38&lt;&gt;"",$B38&gt;$R38),FALSE),"Após o fim configurado","Dentro dos limites configurados"))))))),"Verificar parâmetros")</f>
        <v/>
      </c>
      <c r="T38" s="9">
        <f>IFERROR(IF($A38="","",IF($N38="Aplicar taxa configurada",IF(OR($M38="",$P38=""),"",ROUND($M38*$P38,2)),IF($N38="Sem retenção (confirmada pelo utilizador)",0,""))),"")</f>
        <v/>
      </c>
      <c r="U38" s="16" t="n"/>
      <c r="V38" s="9">
        <f>IFERROR(IF(OR($A38="",$T38="",$U38=""),"",$U38-$T38),"")</f>
        <v/>
      </c>
      <c r="W38" s="19">
        <f>IFERROR(IF($A38="","",IF($B38="","Data de emissão em falta",IF($N38="Pendente de confirmação","Pendente de confirmação",IF($N38="Aplicar taxa configurada",IF($S38&lt;&gt;"Dentro dos limites configurados","Confirmar parâmetros",IF($M38="","Base em falta",IF($U38="","Aguardar valor indicado",IF(ABS($V38)&lt;='Parâmetros'!$B$4,"Conferido","Diferença a analisar")))),IF($N38="Sem retenção (confirmada pelo utilizador)",IF($U38="","Aguardar valor indicado",IF($U38=0,"Sem retenção registada","Diferença a analisar")),"Verificar tratamento"))))),"Erro de controlo")</f>
        <v/>
      </c>
      <c r="X38" s="15" t="n"/>
    </row>
    <row r="39">
      <c r="A39" s="13" t="n"/>
      <c r="B39" s="14" t="n"/>
      <c r="C39" s="14" t="n"/>
      <c r="D39" s="11">
        <f>IFERROR(IF($A39="","",YEAR($B39)),"")</f>
        <v/>
      </c>
      <c r="E39" s="15" t="n"/>
      <c r="F39" s="13" t="n"/>
      <c r="G39" s="15" t="n"/>
      <c r="H39" s="13" t="n"/>
      <c r="I39" s="16" t="n"/>
      <c r="J39" s="16" t="n"/>
      <c r="K39" s="16" t="n"/>
      <c r="L39" s="9">
        <f>IFERROR(IF($A39="","",SUM($I39:$K39)),"")</f>
        <v/>
      </c>
      <c r="M39" s="16" t="n"/>
      <c r="N39" s="15" t="n"/>
      <c r="O39" s="13" t="n"/>
      <c r="P39" s="17">
        <f>IFERROR(IF($O39="","",IF(INDEX('Parâmetros'!$C$9:$C$18,MATCH($O39,'Parâmetros'!$A$9:$A$18,0))=0,"",INDEX('Parâmetros'!$C$9:$C$18,MATCH($O39,'Parâmetros'!$A$9:$A$18,0)))),"")</f>
        <v/>
      </c>
      <c r="Q39" s="18">
        <f>IFERROR(IF($O39="","",IF(INDEX('Parâmetros'!$D$9:$D$18,MATCH($O39,'Parâmetros'!$A$9:$A$18,0))=0,"",INDEX('Parâmetros'!$D$9:$D$18,MATCH($O39,'Parâmetros'!$A$9:$A$18,0)))),"")</f>
        <v/>
      </c>
      <c r="R39" s="18">
        <f>IFERROR(IF($O39="","",IF(INDEX('Parâmetros'!$E$9:$E$18,MATCH($O39,'Parâmetros'!$A$9:$A$18,0))=0,"",INDEX('Parâmetros'!$E$9:$E$18,MATCH($O39,'Parâmetros'!$A$9:$A$18,0)))),"")</f>
        <v/>
      </c>
      <c r="S39" s="19">
        <f>IFERROR(IF($A39="","",IF($N39&lt;&gt;"Aplicar taxa configurada","Não aplicável",IF($O39="","Seleccionar taxa",IF($P39="","Taxa sem valor",IF(AND($Q39="",$R39=""),"Sem limites configurados",IF(IFERROR(AND($Q39&lt;&gt;"",$B39&lt;$Q39),FALSE),"Antes do início configurado",IF(IFERROR(AND($R39&lt;&gt;"",$B39&gt;$R39),FALSE),"Após o fim configurado","Dentro dos limites configurados"))))))),"Verificar parâmetros")</f>
        <v/>
      </c>
      <c r="T39" s="9">
        <f>IFERROR(IF($A39="","",IF($N39="Aplicar taxa configurada",IF(OR($M39="",$P39=""),"",ROUND($M39*$P39,2)),IF($N39="Sem retenção (confirmada pelo utilizador)",0,""))),"")</f>
        <v/>
      </c>
      <c r="U39" s="16" t="n"/>
      <c r="V39" s="9">
        <f>IFERROR(IF(OR($A39="",$T39="",$U39=""),"",$U39-$T39),"")</f>
        <v/>
      </c>
      <c r="W39" s="19">
        <f>IFERROR(IF($A39="","",IF($B39="","Data de emissão em falta",IF($N39="Pendente de confirmação","Pendente de confirmação",IF($N39="Aplicar taxa configurada",IF($S39&lt;&gt;"Dentro dos limites configurados","Confirmar parâmetros",IF($M39="","Base em falta",IF($U39="","Aguardar valor indicado",IF(ABS($V39)&lt;='Parâmetros'!$B$4,"Conferido","Diferença a analisar")))),IF($N39="Sem retenção (confirmada pelo utilizador)",IF($U39="","Aguardar valor indicado",IF($U39=0,"Sem retenção registada","Diferença a analisar")),"Verificar tratamento"))))),"Erro de controlo")</f>
        <v/>
      </c>
      <c r="X39" s="15" t="n"/>
    </row>
    <row r="40">
      <c r="A40" s="13" t="n"/>
      <c r="B40" s="14" t="n"/>
      <c r="C40" s="14" t="n"/>
      <c r="D40" s="11">
        <f>IFERROR(IF($A40="","",YEAR($B40)),"")</f>
        <v/>
      </c>
      <c r="E40" s="15" t="n"/>
      <c r="F40" s="13" t="n"/>
      <c r="G40" s="15" t="n"/>
      <c r="H40" s="13" t="n"/>
      <c r="I40" s="16" t="n"/>
      <c r="J40" s="16" t="n"/>
      <c r="K40" s="16" t="n"/>
      <c r="L40" s="9">
        <f>IFERROR(IF($A40="","",SUM($I40:$K40)),"")</f>
        <v/>
      </c>
      <c r="M40" s="16" t="n"/>
      <c r="N40" s="15" t="n"/>
      <c r="O40" s="13" t="n"/>
      <c r="P40" s="17">
        <f>IFERROR(IF($O40="","",IF(INDEX('Parâmetros'!$C$9:$C$18,MATCH($O40,'Parâmetros'!$A$9:$A$18,0))=0,"",INDEX('Parâmetros'!$C$9:$C$18,MATCH($O40,'Parâmetros'!$A$9:$A$18,0)))),"")</f>
        <v/>
      </c>
      <c r="Q40" s="18">
        <f>IFERROR(IF($O40="","",IF(INDEX('Parâmetros'!$D$9:$D$18,MATCH($O40,'Parâmetros'!$A$9:$A$18,0))=0,"",INDEX('Parâmetros'!$D$9:$D$18,MATCH($O40,'Parâmetros'!$A$9:$A$18,0)))),"")</f>
        <v/>
      </c>
      <c r="R40" s="18">
        <f>IFERROR(IF($O40="","",IF(INDEX('Parâmetros'!$E$9:$E$18,MATCH($O40,'Parâmetros'!$A$9:$A$18,0))=0,"",INDEX('Parâmetros'!$E$9:$E$18,MATCH($O40,'Parâmetros'!$A$9:$A$18,0)))),"")</f>
        <v/>
      </c>
      <c r="S40" s="19">
        <f>IFERROR(IF($A40="","",IF($N40&lt;&gt;"Aplicar taxa configurada","Não aplicável",IF($O40="","Seleccionar taxa",IF($P40="","Taxa sem valor",IF(AND($Q40="",$R40=""),"Sem limites configurados",IF(IFERROR(AND($Q40&lt;&gt;"",$B40&lt;$Q40),FALSE),"Antes do início configurado",IF(IFERROR(AND($R40&lt;&gt;"",$B40&gt;$R40),FALSE),"Após o fim configurado","Dentro dos limites configurados"))))))),"Verificar parâmetros")</f>
        <v/>
      </c>
      <c r="T40" s="9">
        <f>IFERROR(IF($A40="","",IF($N40="Aplicar taxa configurada",IF(OR($M40="",$P40=""),"",ROUND($M40*$P40,2)),IF($N40="Sem retenção (confirmada pelo utilizador)",0,""))),"")</f>
        <v/>
      </c>
      <c r="U40" s="16" t="n"/>
      <c r="V40" s="9">
        <f>IFERROR(IF(OR($A40="",$T40="",$U40=""),"",$U40-$T40),"")</f>
        <v/>
      </c>
      <c r="W40" s="19">
        <f>IFERROR(IF($A40="","",IF($B40="","Data de emissão em falta",IF($N40="Pendente de confirmação","Pendente de confirmação",IF($N40="Aplicar taxa configurada",IF($S40&lt;&gt;"Dentro dos limites configurados","Confirmar parâmetros",IF($M40="","Base em falta",IF($U40="","Aguardar valor indicado",IF(ABS($V40)&lt;='Parâmetros'!$B$4,"Conferido","Diferença a analisar")))),IF($N40="Sem retenção (confirmada pelo utilizador)",IF($U40="","Aguardar valor indicado",IF($U40=0,"Sem retenção registada","Diferença a analisar")),"Verificar tratamento"))))),"Erro de controlo")</f>
        <v/>
      </c>
      <c r="X40" s="15" t="n"/>
    </row>
    <row r="41">
      <c r="A41" s="13" t="n"/>
      <c r="B41" s="14" t="n"/>
      <c r="C41" s="14" t="n"/>
      <c r="D41" s="11">
        <f>IFERROR(IF($A41="","",YEAR($B41)),"")</f>
        <v/>
      </c>
      <c r="E41" s="15" t="n"/>
      <c r="F41" s="13" t="n"/>
      <c r="G41" s="15" t="n"/>
      <c r="H41" s="13" t="n"/>
      <c r="I41" s="16" t="n"/>
      <c r="J41" s="16" t="n"/>
      <c r="K41" s="16" t="n"/>
      <c r="L41" s="9">
        <f>IFERROR(IF($A41="","",SUM($I41:$K41)),"")</f>
        <v/>
      </c>
      <c r="M41" s="16" t="n"/>
      <c r="N41" s="15" t="n"/>
      <c r="O41" s="13" t="n"/>
      <c r="P41" s="17">
        <f>IFERROR(IF($O41="","",IF(INDEX('Parâmetros'!$C$9:$C$18,MATCH($O41,'Parâmetros'!$A$9:$A$18,0))=0,"",INDEX('Parâmetros'!$C$9:$C$18,MATCH($O41,'Parâmetros'!$A$9:$A$18,0)))),"")</f>
        <v/>
      </c>
      <c r="Q41" s="18">
        <f>IFERROR(IF($O41="","",IF(INDEX('Parâmetros'!$D$9:$D$18,MATCH($O41,'Parâmetros'!$A$9:$A$18,0))=0,"",INDEX('Parâmetros'!$D$9:$D$18,MATCH($O41,'Parâmetros'!$A$9:$A$18,0)))),"")</f>
        <v/>
      </c>
      <c r="R41" s="18">
        <f>IFERROR(IF($O41="","",IF(INDEX('Parâmetros'!$E$9:$E$18,MATCH($O41,'Parâmetros'!$A$9:$A$18,0))=0,"",INDEX('Parâmetros'!$E$9:$E$18,MATCH($O41,'Parâmetros'!$A$9:$A$18,0)))),"")</f>
        <v/>
      </c>
      <c r="S41" s="19">
        <f>IFERROR(IF($A41="","",IF($N41&lt;&gt;"Aplicar taxa configurada","Não aplicável",IF($O41="","Seleccionar taxa",IF($P41="","Taxa sem valor",IF(AND($Q41="",$R41=""),"Sem limites configurados",IF(IFERROR(AND($Q41&lt;&gt;"",$B41&lt;$Q41),FALSE),"Antes do início configurado",IF(IFERROR(AND($R41&lt;&gt;"",$B41&gt;$R41),FALSE),"Após o fim configurado","Dentro dos limites configurados"))))))),"Verificar parâmetros")</f>
        <v/>
      </c>
      <c r="T41" s="9">
        <f>IFERROR(IF($A41="","",IF($N41="Aplicar taxa configurada",IF(OR($M41="",$P41=""),"",ROUND($M41*$P41,2)),IF($N41="Sem retenção (confirmada pelo utilizador)",0,""))),"")</f>
        <v/>
      </c>
      <c r="U41" s="16" t="n"/>
      <c r="V41" s="9">
        <f>IFERROR(IF(OR($A41="",$T41="",$U41=""),"",$U41-$T41),"")</f>
        <v/>
      </c>
      <c r="W41" s="19">
        <f>IFERROR(IF($A41="","",IF($B41="","Data de emissão em falta",IF($N41="Pendente de confirmação","Pendente de confirmação",IF($N41="Aplicar taxa configurada",IF($S41&lt;&gt;"Dentro dos limites configurados","Confirmar parâmetros",IF($M41="","Base em falta",IF($U41="","Aguardar valor indicado",IF(ABS($V41)&lt;='Parâmetros'!$B$4,"Conferido","Diferença a analisar")))),IF($N41="Sem retenção (confirmada pelo utilizador)",IF($U41="","Aguardar valor indicado",IF($U41=0,"Sem retenção registada","Diferença a analisar")),"Verificar tratamento"))))),"Erro de controlo")</f>
        <v/>
      </c>
      <c r="X41" s="15" t="n"/>
    </row>
    <row r="42">
      <c r="A42" s="13" t="n"/>
      <c r="B42" s="14" t="n"/>
      <c r="C42" s="14" t="n"/>
      <c r="D42" s="11">
        <f>IFERROR(IF($A42="","",YEAR($B42)),"")</f>
        <v/>
      </c>
      <c r="E42" s="15" t="n"/>
      <c r="F42" s="13" t="n"/>
      <c r="G42" s="15" t="n"/>
      <c r="H42" s="13" t="n"/>
      <c r="I42" s="16" t="n"/>
      <c r="J42" s="16" t="n"/>
      <c r="K42" s="16" t="n"/>
      <c r="L42" s="9">
        <f>IFERROR(IF($A42="","",SUM($I42:$K42)),"")</f>
        <v/>
      </c>
      <c r="M42" s="16" t="n"/>
      <c r="N42" s="15" t="n"/>
      <c r="O42" s="13" t="n"/>
      <c r="P42" s="17">
        <f>IFERROR(IF($O42="","",IF(INDEX('Parâmetros'!$C$9:$C$18,MATCH($O42,'Parâmetros'!$A$9:$A$18,0))=0,"",INDEX('Parâmetros'!$C$9:$C$18,MATCH($O42,'Parâmetros'!$A$9:$A$18,0)))),"")</f>
        <v/>
      </c>
      <c r="Q42" s="18">
        <f>IFERROR(IF($O42="","",IF(INDEX('Parâmetros'!$D$9:$D$18,MATCH($O42,'Parâmetros'!$A$9:$A$18,0))=0,"",INDEX('Parâmetros'!$D$9:$D$18,MATCH($O42,'Parâmetros'!$A$9:$A$18,0)))),"")</f>
        <v/>
      </c>
      <c r="R42" s="18">
        <f>IFERROR(IF($O42="","",IF(INDEX('Parâmetros'!$E$9:$E$18,MATCH($O42,'Parâmetros'!$A$9:$A$18,0))=0,"",INDEX('Parâmetros'!$E$9:$E$18,MATCH($O42,'Parâmetros'!$A$9:$A$18,0)))),"")</f>
        <v/>
      </c>
      <c r="S42" s="19">
        <f>IFERROR(IF($A42="","",IF($N42&lt;&gt;"Aplicar taxa configurada","Não aplicável",IF($O42="","Seleccionar taxa",IF($P42="","Taxa sem valor",IF(AND($Q42="",$R42=""),"Sem limites configurados",IF(IFERROR(AND($Q42&lt;&gt;"",$B42&lt;$Q42),FALSE),"Antes do início configurado",IF(IFERROR(AND($R42&lt;&gt;"",$B42&gt;$R42),FALSE),"Após o fim configurado","Dentro dos limites configurados"))))))),"Verificar parâmetros")</f>
        <v/>
      </c>
      <c r="T42" s="9">
        <f>IFERROR(IF($A42="","",IF($N42="Aplicar taxa configurada",IF(OR($M42="",$P42=""),"",ROUND($M42*$P42,2)),IF($N42="Sem retenção (confirmada pelo utilizador)",0,""))),"")</f>
        <v/>
      </c>
      <c r="U42" s="16" t="n"/>
      <c r="V42" s="9">
        <f>IFERROR(IF(OR($A42="",$T42="",$U42=""),"",$U42-$T42),"")</f>
        <v/>
      </c>
      <c r="W42" s="19">
        <f>IFERROR(IF($A42="","",IF($B42="","Data de emissão em falta",IF($N42="Pendente de confirmação","Pendente de confirmação",IF($N42="Aplicar taxa configurada",IF($S42&lt;&gt;"Dentro dos limites configurados","Confirmar parâmetros",IF($M42="","Base em falta",IF($U42="","Aguardar valor indicado",IF(ABS($V42)&lt;='Parâmetros'!$B$4,"Conferido","Diferença a analisar")))),IF($N42="Sem retenção (confirmada pelo utilizador)",IF($U42="","Aguardar valor indicado",IF($U42=0,"Sem retenção registada","Diferença a analisar")),"Verificar tratamento"))))),"Erro de controlo")</f>
        <v/>
      </c>
      <c r="X42" s="15" t="n"/>
    </row>
    <row r="43">
      <c r="A43" s="13" t="n"/>
      <c r="B43" s="14" t="n"/>
      <c r="C43" s="14" t="n"/>
      <c r="D43" s="11">
        <f>IFERROR(IF($A43="","",YEAR($B43)),"")</f>
        <v/>
      </c>
      <c r="E43" s="15" t="n"/>
      <c r="F43" s="13" t="n"/>
      <c r="G43" s="15" t="n"/>
      <c r="H43" s="13" t="n"/>
      <c r="I43" s="16" t="n"/>
      <c r="J43" s="16" t="n"/>
      <c r="K43" s="16" t="n"/>
      <c r="L43" s="9">
        <f>IFERROR(IF($A43="","",SUM($I43:$K43)),"")</f>
        <v/>
      </c>
      <c r="M43" s="16" t="n"/>
      <c r="N43" s="15" t="n"/>
      <c r="O43" s="13" t="n"/>
      <c r="P43" s="17">
        <f>IFERROR(IF($O43="","",IF(INDEX('Parâmetros'!$C$9:$C$18,MATCH($O43,'Parâmetros'!$A$9:$A$18,0))=0,"",INDEX('Parâmetros'!$C$9:$C$18,MATCH($O43,'Parâmetros'!$A$9:$A$18,0)))),"")</f>
        <v/>
      </c>
      <c r="Q43" s="18">
        <f>IFERROR(IF($O43="","",IF(INDEX('Parâmetros'!$D$9:$D$18,MATCH($O43,'Parâmetros'!$A$9:$A$18,0))=0,"",INDEX('Parâmetros'!$D$9:$D$18,MATCH($O43,'Parâmetros'!$A$9:$A$18,0)))),"")</f>
        <v/>
      </c>
      <c r="R43" s="18">
        <f>IFERROR(IF($O43="","",IF(INDEX('Parâmetros'!$E$9:$E$18,MATCH($O43,'Parâmetros'!$A$9:$A$18,0))=0,"",INDEX('Parâmetros'!$E$9:$E$18,MATCH($O43,'Parâmetros'!$A$9:$A$18,0)))),"")</f>
        <v/>
      </c>
      <c r="S43" s="19">
        <f>IFERROR(IF($A43="","",IF($N43&lt;&gt;"Aplicar taxa configurada","Não aplicável",IF($O43="","Seleccionar taxa",IF($P43="","Taxa sem valor",IF(AND($Q43="",$R43=""),"Sem limites configurados",IF(IFERROR(AND($Q43&lt;&gt;"",$B43&lt;$Q43),FALSE),"Antes do início configurado",IF(IFERROR(AND($R43&lt;&gt;"",$B43&gt;$R43),FALSE),"Após o fim configurado","Dentro dos limites configurados"))))))),"Verificar parâmetros")</f>
        <v/>
      </c>
      <c r="T43" s="9">
        <f>IFERROR(IF($A43="","",IF($N43="Aplicar taxa configurada",IF(OR($M43="",$P43=""),"",ROUND($M43*$P43,2)),IF($N43="Sem retenção (confirmada pelo utilizador)",0,""))),"")</f>
        <v/>
      </c>
      <c r="U43" s="16" t="n"/>
      <c r="V43" s="9">
        <f>IFERROR(IF(OR($A43="",$T43="",$U43=""),"",$U43-$T43),"")</f>
        <v/>
      </c>
      <c r="W43" s="19">
        <f>IFERROR(IF($A43="","",IF($B43="","Data de emissão em falta",IF($N43="Pendente de confirmação","Pendente de confirmação",IF($N43="Aplicar taxa configurada",IF($S43&lt;&gt;"Dentro dos limites configurados","Confirmar parâmetros",IF($M43="","Base em falta",IF($U43="","Aguardar valor indicado",IF(ABS($V43)&lt;='Parâmetros'!$B$4,"Conferido","Diferença a analisar")))),IF($N43="Sem retenção (confirmada pelo utilizador)",IF($U43="","Aguardar valor indicado",IF($U43=0,"Sem retenção registada","Diferença a analisar")),"Verificar tratamento"))))),"Erro de controlo")</f>
        <v/>
      </c>
      <c r="X43" s="15" t="n"/>
    </row>
    <row r="44">
      <c r="A44" s="13" t="n"/>
      <c r="B44" s="14" t="n"/>
      <c r="C44" s="14" t="n"/>
      <c r="D44" s="11">
        <f>IFERROR(IF($A44="","",YEAR($B44)),"")</f>
        <v/>
      </c>
      <c r="E44" s="15" t="n"/>
      <c r="F44" s="13" t="n"/>
      <c r="G44" s="15" t="n"/>
      <c r="H44" s="13" t="n"/>
      <c r="I44" s="16" t="n"/>
      <c r="J44" s="16" t="n"/>
      <c r="K44" s="16" t="n"/>
      <c r="L44" s="9">
        <f>IFERROR(IF($A44="","",SUM($I44:$K44)),"")</f>
        <v/>
      </c>
      <c r="M44" s="16" t="n"/>
      <c r="N44" s="15" t="n"/>
      <c r="O44" s="13" t="n"/>
      <c r="P44" s="17">
        <f>IFERROR(IF($O44="","",IF(INDEX('Parâmetros'!$C$9:$C$18,MATCH($O44,'Parâmetros'!$A$9:$A$18,0))=0,"",INDEX('Parâmetros'!$C$9:$C$18,MATCH($O44,'Parâmetros'!$A$9:$A$18,0)))),"")</f>
        <v/>
      </c>
      <c r="Q44" s="18">
        <f>IFERROR(IF($O44="","",IF(INDEX('Parâmetros'!$D$9:$D$18,MATCH($O44,'Parâmetros'!$A$9:$A$18,0))=0,"",INDEX('Parâmetros'!$D$9:$D$18,MATCH($O44,'Parâmetros'!$A$9:$A$18,0)))),"")</f>
        <v/>
      </c>
      <c r="R44" s="18">
        <f>IFERROR(IF($O44="","",IF(INDEX('Parâmetros'!$E$9:$E$18,MATCH($O44,'Parâmetros'!$A$9:$A$18,0))=0,"",INDEX('Parâmetros'!$E$9:$E$18,MATCH($O44,'Parâmetros'!$A$9:$A$18,0)))),"")</f>
        <v/>
      </c>
      <c r="S44" s="19">
        <f>IFERROR(IF($A44="","",IF($N44&lt;&gt;"Aplicar taxa configurada","Não aplicável",IF($O44="","Seleccionar taxa",IF($P44="","Taxa sem valor",IF(AND($Q44="",$R44=""),"Sem limites configurados",IF(IFERROR(AND($Q44&lt;&gt;"",$B44&lt;$Q44),FALSE),"Antes do início configurado",IF(IFERROR(AND($R44&lt;&gt;"",$B44&gt;$R44),FALSE),"Após o fim configurado","Dentro dos limites configurados"))))))),"Verificar parâmetros")</f>
        <v/>
      </c>
      <c r="T44" s="9">
        <f>IFERROR(IF($A44="","",IF($N44="Aplicar taxa configurada",IF(OR($M44="",$P44=""),"",ROUND($M44*$P44,2)),IF($N44="Sem retenção (confirmada pelo utilizador)",0,""))),"")</f>
        <v/>
      </c>
      <c r="U44" s="16" t="n"/>
      <c r="V44" s="9">
        <f>IFERROR(IF(OR($A44="",$T44="",$U44=""),"",$U44-$T44),"")</f>
        <v/>
      </c>
      <c r="W44" s="19">
        <f>IFERROR(IF($A44="","",IF($B44="","Data de emissão em falta",IF($N44="Pendente de confirmação","Pendente de confirmação",IF($N44="Aplicar taxa configurada",IF($S44&lt;&gt;"Dentro dos limites configurados","Confirmar parâmetros",IF($M44="","Base em falta",IF($U44="","Aguardar valor indicado",IF(ABS($V44)&lt;='Parâmetros'!$B$4,"Conferido","Diferença a analisar")))),IF($N44="Sem retenção (confirmada pelo utilizador)",IF($U44="","Aguardar valor indicado",IF($U44=0,"Sem retenção registada","Diferença a analisar")),"Verificar tratamento"))))),"Erro de controlo")</f>
        <v/>
      </c>
      <c r="X44" s="15" t="n"/>
    </row>
    <row r="45">
      <c r="A45" s="13" t="n"/>
      <c r="B45" s="14" t="n"/>
      <c r="C45" s="14" t="n"/>
      <c r="D45" s="11">
        <f>IFERROR(IF($A45="","",YEAR($B45)),"")</f>
        <v/>
      </c>
      <c r="E45" s="15" t="n"/>
      <c r="F45" s="13" t="n"/>
      <c r="G45" s="15" t="n"/>
      <c r="H45" s="13" t="n"/>
      <c r="I45" s="16" t="n"/>
      <c r="J45" s="16" t="n"/>
      <c r="K45" s="16" t="n"/>
      <c r="L45" s="9">
        <f>IFERROR(IF($A45="","",SUM($I45:$K45)),"")</f>
        <v/>
      </c>
      <c r="M45" s="16" t="n"/>
      <c r="N45" s="15" t="n"/>
      <c r="O45" s="13" t="n"/>
      <c r="P45" s="17">
        <f>IFERROR(IF($O45="","",IF(INDEX('Parâmetros'!$C$9:$C$18,MATCH($O45,'Parâmetros'!$A$9:$A$18,0))=0,"",INDEX('Parâmetros'!$C$9:$C$18,MATCH($O45,'Parâmetros'!$A$9:$A$18,0)))),"")</f>
        <v/>
      </c>
      <c r="Q45" s="18">
        <f>IFERROR(IF($O45="","",IF(INDEX('Parâmetros'!$D$9:$D$18,MATCH($O45,'Parâmetros'!$A$9:$A$18,0))=0,"",INDEX('Parâmetros'!$D$9:$D$18,MATCH($O45,'Parâmetros'!$A$9:$A$18,0)))),"")</f>
        <v/>
      </c>
      <c r="R45" s="18">
        <f>IFERROR(IF($O45="","",IF(INDEX('Parâmetros'!$E$9:$E$18,MATCH($O45,'Parâmetros'!$A$9:$A$18,0))=0,"",INDEX('Parâmetros'!$E$9:$E$18,MATCH($O45,'Parâmetros'!$A$9:$A$18,0)))),"")</f>
        <v/>
      </c>
      <c r="S45" s="19">
        <f>IFERROR(IF($A45="","",IF($N45&lt;&gt;"Aplicar taxa configurada","Não aplicável",IF($O45="","Seleccionar taxa",IF($P45="","Taxa sem valor",IF(AND($Q45="",$R45=""),"Sem limites configurados",IF(IFERROR(AND($Q45&lt;&gt;"",$B45&lt;$Q45),FALSE),"Antes do início configurado",IF(IFERROR(AND($R45&lt;&gt;"",$B45&gt;$R45),FALSE),"Após o fim configurado","Dentro dos limites configurados"))))))),"Verificar parâmetros")</f>
        <v/>
      </c>
      <c r="T45" s="9">
        <f>IFERROR(IF($A45="","",IF($N45="Aplicar taxa configurada",IF(OR($M45="",$P45=""),"",ROUND($M45*$P45,2)),IF($N45="Sem retenção (confirmada pelo utilizador)",0,""))),"")</f>
        <v/>
      </c>
      <c r="U45" s="16" t="n"/>
      <c r="V45" s="9">
        <f>IFERROR(IF(OR($A45="",$T45="",$U45=""),"",$U45-$T45),"")</f>
        <v/>
      </c>
      <c r="W45" s="19">
        <f>IFERROR(IF($A45="","",IF($B45="","Data de emissão em falta",IF($N45="Pendente de confirmação","Pendente de confirmação",IF($N45="Aplicar taxa configurada",IF($S45&lt;&gt;"Dentro dos limites configurados","Confirmar parâmetros",IF($M45="","Base em falta",IF($U45="","Aguardar valor indicado",IF(ABS($V45)&lt;='Parâmetros'!$B$4,"Conferido","Diferença a analisar")))),IF($N45="Sem retenção (confirmada pelo utilizador)",IF($U45="","Aguardar valor indicado",IF($U45=0,"Sem retenção registada","Diferença a analisar")),"Verificar tratamento"))))),"Erro de controlo")</f>
        <v/>
      </c>
      <c r="X45" s="15" t="n"/>
    </row>
    <row r="46">
      <c r="A46" s="13" t="n"/>
      <c r="B46" s="14" t="n"/>
      <c r="C46" s="14" t="n"/>
      <c r="D46" s="11">
        <f>IFERROR(IF($A46="","",YEAR($B46)),"")</f>
        <v/>
      </c>
      <c r="E46" s="15" t="n"/>
      <c r="F46" s="13" t="n"/>
      <c r="G46" s="15" t="n"/>
      <c r="H46" s="13" t="n"/>
      <c r="I46" s="16" t="n"/>
      <c r="J46" s="16" t="n"/>
      <c r="K46" s="16" t="n"/>
      <c r="L46" s="9">
        <f>IFERROR(IF($A46="","",SUM($I46:$K46)),"")</f>
        <v/>
      </c>
      <c r="M46" s="16" t="n"/>
      <c r="N46" s="15" t="n"/>
      <c r="O46" s="13" t="n"/>
      <c r="P46" s="17">
        <f>IFERROR(IF($O46="","",IF(INDEX('Parâmetros'!$C$9:$C$18,MATCH($O46,'Parâmetros'!$A$9:$A$18,0))=0,"",INDEX('Parâmetros'!$C$9:$C$18,MATCH($O46,'Parâmetros'!$A$9:$A$18,0)))),"")</f>
        <v/>
      </c>
      <c r="Q46" s="18">
        <f>IFERROR(IF($O46="","",IF(INDEX('Parâmetros'!$D$9:$D$18,MATCH($O46,'Parâmetros'!$A$9:$A$18,0))=0,"",INDEX('Parâmetros'!$D$9:$D$18,MATCH($O46,'Parâmetros'!$A$9:$A$18,0)))),"")</f>
        <v/>
      </c>
      <c r="R46" s="18">
        <f>IFERROR(IF($O46="","",IF(INDEX('Parâmetros'!$E$9:$E$18,MATCH($O46,'Parâmetros'!$A$9:$A$18,0))=0,"",INDEX('Parâmetros'!$E$9:$E$18,MATCH($O46,'Parâmetros'!$A$9:$A$18,0)))),"")</f>
        <v/>
      </c>
      <c r="S46" s="19">
        <f>IFERROR(IF($A46="","",IF($N46&lt;&gt;"Aplicar taxa configurada","Não aplicável",IF($O46="","Seleccionar taxa",IF($P46="","Taxa sem valor",IF(AND($Q46="",$R46=""),"Sem limites configurados",IF(IFERROR(AND($Q46&lt;&gt;"",$B46&lt;$Q46),FALSE),"Antes do início configurado",IF(IFERROR(AND($R46&lt;&gt;"",$B46&gt;$R46),FALSE),"Após o fim configurado","Dentro dos limites configurados"))))))),"Verificar parâmetros")</f>
        <v/>
      </c>
      <c r="T46" s="9">
        <f>IFERROR(IF($A46="","",IF($N46="Aplicar taxa configurada",IF(OR($M46="",$P46=""),"",ROUND($M46*$P46,2)),IF($N46="Sem retenção (confirmada pelo utilizador)",0,""))),"")</f>
        <v/>
      </c>
      <c r="U46" s="16" t="n"/>
      <c r="V46" s="9">
        <f>IFERROR(IF(OR($A46="",$T46="",$U46=""),"",$U46-$T46),"")</f>
        <v/>
      </c>
      <c r="W46" s="19">
        <f>IFERROR(IF($A46="","",IF($B46="","Data de emissão em falta",IF($N46="Pendente de confirmação","Pendente de confirmação",IF($N46="Aplicar taxa configurada",IF($S46&lt;&gt;"Dentro dos limites configurados","Confirmar parâmetros",IF($M46="","Base em falta",IF($U46="","Aguardar valor indicado",IF(ABS($V46)&lt;='Parâmetros'!$B$4,"Conferido","Diferença a analisar")))),IF($N46="Sem retenção (confirmada pelo utilizador)",IF($U46="","Aguardar valor indicado",IF($U46=0,"Sem retenção registada","Diferença a analisar")),"Verificar tratamento"))))),"Erro de controlo")</f>
        <v/>
      </c>
      <c r="X46" s="15" t="n"/>
    </row>
    <row r="47">
      <c r="A47" s="13" t="n"/>
      <c r="B47" s="14" t="n"/>
      <c r="C47" s="14" t="n"/>
      <c r="D47" s="11">
        <f>IFERROR(IF($A47="","",YEAR($B47)),"")</f>
        <v/>
      </c>
      <c r="E47" s="15" t="n"/>
      <c r="F47" s="13" t="n"/>
      <c r="G47" s="15" t="n"/>
      <c r="H47" s="13" t="n"/>
      <c r="I47" s="16" t="n"/>
      <c r="J47" s="16" t="n"/>
      <c r="K47" s="16" t="n"/>
      <c r="L47" s="9">
        <f>IFERROR(IF($A47="","",SUM($I47:$K47)),"")</f>
        <v/>
      </c>
      <c r="M47" s="16" t="n"/>
      <c r="N47" s="15" t="n"/>
      <c r="O47" s="13" t="n"/>
      <c r="P47" s="17">
        <f>IFERROR(IF($O47="","",IF(INDEX('Parâmetros'!$C$9:$C$18,MATCH($O47,'Parâmetros'!$A$9:$A$18,0))=0,"",INDEX('Parâmetros'!$C$9:$C$18,MATCH($O47,'Parâmetros'!$A$9:$A$18,0)))),"")</f>
        <v/>
      </c>
      <c r="Q47" s="18">
        <f>IFERROR(IF($O47="","",IF(INDEX('Parâmetros'!$D$9:$D$18,MATCH($O47,'Parâmetros'!$A$9:$A$18,0))=0,"",INDEX('Parâmetros'!$D$9:$D$18,MATCH($O47,'Parâmetros'!$A$9:$A$18,0)))),"")</f>
        <v/>
      </c>
      <c r="R47" s="18">
        <f>IFERROR(IF($O47="","",IF(INDEX('Parâmetros'!$E$9:$E$18,MATCH($O47,'Parâmetros'!$A$9:$A$18,0))=0,"",INDEX('Parâmetros'!$E$9:$E$18,MATCH($O47,'Parâmetros'!$A$9:$A$18,0)))),"")</f>
        <v/>
      </c>
      <c r="S47" s="19">
        <f>IFERROR(IF($A47="","",IF($N47&lt;&gt;"Aplicar taxa configurada","Não aplicável",IF($O47="","Seleccionar taxa",IF($P47="","Taxa sem valor",IF(AND($Q47="",$R47=""),"Sem limites configurados",IF(IFERROR(AND($Q47&lt;&gt;"",$B47&lt;$Q47),FALSE),"Antes do início configurado",IF(IFERROR(AND($R47&lt;&gt;"",$B47&gt;$R47),FALSE),"Após o fim configurado","Dentro dos limites configurados"))))))),"Verificar parâmetros")</f>
        <v/>
      </c>
      <c r="T47" s="9">
        <f>IFERROR(IF($A47="","",IF($N47="Aplicar taxa configurada",IF(OR($M47="",$P47=""),"",ROUND($M47*$P47,2)),IF($N47="Sem retenção (confirmada pelo utilizador)",0,""))),"")</f>
        <v/>
      </c>
      <c r="U47" s="16" t="n"/>
      <c r="V47" s="9">
        <f>IFERROR(IF(OR($A47="",$T47="",$U47=""),"",$U47-$T47),"")</f>
        <v/>
      </c>
      <c r="W47" s="19">
        <f>IFERROR(IF($A47="","",IF($B47="","Data de emissão em falta",IF($N47="Pendente de confirmação","Pendente de confirmação",IF($N47="Aplicar taxa configurada",IF($S47&lt;&gt;"Dentro dos limites configurados","Confirmar parâmetros",IF($M47="","Base em falta",IF($U47="","Aguardar valor indicado",IF(ABS($V47)&lt;='Parâmetros'!$B$4,"Conferido","Diferença a analisar")))),IF($N47="Sem retenção (confirmada pelo utilizador)",IF($U47="","Aguardar valor indicado",IF($U47=0,"Sem retenção registada","Diferença a analisar")),"Verificar tratamento"))))),"Erro de controlo")</f>
        <v/>
      </c>
      <c r="X47" s="15" t="n"/>
    </row>
    <row r="48">
      <c r="A48" s="13" t="n"/>
      <c r="B48" s="14" t="n"/>
      <c r="C48" s="14" t="n"/>
      <c r="D48" s="11">
        <f>IFERROR(IF($A48="","",YEAR($B48)),"")</f>
        <v/>
      </c>
      <c r="E48" s="15" t="n"/>
      <c r="F48" s="13" t="n"/>
      <c r="G48" s="15" t="n"/>
      <c r="H48" s="13" t="n"/>
      <c r="I48" s="16" t="n"/>
      <c r="J48" s="16" t="n"/>
      <c r="K48" s="16" t="n"/>
      <c r="L48" s="9">
        <f>IFERROR(IF($A48="","",SUM($I48:$K48)),"")</f>
        <v/>
      </c>
      <c r="M48" s="16" t="n"/>
      <c r="N48" s="15" t="n"/>
      <c r="O48" s="13" t="n"/>
      <c r="P48" s="17">
        <f>IFERROR(IF($O48="","",IF(INDEX('Parâmetros'!$C$9:$C$18,MATCH($O48,'Parâmetros'!$A$9:$A$18,0))=0,"",INDEX('Parâmetros'!$C$9:$C$18,MATCH($O48,'Parâmetros'!$A$9:$A$18,0)))),"")</f>
        <v/>
      </c>
      <c r="Q48" s="18">
        <f>IFERROR(IF($O48="","",IF(INDEX('Parâmetros'!$D$9:$D$18,MATCH($O48,'Parâmetros'!$A$9:$A$18,0))=0,"",INDEX('Parâmetros'!$D$9:$D$18,MATCH($O48,'Parâmetros'!$A$9:$A$18,0)))),"")</f>
        <v/>
      </c>
      <c r="R48" s="18">
        <f>IFERROR(IF($O48="","",IF(INDEX('Parâmetros'!$E$9:$E$18,MATCH($O48,'Parâmetros'!$A$9:$A$18,0))=0,"",INDEX('Parâmetros'!$E$9:$E$18,MATCH($O48,'Parâmetros'!$A$9:$A$18,0)))),"")</f>
        <v/>
      </c>
      <c r="S48" s="19">
        <f>IFERROR(IF($A48="","",IF($N48&lt;&gt;"Aplicar taxa configurada","Não aplicável",IF($O48="","Seleccionar taxa",IF($P48="","Taxa sem valor",IF(AND($Q48="",$R48=""),"Sem limites configurados",IF(IFERROR(AND($Q48&lt;&gt;"",$B48&lt;$Q48),FALSE),"Antes do início configurado",IF(IFERROR(AND($R48&lt;&gt;"",$B48&gt;$R48),FALSE),"Após o fim configurado","Dentro dos limites configurados"))))))),"Verificar parâmetros")</f>
        <v/>
      </c>
      <c r="T48" s="9">
        <f>IFERROR(IF($A48="","",IF($N48="Aplicar taxa configurada",IF(OR($M48="",$P48=""),"",ROUND($M48*$P48,2)),IF($N48="Sem retenção (confirmada pelo utilizador)",0,""))),"")</f>
        <v/>
      </c>
      <c r="U48" s="16" t="n"/>
      <c r="V48" s="9">
        <f>IFERROR(IF(OR($A48="",$T48="",$U48=""),"",$U48-$T48),"")</f>
        <v/>
      </c>
      <c r="W48" s="19">
        <f>IFERROR(IF($A48="","",IF($B48="","Data de emissão em falta",IF($N48="Pendente de confirmação","Pendente de confirmação",IF($N48="Aplicar taxa configurada",IF($S48&lt;&gt;"Dentro dos limites configurados","Confirmar parâmetros",IF($M48="","Base em falta",IF($U48="","Aguardar valor indicado",IF(ABS($V48)&lt;='Parâmetros'!$B$4,"Conferido","Diferença a analisar")))),IF($N48="Sem retenção (confirmada pelo utilizador)",IF($U48="","Aguardar valor indicado",IF($U48=0,"Sem retenção registada","Diferença a analisar")),"Verificar tratamento"))))),"Erro de controlo")</f>
        <v/>
      </c>
      <c r="X48" s="15" t="n"/>
    </row>
    <row r="49">
      <c r="A49" s="13" t="n"/>
      <c r="B49" s="14" t="n"/>
      <c r="C49" s="14" t="n"/>
      <c r="D49" s="11">
        <f>IFERROR(IF($A49="","",YEAR($B49)),"")</f>
        <v/>
      </c>
      <c r="E49" s="15" t="n"/>
      <c r="F49" s="13" t="n"/>
      <c r="G49" s="15" t="n"/>
      <c r="H49" s="13" t="n"/>
      <c r="I49" s="16" t="n"/>
      <c r="J49" s="16" t="n"/>
      <c r="K49" s="16" t="n"/>
      <c r="L49" s="9">
        <f>IFERROR(IF($A49="","",SUM($I49:$K49)),"")</f>
        <v/>
      </c>
      <c r="M49" s="16" t="n"/>
      <c r="N49" s="15" t="n"/>
      <c r="O49" s="13" t="n"/>
      <c r="P49" s="17">
        <f>IFERROR(IF($O49="","",IF(INDEX('Parâmetros'!$C$9:$C$18,MATCH($O49,'Parâmetros'!$A$9:$A$18,0))=0,"",INDEX('Parâmetros'!$C$9:$C$18,MATCH($O49,'Parâmetros'!$A$9:$A$18,0)))),"")</f>
        <v/>
      </c>
      <c r="Q49" s="18">
        <f>IFERROR(IF($O49="","",IF(INDEX('Parâmetros'!$D$9:$D$18,MATCH($O49,'Parâmetros'!$A$9:$A$18,0))=0,"",INDEX('Parâmetros'!$D$9:$D$18,MATCH($O49,'Parâmetros'!$A$9:$A$18,0)))),"")</f>
        <v/>
      </c>
      <c r="R49" s="18">
        <f>IFERROR(IF($O49="","",IF(INDEX('Parâmetros'!$E$9:$E$18,MATCH($O49,'Parâmetros'!$A$9:$A$18,0))=0,"",INDEX('Parâmetros'!$E$9:$E$18,MATCH($O49,'Parâmetros'!$A$9:$A$18,0)))),"")</f>
        <v/>
      </c>
      <c r="S49" s="19">
        <f>IFERROR(IF($A49="","",IF($N49&lt;&gt;"Aplicar taxa configurada","Não aplicável",IF($O49="","Seleccionar taxa",IF($P49="","Taxa sem valor",IF(AND($Q49="",$R49=""),"Sem limites configurados",IF(IFERROR(AND($Q49&lt;&gt;"",$B49&lt;$Q49),FALSE),"Antes do início configurado",IF(IFERROR(AND($R49&lt;&gt;"",$B49&gt;$R49),FALSE),"Após o fim configurado","Dentro dos limites configurados"))))))),"Verificar parâmetros")</f>
        <v/>
      </c>
      <c r="T49" s="9">
        <f>IFERROR(IF($A49="","",IF($N49="Aplicar taxa configurada",IF(OR($M49="",$P49=""),"",ROUND($M49*$P49,2)),IF($N49="Sem retenção (confirmada pelo utilizador)",0,""))),"")</f>
        <v/>
      </c>
      <c r="U49" s="16" t="n"/>
      <c r="V49" s="9">
        <f>IFERROR(IF(OR($A49="",$T49="",$U49=""),"",$U49-$T49),"")</f>
        <v/>
      </c>
      <c r="W49" s="19">
        <f>IFERROR(IF($A49="","",IF($B49="","Data de emissão em falta",IF($N49="Pendente de confirmação","Pendente de confirmação",IF($N49="Aplicar taxa configurada",IF($S49&lt;&gt;"Dentro dos limites configurados","Confirmar parâmetros",IF($M49="","Base em falta",IF($U49="","Aguardar valor indicado",IF(ABS($V49)&lt;='Parâmetros'!$B$4,"Conferido","Diferença a analisar")))),IF($N49="Sem retenção (confirmada pelo utilizador)",IF($U49="","Aguardar valor indicado",IF($U49=0,"Sem retenção registada","Diferença a analisar")),"Verificar tratamento"))))),"Erro de controlo")</f>
        <v/>
      </c>
      <c r="X49" s="15" t="n"/>
    </row>
    <row r="50">
      <c r="A50" s="13" t="n"/>
      <c r="B50" s="14" t="n"/>
      <c r="C50" s="14" t="n"/>
      <c r="D50" s="11">
        <f>IFERROR(IF($A50="","",YEAR($B50)),"")</f>
        <v/>
      </c>
      <c r="E50" s="15" t="n"/>
      <c r="F50" s="13" t="n"/>
      <c r="G50" s="15" t="n"/>
      <c r="H50" s="13" t="n"/>
      <c r="I50" s="16" t="n"/>
      <c r="J50" s="16" t="n"/>
      <c r="K50" s="16" t="n"/>
      <c r="L50" s="9">
        <f>IFERROR(IF($A50="","",SUM($I50:$K50)),"")</f>
        <v/>
      </c>
      <c r="M50" s="16" t="n"/>
      <c r="N50" s="15" t="n"/>
      <c r="O50" s="13" t="n"/>
      <c r="P50" s="17">
        <f>IFERROR(IF($O50="","",IF(INDEX('Parâmetros'!$C$9:$C$18,MATCH($O50,'Parâmetros'!$A$9:$A$18,0))=0,"",INDEX('Parâmetros'!$C$9:$C$18,MATCH($O50,'Parâmetros'!$A$9:$A$18,0)))),"")</f>
        <v/>
      </c>
      <c r="Q50" s="18">
        <f>IFERROR(IF($O50="","",IF(INDEX('Parâmetros'!$D$9:$D$18,MATCH($O50,'Parâmetros'!$A$9:$A$18,0))=0,"",INDEX('Parâmetros'!$D$9:$D$18,MATCH($O50,'Parâmetros'!$A$9:$A$18,0)))),"")</f>
        <v/>
      </c>
      <c r="R50" s="18">
        <f>IFERROR(IF($O50="","",IF(INDEX('Parâmetros'!$E$9:$E$18,MATCH($O50,'Parâmetros'!$A$9:$A$18,0))=0,"",INDEX('Parâmetros'!$E$9:$E$18,MATCH($O50,'Parâmetros'!$A$9:$A$18,0)))),"")</f>
        <v/>
      </c>
      <c r="S50" s="19">
        <f>IFERROR(IF($A50="","",IF($N50&lt;&gt;"Aplicar taxa configurada","Não aplicável",IF($O50="","Seleccionar taxa",IF($P50="","Taxa sem valor",IF(AND($Q50="",$R50=""),"Sem limites configurados",IF(IFERROR(AND($Q50&lt;&gt;"",$B50&lt;$Q50),FALSE),"Antes do início configurado",IF(IFERROR(AND($R50&lt;&gt;"",$B50&gt;$R50),FALSE),"Após o fim configurado","Dentro dos limites configurados"))))))),"Verificar parâmetros")</f>
        <v/>
      </c>
      <c r="T50" s="9">
        <f>IFERROR(IF($A50="","",IF($N50="Aplicar taxa configurada",IF(OR($M50="",$P50=""),"",ROUND($M50*$P50,2)),IF($N50="Sem retenção (confirmada pelo utilizador)",0,""))),"")</f>
        <v/>
      </c>
      <c r="U50" s="16" t="n"/>
      <c r="V50" s="9">
        <f>IFERROR(IF(OR($A50="",$T50="",$U50=""),"",$U50-$T50),"")</f>
        <v/>
      </c>
      <c r="W50" s="19">
        <f>IFERROR(IF($A50="","",IF($B50="","Data de emissão em falta",IF($N50="Pendente de confirmação","Pendente de confirmação",IF($N50="Aplicar taxa configurada",IF($S50&lt;&gt;"Dentro dos limites configurados","Confirmar parâmetros",IF($M50="","Base em falta",IF($U50="","Aguardar valor indicado",IF(ABS($V50)&lt;='Parâmetros'!$B$4,"Conferido","Diferença a analisar")))),IF($N50="Sem retenção (confirmada pelo utilizador)",IF($U50="","Aguardar valor indicado",IF($U50=0,"Sem retenção registada","Diferença a analisar")),"Verificar tratamento"))))),"Erro de controlo")</f>
        <v/>
      </c>
      <c r="X50" s="15" t="n"/>
    </row>
    <row r="51">
      <c r="A51" s="13" t="n"/>
      <c r="B51" s="14" t="n"/>
      <c r="C51" s="14" t="n"/>
      <c r="D51" s="11">
        <f>IFERROR(IF($A51="","",YEAR($B51)),"")</f>
        <v/>
      </c>
      <c r="E51" s="15" t="n"/>
      <c r="F51" s="13" t="n"/>
      <c r="G51" s="15" t="n"/>
      <c r="H51" s="13" t="n"/>
      <c r="I51" s="16" t="n"/>
      <c r="J51" s="16" t="n"/>
      <c r="K51" s="16" t="n"/>
      <c r="L51" s="9">
        <f>IFERROR(IF($A51="","",SUM($I51:$K51)),"")</f>
        <v/>
      </c>
      <c r="M51" s="16" t="n"/>
      <c r="N51" s="15" t="n"/>
      <c r="O51" s="13" t="n"/>
      <c r="P51" s="17">
        <f>IFERROR(IF($O51="","",IF(INDEX('Parâmetros'!$C$9:$C$18,MATCH($O51,'Parâmetros'!$A$9:$A$18,0))=0,"",INDEX('Parâmetros'!$C$9:$C$18,MATCH($O51,'Parâmetros'!$A$9:$A$18,0)))),"")</f>
        <v/>
      </c>
      <c r="Q51" s="18">
        <f>IFERROR(IF($O51="","",IF(INDEX('Parâmetros'!$D$9:$D$18,MATCH($O51,'Parâmetros'!$A$9:$A$18,0))=0,"",INDEX('Parâmetros'!$D$9:$D$18,MATCH($O51,'Parâmetros'!$A$9:$A$18,0)))),"")</f>
        <v/>
      </c>
      <c r="R51" s="18">
        <f>IFERROR(IF($O51="","",IF(INDEX('Parâmetros'!$E$9:$E$18,MATCH($O51,'Parâmetros'!$A$9:$A$18,0))=0,"",INDEX('Parâmetros'!$E$9:$E$18,MATCH($O51,'Parâmetros'!$A$9:$A$18,0)))),"")</f>
        <v/>
      </c>
      <c r="S51" s="19">
        <f>IFERROR(IF($A51="","",IF($N51&lt;&gt;"Aplicar taxa configurada","Não aplicável",IF($O51="","Seleccionar taxa",IF($P51="","Taxa sem valor",IF(AND($Q51="",$R51=""),"Sem limites configurados",IF(IFERROR(AND($Q51&lt;&gt;"",$B51&lt;$Q51),FALSE),"Antes do início configurado",IF(IFERROR(AND($R51&lt;&gt;"",$B51&gt;$R51),FALSE),"Após o fim configurado","Dentro dos limites configurados"))))))),"Verificar parâmetros")</f>
        <v/>
      </c>
      <c r="T51" s="9">
        <f>IFERROR(IF($A51="","",IF($N51="Aplicar taxa configurada",IF(OR($M51="",$P51=""),"",ROUND($M51*$P51,2)),IF($N51="Sem retenção (confirmada pelo utilizador)",0,""))),"")</f>
        <v/>
      </c>
      <c r="U51" s="16" t="n"/>
      <c r="V51" s="9">
        <f>IFERROR(IF(OR($A51="",$T51="",$U51=""),"",$U51-$T51),"")</f>
        <v/>
      </c>
      <c r="W51" s="19">
        <f>IFERROR(IF($A51="","",IF($B51="","Data de emissão em falta",IF($N51="Pendente de confirmação","Pendente de confirmação",IF($N51="Aplicar taxa configurada",IF($S51&lt;&gt;"Dentro dos limites configurados","Confirmar parâmetros",IF($M51="","Base em falta",IF($U51="","Aguardar valor indicado",IF(ABS($V51)&lt;='Parâmetros'!$B$4,"Conferido","Diferença a analisar")))),IF($N51="Sem retenção (confirmada pelo utilizador)",IF($U51="","Aguardar valor indicado",IF($U51=0,"Sem retenção registada","Diferença a analisar")),"Verificar tratamento"))))),"Erro de controlo")</f>
        <v/>
      </c>
      <c r="X51" s="15" t="n"/>
    </row>
    <row r="52">
      <c r="A52" s="13" t="n"/>
      <c r="B52" s="14" t="n"/>
      <c r="C52" s="14" t="n"/>
      <c r="D52" s="11">
        <f>IFERROR(IF($A52="","",YEAR($B52)),"")</f>
        <v/>
      </c>
      <c r="E52" s="15" t="n"/>
      <c r="F52" s="13" t="n"/>
      <c r="G52" s="15" t="n"/>
      <c r="H52" s="13" t="n"/>
      <c r="I52" s="16" t="n"/>
      <c r="J52" s="16" t="n"/>
      <c r="K52" s="16" t="n"/>
      <c r="L52" s="9">
        <f>IFERROR(IF($A52="","",SUM($I52:$K52)),"")</f>
        <v/>
      </c>
      <c r="M52" s="16" t="n"/>
      <c r="N52" s="15" t="n"/>
      <c r="O52" s="13" t="n"/>
      <c r="P52" s="17">
        <f>IFERROR(IF($O52="","",IF(INDEX('Parâmetros'!$C$9:$C$18,MATCH($O52,'Parâmetros'!$A$9:$A$18,0))=0,"",INDEX('Parâmetros'!$C$9:$C$18,MATCH($O52,'Parâmetros'!$A$9:$A$18,0)))),"")</f>
        <v/>
      </c>
      <c r="Q52" s="18">
        <f>IFERROR(IF($O52="","",IF(INDEX('Parâmetros'!$D$9:$D$18,MATCH($O52,'Parâmetros'!$A$9:$A$18,0))=0,"",INDEX('Parâmetros'!$D$9:$D$18,MATCH($O52,'Parâmetros'!$A$9:$A$18,0)))),"")</f>
        <v/>
      </c>
      <c r="R52" s="18">
        <f>IFERROR(IF($O52="","",IF(INDEX('Parâmetros'!$E$9:$E$18,MATCH($O52,'Parâmetros'!$A$9:$A$18,0))=0,"",INDEX('Parâmetros'!$E$9:$E$18,MATCH($O52,'Parâmetros'!$A$9:$A$18,0)))),"")</f>
        <v/>
      </c>
      <c r="S52" s="19">
        <f>IFERROR(IF($A52="","",IF($N52&lt;&gt;"Aplicar taxa configurada","Não aplicável",IF($O52="","Seleccionar taxa",IF($P52="","Taxa sem valor",IF(AND($Q52="",$R52=""),"Sem limites configurados",IF(IFERROR(AND($Q52&lt;&gt;"",$B52&lt;$Q52),FALSE),"Antes do início configurado",IF(IFERROR(AND($R52&lt;&gt;"",$B52&gt;$R52),FALSE),"Após o fim configurado","Dentro dos limites configurados"))))))),"Verificar parâmetros")</f>
        <v/>
      </c>
      <c r="T52" s="9">
        <f>IFERROR(IF($A52="","",IF($N52="Aplicar taxa configurada",IF(OR($M52="",$P52=""),"",ROUND($M52*$P52,2)),IF($N52="Sem retenção (confirmada pelo utilizador)",0,""))),"")</f>
        <v/>
      </c>
      <c r="U52" s="16" t="n"/>
      <c r="V52" s="9">
        <f>IFERROR(IF(OR($A52="",$T52="",$U52=""),"",$U52-$T52),"")</f>
        <v/>
      </c>
      <c r="W52" s="19">
        <f>IFERROR(IF($A52="","",IF($B52="","Data de emissão em falta",IF($N52="Pendente de confirmação","Pendente de confirmação",IF($N52="Aplicar taxa configurada",IF($S52&lt;&gt;"Dentro dos limites configurados","Confirmar parâmetros",IF($M52="","Base em falta",IF($U52="","Aguardar valor indicado",IF(ABS($V52)&lt;='Parâmetros'!$B$4,"Conferido","Diferença a analisar")))),IF($N52="Sem retenção (confirmada pelo utilizador)",IF($U52="","Aguardar valor indicado",IF($U52=0,"Sem retenção registada","Diferença a analisar")),"Verificar tratamento"))))),"Erro de controlo")</f>
        <v/>
      </c>
      <c r="X52" s="15" t="n"/>
    </row>
    <row r="53">
      <c r="A53" s="13" t="n"/>
      <c r="B53" s="14" t="n"/>
      <c r="C53" s="14" t="n"/>
      <c r="D53" s="11">
        <f>IFERROR(IF($A53="","",YEAR($B53)),"")</f>
        <v/>
      </c>
      <c r="E53" s="15" t="n"/>
      <c r="F53" s="13" t="n"/>
      <c r="G53" s="15" t="n"/>
      <c r="H53" s="13" t="n"/>
      <c r="I53" s="16" t="n"/>
      <c r="J53" s="16" t="n"/>
      <c r="K53" s="16" t="n"/>
      <c r="L53" s="9">
        <f>IFERROR(IF($A53="","",SUM($I53:$K53)),"")</f>
        <v/>
      </c>
      <c r="M53" s="16" t="n"/>
      <c r="N53" s="15" t="n"/>
      <c r="O53" s="13" t="n"/>
      <c r="P53" s="17">
        <f>IFERROR(IF($O53="","",IF(INDEX('Parâmetros'!$C$9:$C$18,MATCH($O53,'Parâmetros'!$A$9:$A$18,0))=0,"",INDEX('Parâmetros'!$C$9:$C$18,MATCH($O53,'Parâmetros'!$A$9:$A$18,0)))),"")</f>
        <v/>
      </c>
      <c r="Q53" s="18">
        <f>IFERROR(IF($O53="","",IF(INDEX('Parâmetros'!$D$9:$D$18,MATCH($O53,'Parâmetros'!$A$9:$A$18,0))=0,"",INDEX('Parâmetros'!$D$9:$D$18,MATCH($O53,'Parâmetros'!$A$9:$A$18,0)))),"")</f>
        <v/>
      </c>
      <c r="R53" s="18">
        <f>IFERROR(IF($O53="","",IF(INDEX('Parâmetros'!$E$9:$E$18,MATCH($O53,'Parâmetros'!$A$9:$A$18,0))=0,"",INDEX('Parâmetros'!$E$9:$E$18,MATCH($O53,'Parâmetros'!$A$9:$A$18,0)))),"")</f>
        <v/>
      </c>
      <c r="S53" s="19">
        <f>IFERROR(IF($A53="","",IF($N53&lt;&gt;"Aplicar taxa configurada","Não aplicável",IF($O53="","Seleccionar taxa",IF($P53="","Taxa sem valor",IF(AND($Q53="",$R53=""),"Sem limites configurados",IF(IFERROR(AND($Q53&lt;&gt;"",$B53&lt;$Q53),FALSE),"Antes do início configurado",IF(IFERROR(AND($R53&lt;&gt;"",$B53&gt;$R53),FALSE),"Após o fim configurado","Dentro dos limites configurados"))))))),"Verificar parâmetros")</f>
        <v/>
      </c>
      <c r="T53" s="9">
        <f>IFERROR(IF($A53="","",IF($N53="Aplicar taxa configurada",IF(OR($M53="",$P53=""),"",ROUND($M53*$P53,2)),IF($N53="Sem retenção (confirmada pelo utilizador)",0,""))),"")</f>
        <v/>
      </c>
      <c r="U53" s="16" t="n"/>
      <c r="V53" s="9">
        <f>IFERROR(IF(OR($A53="",$T53="",$U53=""),"",$U53-$T53),"")</f>
        <v/>
      </c>
      <c r="W53" s="19">
        <f>IFERROR(IF($A53="","",IF($B53="","Data de emissão em falta",IF($N53="Pendente de confirmação","Pendente de confirmação",IF($N53="Aplicar taxa configurada",IF($S53&lt;&gt;"Dentro dos limites configurados","Confirmar parâmetros",IF($M53="","Base em falta",IF($U53="","Aguardar valor indicado",IF(ABS($V53)&lt;='Parâmetros'!$B$4,"Conferido","Diferença a analisar")))),IF($N53="Sem retenção (confirmada pelo utilizador)",IF($U53="","Aguardar valor indicado",IF($U53=0,"Sem retenção registada","Diferença a analisar")),"Verificar tratamento"))))),"Erro de controlo")</f>
        <v/>
      </c>
      <c r="X53" s="15" t="n"/>
    </row>
    <row r="54">
      <c r="A54" s="13" t="n"/>
      <c r="B54" s="14" t="n"/>
      <c r="C54" s="14" t="n"/>
      <c r="D54" s="11">
        <f>IFERROR(IF($A54="","",YEAR($B54)),"")</f>
        <v/>
      </c>
      <c r="E54" s="15" t="n"/>
      <c r="F54" s="13" t="n"/>
      <c r="G54" s="15" t="n"/>
      <c r="H54" s="13" t="n"/>
      <c r="I54" s="16" t="n"/>
      <c r="J54" s="16" t="n"/>
      <c r="K54" s="16" t="n"/>
      <c r="L54" s="9">
        <f>IFERROR(IF($A54="","",SUM($I54:$K54)),"")</f>
        <v/>
      </c>
      <c r="M54" s="16" t="n"/>
      <c r="N54" s="15" t="n"/>
      <c r="O54" s="13" t="n"/>
      <c r="P54" s="17">
        <f>IFERROR(IF($O54="","",IF(INDEX('Parâmetros'!$C$9:$C$18,MATCH($O54,'Parâmetros'!$A$9:$A$18,0))=0,"",INDEX('Parâmetros'!$C$9:$C$18,MATCH($O54,'Parâmetros'!$A$9:$A$18,0)))),"")</f>
        <v/>
      </c>
      <c r="Q54" s="18">
        <f>IFERROR(IF($O54="","",IF(INDEX('Parâmetros'!$D$9:$D$18,MATCH($O54,'Parâmetros'!$A$9:$A$18,0))=0,"",INDEX('Parâmetros'!$D$9:$D$18,MATCH($O54,'Parâmetros'!$A$9:$A$18,0)))),"")</f>
        <v/>
      </c>
      <c r="R54" s="18">
        <f>IFERROR(IF($O54="","",IF(INDEX('Parâmetros'!$E$9:$E$18,MATCH($O54,'Parâmetros'!$A$9:$A$18,0))=0,"",INDEX('Parâmetros'!$E$9:$E$18,MATCH($O54,'Parâmetros'!$A$9:$A$18,0)))),"")</f>
        <v/>
      </c>
      <c r="S54" s="19">
        <f>IFERROR(IF($A54="","",IF($N54&lt;&gt;"Aplicar taxa configurada","Não aplicável",IF($O54="","Seleccionar taxa",IF($P54="","Taxa sem valor",IF(AND($Q54="",$R54=""),"Sem limites configurados",IF(IFERROR(AND($Q54&lt;&gt;"",$B54&lt;$Q54),FALSE),"Antes do início configurado",IF(IFERROR(AND($R54&lt;&gt;"",$B54&gt;$R54),FALSE),"Após o fim configurado","Dentro dos limites configurados"))))))),"Verificar parâmetros")</f>
        <v/>
      </c>
      <c r="T54" s="9">
        <f>IFERROR(IF($A54="","",IF($N54="Aplicar taxa configurada",IF(OR($M54="",$P54=""),"",ROUND($M54*$P54,2)),IF($N54="Sem retenção (confirmada pelo utilizador)",0,""))),"")</f>
        <v/>
      </c>
      <c r="U54" s="16" t="n"/>
      <c r="V54" s="9">
        <f>IFERROR(IF(OR($A54="",$T54="",$U54=""),"",$U54-$T54),"")</f>
        <v/>
      </c>
      <c r="W54" s="19">
        <f>IFERROR(IF($A54="","",IF($B54="","Data de emissão em falta",IF($N54="Pendente de confirmação","Pendente de confirmação",IF($N54="Aplicar taxa configurada",IF($S54&lt;&gt;"Dentro dos limites configurados","Confirmar parâmetros",IF($M54="","Base em falta",IF($U54="","Aguardar valor indicado",IF(ABS($V54)&lt;='Parâmetros'!$B$4,"Conferido","Diferença a analisar")))),IF($N54="Sem retenção (confirmada pelo utilizador)",IF($U54="","Aguardar valor indicado",IF($U54=0,"Sem retenção registada","Diferença a analisar")),"Verificar tratamento"))))),"Erro de controlo")</f>
        <v/>
      </c>
      <c r="X54" s="15" t="n"/>
    </row>
    <row r="55">
      <c r="A55" s="13" t="n"/>
      <c r="B55" s="14" t="n"/>
      <c r="C55" s="14" t="n"/>
      <c r="D55" s="11">
        <f>IFERROR(IF($A55="","",YEAR($B55)),"")</f>
        <v/>
      </c>
      <c r="E55" s="15" t="n"/>
      <c r="F55" s="13" t="n"/>
      <c r="G55" s="15" t="n"/>
      <c r="H55" s="13" t="n"/>
      <c r="I55" s="16" t="n"/>
      <c r="J55" s="16" t="n"/>
      <c r="K55" s="16" t="n"/>
      <c r="L55" s="9">
        <f>IFERROR(IF($A55="","",SUM($I55:$K55)),"")</f>
        <v/>
      </c>
      <c r="M55" s="16" t="n"/>
      <c r="N55" s="15" t="n"/>
      <c r="O55" s="13" t="n"/>
      <c r="P55" s="17">
        <f>IFERROR(IF($O55="","",IF(INDEX('Parâmetros'!$C$9:$C$18,MATCH($O55,'Parâmetros'!$A$9:$A$18,0))=0,"",INDEX('Parâmetros'!$C$9:$C$18,MATCH($O55,'Parâmetros'!$A$9:$A$18,0)))),"")</f>
        <v/>
      </c>
      <c r="Q55" s="18">
        <f>IFERROR(IF($O55="","",IF(INDEX('Parâmetros'!$D$9:$D$18,MATCH($O55,'Parâmetros'!$A$9:$A$18,0))=0,"",INDEX('Parâmetros'!$D$9:$D$18,MATCH($O55,'Parâmetros'!$A$9:$A$18,0)))),"")</f>
        <v/>
      </c>
      <c r="R55" s="18">
        <f>IFERROR(IF($O55="","",IF(INDEX('Parâmetros'!$E$9:$E$18,MATCH($O55,'Parâmetros'!$A$9:$A$18,0))=0,"",INDEX('Parâmetros'!$E$9:$E$18,MATCH($O55,'Parâmetros'!$A$9:$A$18,0)))),"")</f>
        <v/>
      </c>
      <c r="S55" s="19">
        <f>IFERROR(IF($A55="","",IF($N55&lt;&gt;"Aplicar taxa configurada","Não aplicável",IF($O55="","Seleccionar taxa",IF($P55="","Taxa sem valor",IF(AND($Q55="",$R55=""),"Sem limites configurados",IF(IFERROR(AND($Q55&lt;&gt;"",$B55&lt;$Q55),FALSE),"Antes do início configurado",IF(IFERROR(AND($R55&lt;&gt;"",$B55&gt;$R55),FALSE),"Após o fim configurado","Dentro dos limites configurados"))))))),"Verificar parâmetros")</f>
        <v/>
      </c>
      <c r="T55" s="9">
        <f>IFERROR(IF($A55="","",IF($N55="Aplicar taxa configurada",IF(OR($M55="",$P55=""),"",ROUND($M55*$P55,2)),IF($N55="Sem retenção (confirmada pelo utilizador)",0,""))),"")</f>
        <v/>
      </c>
      <c r="U55" s="16" t="n"/>
      <c r="V55" s="9">
        <f>IFERROR(IF(OR($A55="",$T55="",$U55=""),"",$U55-$T55),"")</f>
        <v/>
      </c>
      <c r="W55" s="19">
        <f>IFERROR(IF($A55="","",IF($B55="","Data de emissão em falta",IF($N55="Pendente de confirmação","Pendente de confirmação",IF($N55="Aplicar taxa configurada",IF($S55&lt;&gt;"Dentro dos limites configurados","Confirmar parâmetros",IF($M55="","Base em falta",IF($U55="","Aguardar valor indicado",IF(ABS($V55)&lt;='Parâmetros'!$B$4,"Conferido","Diferença a analisar")))),IF($N55="Sem retenção (confirmada pelo utilizador)",IF($U55="","Aguardar valor indicado",IF($U55=0,"Sem retenção registada","Diferença a analisar")),"Verificar tratamento"))))),"Erro de controlo")</f>
        <v/>
      </c>
      <c r="X55" s="15" t="n"/>
    </row>
    <row r="56">
      <c r="A56" s="13" t="n"/>
      <c r="B56" s="14" t="n"/>
      <c r="C56" s="14" t="n"/>
      <c r="D56" s="11">
        <f>IFERROR(IF($A56="","",YEAR($B56)),"")</f>
        <v/>
      </c>
      <c r="E56" s="15" t="n"/>
      <c r="F56" s="13" t="n"/>
      <c r="G56" s="15" t="n"/>
      <c r="H56" s="13" t="n"/>
      <c r="I56" s="16" t="n"/>
      <c r="J56" s="16" t="n"/>
      <c r="K56" s="16" t="n"/>
      <c r="L56" s="9">
        <f>IFERROR(IF($A56="","",SUM($I56:$K56)),"")</f>
        <v/>
      </c>
      <c r="M56" s="16" t="n"/>
      <c r="N56" s="15" t="n"/>
      <c r="O56" s="13" t="n"/>
      <c r="P56" s="17">
        <f>IFERROR(IF($O56="","",IF(INDEX('Parâmetros'!$C$9:$C$18,MATCH($O56,'Parâmetros'!$A$9:$A$18,0))=0,"",INDEX('Parâmetros'!$C$9:$C$18,MATCH($O56,'Parâmetros'!$A$9:$A$18,0)))),"")</f>
        <v/>
      </c>
      <c r="Q56" s="18">
        <f>IFERROR(IF($O56="","",IF(INDEX('Parâmetros'!$D$9:$D$18,MATCH($O56,'Parâmetros'!$A$9:$A$18,0))=0,"",INDEX('Parâmetros'!$D$9:$D$18,MATCH($O56,'Parâmetros'!$A$9:$A$18,0)))),"")</f>
        <v/>
      </c>
      <c r="R56" s="18">
        <f>IFERROR(IF($O56="","",IF(INDEX('Parâmetros'!$E$9:$E$18,MATCH($O56,'Parâmetros'!$A$9:$A$18,0))=0,"",INDEX('Parâmetros'!$E$9:$E$18,MATCH($O56,'Parâmetros'!$A$9:$A$18,0)))),"")</f>
        <v/>
      </c>
      <c r="S56" s="19">
        <f>IFERROR(IF($A56="","",IF($N56&lt;&gt;"Aplicar taxa configurada","Não aplicável",IF($O56="","Seleccionar taxa",IF($P56="","Taxa sem valor",IF(AND($Q56="",$R56=""),"Sem limites configurados",IF(IFERROR(AND($Q56&lt;&gt;"",$B56&lt;$Q56),FALSE),"Antes do início configurado",IF(IFERROR(AND($R56&lt;&gt;"",$B56&gt;$R56),FALSE),"Após o fim configurado","Dentro dos limites configurados"))))))),"Verificar parâmetros")</f>
        <v/>
      </c>
      <c r="T56" s="9">
        <f>IFERROR(IF($A56="","",IF($N56="Aplicar taxa configurada",IF(OR($M56="",$P56=""),"",ROUND($M56*$P56,2)),IF($N56="Sem retenção (confirmada pelo utilizador)",0,""))),"")</f>
        <v/>
      </c>
      <c r="U56" s="16" t="n"/>
      <c r="V56" s="9">
        <f>IFERROR(IF(OR($A56="",$T56="",$U56=""),"",$U56-$T56),"")</f>
        <v/>
      </c>
      <c r="W56" s="19">
        <f>IFERROR(IF($A56="","",IF($B56="","Data de emissão em falta",IF($N56="Pendente de confirmação","Pendente de confirmação",IF($N56="Aplicar taxa configurada",IF($S56&lt;&gt;"Dentro dos limites configurados","Confirmar parâmetros",IF($M56="","Base em falta",IF($U56="","Aguardar valor indicado",IF(ABS($V56)&lt;='Parâmetros'!$B$4,"Conferido","Diferença a analisar")))),IF($N56="Sem retenção (confirmada pelo utilizador)",IF($U56="","Aguardar valor indicado",IF($U56=0,"Sem retenção registada","Diferença a analisar")),"Verificar tratamento"))))),"Erro de controlo")</f>
        <v/>
      </c>
      <c r="X56" s="15" t="n"/>
    </row>
    <row r="57">
      <c r="A57" s="13" t="n"/>
      <c r="B57" s="14" t="n"/>
      <c r="C57" s="14" t="n"/>
      <c r="D57" s="11">
        <f>IFERROR(IF($A57="","",YEAR($B57)),"")</f>
        <v/>
      </c>
      <c r="E57" s="15" t="n"/>
      <c r="F57" s="13" t="n"/>
      <c r="G57" s="15" t="n"/>
      <c r="H57" s="13" t="n"/>
      <c r="I57" s="16" t="n"/>
      <c r="J57" s="16" t="n"/>
      <c r="K57" s="16" t="n"/>
      <c r="L57" s="9">
        <f>IFERROR(IF($A57="","",SUM($I57:$K57)),"")</f>
        <v/>
      </c>
      <c r="M57" s="16" t="n"/>
      <c r="N57" s="15" t="n"/>
      <c r="O57" s="13" t="n"/>
      <c r="P57" s="17">
        <f>IFERROR(IF($O57="","",IF(INDEX('Parâmetros'!$C$9:$C$18,MATCH($O57,'Parâmetros'!$A$9:$A$18,0))=0,"",INDEX('Parâmetros'!$C$9:$C$18,MATCH($O57,'Parâmetros'!$A$9:$A$18,0)))),"")</f>
        <v/>
      </c>
      <c r="Q57" s="18">
        <f>IFERROR(IF($O57="","",IF(INDEX('Parâmetros'!$D$9:$D$18,MATCH($O57,'Parâmetros'!$A$9:$A$18,0))=0,"",INDEX('Parâmetros'!$D$9:$D$18,MATCH($O57,'Parâmetros'!$A$9:$A$18,0)))),"")</f>
        <v/>
      </c>
      <c r="R57" s="18">
        <f>IFERROR(IF($O57="","",IF(INDEX('Parâmetros'!$E$9:$E$18,MATCH($O57,'Parâmetros'!$A$9:$A$18,0))=0,"",INDEX('Parâmetros'!$E$9:$E$18,MATCH($O57,'Parâmetros'!$A$9:$A$18,0)))),"")</f>
        <v/>
      </c>
      <c r="S57" s="19">
        <f>IFERROR(IF($A57="","",IF($N57&lt;&gt;"Aplicar taxa configurada","Não aplicável",IF($O57="","Seleccionar taxa",IF($P57="","Taxa sem valor",IF(AND($Q57="",$R57=""),"Sem limites configurados",IF(IFERROR(AND($Q57&lt;&gt;"",$B57&lt;$Q57),FALSE),"Antes do início configurado",IF(IFERROR(AND($R57&lt;&gt;"",$B57&gt;$R57),FALSE),"Após o fim configurado","Dentro dos limites configurados"))))))),"Verificar parâmetros")</f>
        <v/>
      </c>
      <c r="T57" s="9">
        <f>IFERROR(IF($A57="","",IF($N57="Aplicar taxa configurada",IF(OR($M57="",$P57=""),"",ROUND($M57*$P57,2)),IF($N57="Sem retenção (confirmada pelo utilizador)",0,""))),"")</f>
        <v/>
      </c>
      <c r="U57" s="16" t="n"/>
      <c r="V57" s="9">
        <f>IFERROR(IF(OR($A57="",$T57="",$U57=""),"",$U57-$T57),"")</f>
        <v/>
      </c>
      <c r="W57" s="19">
        <f>IFERROR(IF($A57="","",IF($B57="","Data de emissão em falta",IF($N57="Pendente de confirmação","Pendente de confirmação",IF($N57="Aplicar taxa configurada",IF($S57&lt;&gt;"Dentro dos limites configurados","Confirmar parâmetros",IF($M57="","Base em falta",IF($U57="","Aguardar valor indicado",IF(ABS($V57)&lt;='Parâmetros'!$B$4,"Conferido","Diferença a analisar")))),IF($N57="Sem retenção (confirmada pelo utilizador)",IF($U57="","Aguardar valor indicado",IF($U57=0,"Sem retenção registada","Diferença a analisar")),"Verificar tratamento"))))),"Erro de controlo")</f>
        <v/>
      </c>
      <c r="X57" s="15" t="n"/>
    </row>
    <row r="58">
      <c r="A58" s="13" t="n"/>
      <c r="B58" s="14" t="n"/>
      <c r="C58" s="14" t="n"/>
      <c r="D58" s="11">
        <f>IFERROR(IF($A58="","",YEAR($B58)),"")</f>
        <v/>
      </c>
      <c r="E58" s="15" t="n"/>
      <c r="F58" s="13" t="n"/>
      <c r="G58" s="15" t="n"/>
      <c r="H58" s="13" t="n"/>
      <c r="I58" s="16" t="n"/>
      <c r="J58" s="16" t="n"/>
      <c r="K58" s="16" t="n"/>
      <c r="L58" s="9">
        <f>IFERROR(IF($A58="","",SUM($I58:$K58)),"")</f>
        <v/>
      </c>
      <c r="M58" s="16" t="n"/>
      <c r="N58" s="15" t="n"/>
      <c r="O58" s="13" t="n"/>
      <c r="P58" s="17">
        <f>IFERROR(IF($O58="","",IF(INDEX('Parâmetros'!$C$9:$C$18,MATCH($O58,'Parâmetros'!$A$9:$A$18,0))=0,"",INDEX('Parâmetros'!$C$9:$C$18,MATCH($O58,'Parâmetros'!$A$9:$A$18,0)))),"")</f>
        <v/>
      </c>
      <c r="Q58" s="18">
        <f>IFERROR(IF($O58="","",IF(INDEX('Parâmetros'!$D$9:$D$18,MATCH($O58,'Parâmetros'!$A$9:$A$18,0))=0,"",INDEX('Parâmetros'!$D$9:$D$18,MATCH($O58,'Parâmetros'!$A$9:$A$18,0)))),"")</f>
        <v/>
      </c>
      <c r="R58" s="18">
        <f>IFERROR(IF($O58="","",IF(INDEX('Parâmetros'!$E$9:$E$18,MATCH($O58,'Parâmetros'!$A$9:$A$18,0))=0,"",INDEX('Parâmetros'!$E$9:$E$18,MATCH($O58,'Parâmetros'!$A$9:$A$18,0)))),"")</f>
        <v/>
      </c>
      <c r="S58" s="19">
        <f>IFERROR(IF($A58="","",IF($N58&lt;&gt;"Aplicar taxa configurada","Não aplicável",IF($O58="","Seleccionar taxa",IF($P58="","Taxa sem valor",IF(AND($Q58="",$R58=""),"Sem limites configurados",IF(IFERROR(AND($Q58&lt;&gt;"",$B58&lt;$Q58),FALSE),"Antes do início configurado",IF(IFERROR(AND($R58&lt;&gt;"",$B58&gt;$R58),FALSE),"Após o fim configurado","Dentro dos limites configurados"))))))),"Verificar parâmetros")</f>
        <v/>
      </c>
      <c r="T58" s="9">
        <f>IFERROR(IF($A58="","",IF($N58="Aplicar taxa configurada",IF(OR($M58="",$P58=""),"",ROUND($M58*$P58,2)),IF($N58="Sem retenção (confirmada pelo utilizador)",0,""))),"")</f>
        <v/>
      </c>
      <c r="U58" s="16" t="n"/>
      <c r="V58" s="9">
        <f>IFERROR(IF(OR($A58="",$T58="",$U58=""),"",$U58-$T58),"")</f>
        <v/>
      </c>
      <c r="W58" s="19">
        <f>IFERROR(IF($A58="","",IF($B58="","Data de emissão em falta",IF($N58="Pendente de confirmação","Pendente de confirmação",IF($N58="Aplicar taxa configurada",IF($S58&lt;&gt;"Dentro dos limites configurados","Confirmar parâmetros",IF($M58="","Base em falta",IF($U58="","Aguardar valor indicado",IF(ABS($V58)&lt;='Parâmetros'!$B$4,"Conferido","Diferença a analisar")))),IF($N58="Sem retenção (confirmada pelo utilizador)",IF($U58="","Aguardar valor indicado",IF($U58=0,"Sem retenção registada","Diferença a analisar")),"Verificar tratamento"))))),"Erro de controlo")</f>
        <v/>
      </c>
      <c r="X58" s="15" t="n"/>
    </row>
    <row r="59">
      <c r="A59" s="13" t="n"/>
      <c r="B59" s="14" t="n"/>
      <c r="C59" s="14" t="n"/>
      <c r="D59" s="11">
        <f>IFERROR(IF($A59="","",YEAR($B59)),"")</f>
        <v/>
      </c>
      <c r="E59" s="15" t="n"/>
      <c r="F59" s="13" t="n"/>
      <c r="G59" s="15" t="n"/>
      <c r="H59" s="13" t="n"/>
      <c r="I59" s="16" t="n"/>
      <c r="J59" s="16" t="n"/>
      <c r="K59" s="16" t="n"/>
      <c r="L59" s="9">
        <f>IFERROR(IF($A59="","",SUM($I59:$K59)),"")</f>
        <v/>
      </c>
      <c r="M59" s="16" t="n"/>
      <c r="N59" s="15" t="n"/>
      <c r="O59" s="13" t="n"/>
      <c r="P59" s="17">
        <f>IFERROR(IF($O59="","",IF(INDEX('Parâmetros'!$C$9:$C$18,MATCH($O59,'Parâmetros'!$A$9:$A$18,0))=0,"",INDEX('Parâmetros'!$C$9:$C$18,MATCH($O59,'Parâmetros'!$A$9:$A$18,0)))),"")</f>
        <v/>
      </c>
      <c r="Q59" s="18">
        <f>IFERROR(IF($O59="","",IF(INDEX('Parâmetros'!$D$9:$D$18,MATCH($O59,'Parâmetros'!$A$9:$A$18,0))=0,"",INDEX('Parâmetros'!$D$9:$D$18,MATCH($O59,'Parâmetros'!$A$9:$A$18,0)))),"")</f>
        <v/>
      </c>
      <c r="R59" s="18">
        <f>IFERROR(IF($O59="","",IF(INDEX('Parâmetros'!$E$9:$E$18,MATCH($O59,'Parâmetros'!$A$9:$A$18,0))=0,"",INDEX('Parâmetros'!$E$9:$E$18,MATCH($O59,'Parâmetros'!$A$9:$A$18,0)))),"")</f>
        <v/>
      </c>
      <c r="S59" s="19">
        <f>IFERROR(IF($A59="","",IF($N59&lt;&gt;"Aplicar taxa configurada","Não aplicável",IF($O59="","Seleccionar taxa",IF($P59="","Taxa sem valor",IF(AND($Q59="",$R59=""),"Sem limites configurados",IF(IFERROR(AND($Q59&lt;&gt;"",$B59&lt;$Q59),FALSE),"Antes do início configurado",IF(IFERROR(AND($R59&lt;&gt;"",$B59&gt;$R59),FALSE),"Após o fim configurado","Dentro dos limites configurados"))))))),"Verificar parâmetros")</f>
        <v/>
      </c>
      <c r="T59" s="9">
        <f>IFERROR(IF($A59="","",IF($N59="Aplicar taxa configurada",IF(OR($M59="",$P59=""),"",ROUND($M59*$P59,2)),IF($N59="Sem retenção (confirmada pelo utilizador)",0,""))),"")</f>
        <v/>
      </c>
      <c r="U59" s="16" t="n"/>
      <c r="V59" s="9">
        <f>IFERROR(IF(OR($A59="",$T59="",$U59=""),"",$U59-$T59),"")</f>
        <v/>
      </c>
      <c r="W59" s="19">
        <f>IFERROR(IF($A59="","",IF($B59="","Data de emissão em falta",IF($N59="Pendente de confirmação","Pendente de confirmação",IF($N59="Aplicar taxa configurada",IF($S59&lt;&gt;"Dentro dos limites configurados","Confirmar parâmetros",IF($M59="","Base em falta",IF($U59="","Aguardar valor indicado",IF(ABS($V59)&lt;='Parâmetros'!$B$4,"Conferido","Diferença a analisar")))),IF($N59="Sem retenção (confirmada pelo utilizador)",IF($U59="","Aguardar valor indicado",IF($U59=0,"Sem retenção registada","Diferença a analisar")),"Verificar tratamento"))))),"Erro de controlo")</f>
        <v/>
      </c>
      <c r="X59" s="15" t="n"/>
    </row>
    <row r="60">
      <c r="A60" s="13" t="n"/>
      <c r="B60" s="14" t="n"/>
      <c r="C60" s="14" t="n"/>
      <c r="D60" s="11">
        <f>IFERROR(IF($A60="","",YEAR($B60)),"")</f>
        <v/>
      </c>
      <c r="E60" s="15" t="n"/>
      <c r="F60" s="13" t="n"/>
      <c r="G60" s="15" t="n"/>
      <c r="H60" s="13" t="n"/>
      <c r="I60" s="16" t="n"/>
      <c r="J60" s="16" t="n"/>
      <c r="K60" s="16" t="n"/>
      <c r="L60" s="9">
        <f>IFERROR(IF($A60="","",SUM($I60:$K60)),"")</f>
        <v/>
      </c>
      <c r="M60" s="16" t="n"/>
      <c r="N60" s="15" t="n"/>
      <c r="O60" s="13" t="n"/>
      <c r="P60" s="17">
        <f>IFERROR(IF($O60="","",IF(INDEX('Parâmetros'!$C$9:$C$18,MATCH($O60,'Parâmetros'!$A$9:$A$18,0))=0,"",INDEX('Parâmetros'!$C$9:$C$18,MATCH($O60,'Parâmetros'!$A$9:$A$18,0)))),"")</f>
        <v/>
      </c>
      <c r="Q60" s="18">
        <f>IFERROR(IF($O60="","",IF(INDEX('Parâmetros'!$D$9:$D$18,MATCH($O60,'Parâmetros'!$A$9:$A$18,0))=0,"",INDEX('Parâmetros'!$D$9:$D$18,MATCH($O60,'Parâmetros'!$A$9:$A$18,0)))),"")</f>
        <v/>
      </c>
      <c r="R60" s="18">
        <f>IFERROR(IF($O60="","",IF(INDEX('Parâmetros'!$E$9:$E$18,MATCH($O60,'Parâmetros'!$A$9:$A$18,0))=0,"",INDEX('Parâmetros'!$E$9:$E$18,MATCH($O60,'Parâmetros'!$A$9:$A$18,0)))),"")</f>
        <v/>
      </c>
      <c r="S60" s="19">
        <f>IFERROR(IF($A60="","",IF($N60&lt;&gt;"Aplicar taxa configurada","Não aplicável",IF($O60="","Seleccionar taxa",IF($P60="","Taxa sem valor",IF(AND($Q60="",$R60=""),"Sem limites configurados",IF(IFERROR(AND($Q60&lt;&gt;"",$B60&lt;$Q60),FALSE),"Antes do início configurado",IF(IFERROR(AND($R60&lt;&gt;"",$B60&gt;$R60),FALSE),"Após o fim configurado","Dentro dos limites configurados"))))))),"Verificar parâmetros")</f>
        <v/>
      </c>
      <c r="T60" s="9">
        <f>IFERROR(IF($A60="","",IF($N60="Aplicar taxa configurada",IF(OR($M60="",$P60=""),"",ROUND($M60*$P60,2)),IF($N60="Sem retenção (confirmada pelo utilizador)",0,""))),"")</f>
        <v/>
      </c>
      <c r="U60" s="16" t="n"/>
      <c r="V60" s="9">
        <f>IFERROR(IF(OR($A60="",$T60="",$U60=""),"",$U60-$T60),"")</f>
        <v/>
      </c>
      <c r="W60" s="19">
        <f>IFERROR(IF($A60="","",IF($B60="","Data de emissão em falta",IF($N60="Pendente de confirmação","Pendente de confirmação",IF($N60="Aplicar taxa configurada",IF($S60&lt;&gt;"Dentro dos limites configurados","Confirmar parâmetros",IF($M60="","Base em falta",IF($U60="","Aguardar valor indicado",IF(ABS($V60)&lt;='Parâmetros'!$B$4,"Conferido","Diferença a analisar")))),IF($N60="Sem retenção (confirmada pelo utilizador)",IF($U60="","Aguardar valor indicado",IF($U60=0,"Sem retenção registada","Diferença a analisar")),"Verificar tratamento"))))),"Erro de controlo")</f>
        <v/>
      </c>
      <c r="X60" s="15" t="n"/>
    </row>
    <row r="61">
      <c r="A61" s="13" t="n"/>
      <c r="B61" s="14" t="n"/>
      <c r="C61" s="14" t="n"/>
      <c r="D61" s="11">
        <f>IFERROR(IF($A61="","",YEAR($B61)),"")</f>
        <v/>
      </c>
      <c r="E61" s="15" t="n"/>
      <c r="F61" s="13" t="n"/>
      <c r="G61" s="15" t="n"/>
      <c r="H61" s="13" t="n"/>
      <c r="I61" s="16" t="n"/>
      <c r="J61" s="16" t="n"/>
      <c r="K61" s="16" t="n"/>
      <c r="L61" s="9">
        <f>IFERROR(IF($A61="","",SUM($I61:$K61)),"")</f>
        <v/>
      </c>
      <c r="M61" s="16" t="n"/>
      <c r="N61" s="15" t="n"/>
      <c r="O61" s="13" t="n"/>
      <c r="P61" s="17">
        <f>IFERROR(IF($O61="","",IF(INDEX('Parâmetros'!$C$9:$C$18,MATCH($O61,'Parâmetros'!$A$9:$A$18,0))=0,"",INDEX('Parâmetros'!$C$9:$C$18,MATCH($O61,'Parâmetros'!$A$9:$A$18,0)))),"")</f>
        <v/>
      </c>
      <c r="Q61" s="18">
        <f>IFERROR(IF($O61="","",IF(INDEX('Parâmetros'!$D$9:$D$18,MATCH($O61,'Parâmetros'!$A$9:$A$18,0))=0,"",INDEX('Parâmetros'!$D$9:$D$18,MATCH($O61,'Parâmetros'!$A$9:$A$18,0)))),"")</f>
        <v/>
      </c>
      <c r="R61" s="18">
        <f>IFERROR(IF($O61="","",IF(INDEX('Parâmetros'!$E$9:$E$18,MATCH($O61,'Parâmetros'!$A$9:$A$18,0))=0,"",INDEX('Parâmetros'!$E$9:$E$18,MATCH($O61,'Parâmetros'!$A$9:$A$18,0)))),"")</f>
        <v/>
      </c>
      <c r="S61" s="19">
        <f>IFERROR(IF($A61="","",IF($N61&lt;&gt;"Aplicar taxa configurada","Não aplicável",IF($O61="","Seleccionar taxa",IF($P61="","Taxa sem valor",IF(AND($Q61="",$R61=""),"Sem limites configurados",IF(IFERROR(AND($Q61&lt;&gt;"",$B61&lt;$Q61),FALSE),"Antes do início configurado",IF(IFERROR(AND($R61&lt;&gt;"",$B61&gt;$R61),FALSE),"Após o fim configurado","Dentro dos limites configurados"))))))),"Verificar parâmetros")</f>
        <v/>
      </c>
      <c r="T61" s="9">
        <f>IFERROR(IF($A61="","",IF($N61="Aplicar taxa configurada",IF(OR($M61="",$P61=""),"",ROUND($M61*$P61,2)),IF($N61="Sem retenção (confirmada pelo utilizador)",0,""))),"")</f>
        <v/>
      </c>
      <c r="U61" s="16" t="n"/>
      <c r="V61" s="9">
        <f>IFERROR(IF(OR($A61="",$T61="",$U61=""),"",$U61-$T61),"")</f>
        <v/>
      </c>
      <c r="W61" s="19">
        <f>IFERROR(IF($A61="","",IF($B61="","Data de emissão em falta",IF($N61="Pendente de confirmação","Pendente de confirmação",IF($N61="Aplicar taxa configurada",IF($S61&lt;&gt;"Dentro dos limites configurados","Confirmar parâmetros",IF($M61="","Base em falta",IF($U61="","Aguardar valor indicado",IF(ABS($V61)&lt;='Parâmetros'!$B$4,"Conferido","Diferença a analisar")))),IF($N61="Sem retenção (confirmada pelo utilizador)",IF($U61="","Aguardar valor indicado",IF($U61=0,"Sem retenção registada","Diferença a analisar")),"Verificar tratamento"))))),"Erro de controlo")</f>
        <v/>
      </c>
      <c r="X61" s="15" t="n"/>
    </row>
    <row r="62">
      <c r="A62" s="13" t="n"/>
      <c r="B62" s="14" t="n"/>
      <c r="C62" s="14" t="n"/>
      <c r="D62" s="11">
        <f>IFERROR(IF($A62="","",YEAR($B62)),"")</f>
        <v/>
      </c>
      <c r="E62" s="15" t="n"/>
      <c r="F62" s="13" t="n"/>
      <c r="G62" s="15" t="n"/>
      <c r="H62" s="13" t="n"/>
      <c r="I62" s="16" t="n"/>
      <c r="J62" s="16" t="n"/>
      <c r="K62" s="16" t="n"/>
      <c r="L62" s="9">
        <f>IFERROR(IF($A62="","",SUM($I62:$K62)),"")</f>
        <v/>
      </c>
      <c r="M62" s="16" t="n"/>
      <c r="N62" s="15" t="n"/>
      <c r="O62" s="13" t="n"/>
      <c r="P62" s="17">
        <f>IFERROR(IF($O62="","",IF(INDEX('Parâmetros'!$C$9:$C$18,MATCH($O62,'Parâmetros'!$A$9:$A$18,0))=0,"",INDEX('Parâmetros'!$C$9:$C$18,MATCH($O62,'Parâmetros'!$A$9:$A$18,0)))),"")</f>
        <v/>
      </c>
      <c r="Q62" s="18">
        <f>IFERROR(IF($O62="","",IF(INDEX('Parâmetros'!$D$9:$D$18,MATCH($O62,'Parâmetros'!$A$9:$A$18,0))=0,"",INDEX('Parâmetros'!$D$9:$D$18,MATCH($O62,'Parâmetros'!$A$9:$A$18,0)))),"")</f>
        <v/>
      </c>
      <c r="R62" s="18">
        <f>IFERROR(IF($O62="","",IF(INDEX('Parâmetros'!$E$9:$E$18,MATCH($O62,'Parâmetros'!$A$9:$A$18,0))=0,"",INDEX('Parâmetros'!$E$9:$E$18,MATCH($O62,'Parâmetros'!$A$9:$A$18,0)))),"")</f>
        <v/>
      </c>
      <c r="S62" s="19">
        <f>IFERROR(IF($A62="","",IF($N62&lt;&gt;"Aplicar taxa configurada","Não aplicável",IF($O62="","Seleccionar taxa",IF($P62="","Taxa sem valor",IF(AND($Q62="",$R62=""),"Sem limites configurados",IF(IFERROR(AND($Q62&lt;&gt;"",$B62&lt;$Q62),FALSE),"Antes do início configurado",IF(IFERROR(AND($R62&lt;&gt;"",$B62&gt;$R62),FALSE),"Após o fim configurado","Dentro dos limites configurados"))))))),"Verificar parâmetros")</f>
        <v/>
      </c>
      <c r="T62" s="9">
        <f>IFERROR(IF($A62="","",IF($N62="Aplicar taxa configurada",IF(OR($M62="",$P62=""),"",ROUND($M62*$P62,2)),IF($N62="Sem retenção (confirmada pelo utilizador)",0,""))),"")</f>
        <v/>
      </c>
      <c r="U62" s="16" t="n"/>
      <c r="V62" s="9">
        <f>IFERROR(IF(OR($A62="",$T62="",$U62=""),"",$U62-$T62),"")</f>
        <v/>
      </c>
      <c r="W62" s="19">
        <f>IFERROR(IF($A62="","",IF($B62="","Data de emissão em falta",IF($N62="Pendente de confirmação","Pendente de confirmação",IF($N62="Aplicar taxa configurada",IF($S62&lt;&gt;"Dentro dos limites configurados","Confirmar parâmetros",IF($M62="","Base em falta",IF($U62="","Aguardar valor indicado",IF(ABS($V62)&lt;='Parâmetros'!$B$4,"Conferido","Diferença a analisar")))),IF($N62="Sem retenção (confirmada pelo utilizador)",IF($U62="","Aguardar valor indicado",IF($U62=0,"Sem retenção registada","Diferença a analisar")),"Verificar tratamento"))))),"Erro de controlo")</f>
        <v/>
      </c>
      <c r="X62" s="15" t="n"/>
    </row>
    <row r="63">
      <c r="A63" s="13" t="n"/>
      <c r="B63" s="14" t="n"/>
      <c r="C63" s="14" t="n"/>
      <c r="D63" s="11">
        <f>IFERROR(IF($A63="","",YEAR($B63)),"")</f>
        <v/>
      </c>
      <c r="E63" s="15" t="n"/>
      <c r="F63" s="13" t="n"/>
      <c r="G63" s="15" t="n"/>
      <c r="H63" s="13" t="n"/>
      <c r="I63" s="16" t="n"/>
      <c r="J63" s="16" t="n"/>
      <c r="K63" s="16" t="n"/>
      <c r="L63" s="9">
        <f>IFERROR(IF($A63="","",SUM($I63:$K63)),"")</f>
        <v/>
      </c>
      <c r="M63" s="16" t="n"/>
      <c r="N63" s="15" t="n"/>
      <c r="O63" s="13" t="n"/>
      <c r="P63" s="17">
        <f>IFERROR(IF($O63="","",IF(INDEX('Parâmetros'!$C$9:$C$18,MATCH($O63,'Parâmetros'!$A$9:$A$18,0))=0,"",INDEX('Parâmetros'!$C$9:$C$18,MATCH($O63,'Parâmetros'!$A$9:$A$18,0)))),"")</f>
        <v/>
      </c>
      <c r="Q63" s="18">
        <f>IFERROR(IF($O63="","",IF(INDEX('Parâmetros'!$D$9:$D$18,MATCH($O63,'Parâmetros'!$A$9:$A$18,0))=0,"",INDEX('Parâmetros'!$D$9:$D$18,MATCH($O63,'Parâmetros'!$A$9:$A$18,0)))),"")</f>
        <v/>
      </c>
      <c r="R63" s="18">
        <f>IFERROR(IF($O63="","",IF(INDEX('Parâmetros'!$E$9:$E$18,MATCH($O63,'Parâmetros'!$A$9:$A$18,0))=0,"",INDEX('Parâmetros'!$E$9:$E$18,MATCH($O63,'Parâmetros'!$A$9:$A$18,0)))),"")</f>
        <v/>
      </c>
      <c r="S63" s="19">
        <f>IFERROR(IF($A63="","",IF($N63&lt;&gt;"Aplicar taxa configurada","Não aplicável",IF($O63="","Seleccionar taxa",IF($P63="","Taxa sem valor",IF(AND($Q63="",$R63=""),"Sem limites configurados",IF(IFERROR(AND($Q63&lt;&gt;"",$B63&lt;$Q63),FALSE),"Antes do início configurado",IF(IFERROR(AND($R63&lt;&gt;"",$B63&gt;$R63),FALSE),"Após o fim configurado","Dentro dos limites configurados"))))))),"Verificar parâmetros")</f>
        <v/>
      </c>
      <c r="T63" s="9">
        <f>IFERROR(IF($A63="","",IF($N63="Aplicar taxa configurada",IF(OR($M63="",$P63=""),"",ROUND($M63*$P63,2)),IF($N63="Sem retenção (confirmada pelo utilizador)",0,""))),"")</f>
        <v/>
      </c>
      <c r="U63" s="16" t="n"/>
      <c r="V63" s="9">
        <f>IFERROR(IF(OR($A63="",$T63="",$U63=""),"",$U63-$T63),"")</f>
        <v/>
      </c>
      <c r="W63" s="19">
        <f>IFERROR(IF($A63="","",IF($B63="","Data de emissão em falta",IF($N63="Pendente de confirmação","Pendente de confirmação",IF($N63="Aplicar taxa configurada",IF($S63&lt;&gt;"Dentro dos limites configurados","Confirmar parâmetros",IF($M63="","Base em falta",IF($U63="","Aguardar valor indicado",IF(ABS($V63)&lt;='Parâmetros'!$B$4,"Conferido","Diferença a analisar")))),IF($N63="Sem retenção (confirmada pelo utilizador)",IF($U63="","Aguardar valor indicado",IF($U63=0,"Sem retenção registada","Diferença a analisar")),"Verificar tratamento"))))),"Erro de controlo")</f>
        <v/>
      </c>
      <c r="X63" s="15" t="n"/>
    </row>
    <row r="64">
      <c r="A64" s="13" t="n"/>
      <c r="B64" s="14" t="n"/>
      <c r="C64" s="14" t="n"/>
      <c r="D64" s="11">
        <f>IFERROR(IF($A64="","",YEAR($B64)),"")</f>
        <v/>
      </c>
      <c r="E64" s="15" t="n"/>
      <c r="F64" s="13" t="n"/>
      <c r="G64" s="15" t="n"/>
      <c r="H64" s="13" t="n"/>
      <c r="I64" s="16" t="n"/>
      <c r="J64" s="16" t="n"/>
      <c r="K64" s="16" t="n"/>
      <c r="L64" s="9">
        <f>IFERROR(IF($A64="","",SUM($I64:$K64)),"")</f>
        <v/>
      </c>
      <c r="M64" s="16" t="n"/>
      <c r="N64" s="15" t="n"/>
      <c r="O64" s="13" t="n"/>
      <c r="P64" s="17">
        <f>IFERROR(IF($O64="","",IF(INDEX('Parâmetros'!$C$9:$C$18,MATCH($O64,'Parâmetros'!$A$9:$A$18,0))=0,"",INDEX('Parâmetros'!$C$9:$C$18,MATCH($O64,'Parâmetros'!$A$9:$A$18,0)))),"")</f>
        <v/>
      </c>
      <c r="Q64" s="18">
        <f>IFERROR(IF($O64="","",IF(INDEX('Parâmetros'!$D$9:$D$18,MATCH($O64,'Parâmetros'!$A$9:$A$18,0))=0,"",INDEX('Parâmetros'!$D$9:$D$18,MATCH($O64,'Parâmetros'!$A$9:$A$18,0)))),"")</f>
        <v/>
      </c>
      <c r="R64" s="18">
        <f>IFERROR(IF($O64="","",IF(INDEX('Parâmetros'!$E$9:$E$18,MATCH($O64,'Parâmetros'!$A$9:$A$18,0))=0,"",INDEX('Parâmetros'!$E$9:$E$18,MATCH($O64,'Parâmetros'!$A$9:$A$18,0)))),"")</f>
        <v/>
      </c>
      <c r="S64" s="19">
        <f>IFERROR(IF($A64="","",IF($N64&lt;&gt;"Aplicar taxa configurada","Não aplicável",IF($O64="","Seleccionar taxa",IF($P64="","Taxa sem valor",IF(AND($Q64="",$R64=""),"Sem limites configurados",IF(IFERROR(AND($Q64&lt;&gt;"",$B64&lt;$Q64),FALSE),"Antes do início configurado",IF(IFERROR(AND($R64&lt;&gt;"",$B64&gt;$R64),FALSE),"Após o fim configurado","Dentro dos limites configurados"))))))),"Verificar parâmetros")</f>
        <v/>
      </c>
      <c r="T64" s="9">
        <f>IFERROR(IF($A64="","",IF($N64="Aplicar taxa configurada",IF(OR($M64="",$P64=""),"",ROUND($M64*$P64,2)),IF($N64="Sem retenção (confirmada pelo utilizador)",0,""))),"")</f>
        <v/>
      </c>
      <c r="U64" s="16" t="n"/>
      <c r="V64" s="9">
        <f>IFERROR(IF(OR($A64="",$T64="",$U64=""),"",$U64-$T64),"")</f>
        <v/>
      </c>
      <c r="W64" s="19">
        <f>IFERROR(IF($A64="","",IF($B64="","Data de emissão em falta",IF($N64="Pendente de confirmação","Pendente de confirmação",IF($N64="Aplicar taxa configurada",IF($S64&lt;&gt;"Dentro dos limites configurados","Confirmar parâmetros",IF($M64="","Base em falta",IF($U64="","Aguardar valor indicado",IF(ABS($V64)&lt;='Parâmetros'!$B$4,"Conferido","Diferença a analisar")))),IF($N64="Sem retenção (confirmada pelo utilizador)",IF($U64="","Aguardar valor indicado",IF($U64=0,"Sem retenção registada","Diferença a analisar")),"Verificar tratamento"))))),"Erro de controlo")</f>
        <v/>
      </c>
      <c r="X64" s="15" t="n"/>
    </row>
    <row r="65">
      <c r="A65" s="13" t="n"/>
      <c r="B65" s="14" t="n"/>
      <c r="C65" s="14" t="n"/>
      <c r="D65" s="11">
        <f>IFERROR(IF($A65="","",YEAR($B65)),"")</f>
        <v/>
      </c>
      <c r="E65" s="15" t="n"/>
      <c r="F65" s="13" t="n"/>
      <c r="G65" s="15" t="n"/>
      <c r="H65" s="13" t="n"/>
      <c r="I65" s="16" t="n"/>
      <c r="J65" s="16" t="n"/>
      <c r="K65" s="16" t="n"/>
      <c r="L65" s="9">
        <f>IFERROR(IF($A65="","",SUM($I65:$K65)),"")</f>
        <v/>
      </c>
      <c r="M65" s="16" t="n"/>
      <c r="N65" s="15" t="n"/>
      <c r="O65" s="13" t="n"/>
      <c r="P65" s="17">
        <f>IFERROR(IF($O65="","",IF(INDEX('Parâmetros'!$C$9:$C$18,MATCH($O65,'Parâmetros'!$A$9:$A$18,0))=0,"",INDEX('Parâmetros'!$C$9:$C$18,MATCH($O65,'Parâmetros'!$A$9:$A$18,0)))),"")</f>
        <v/>
      </c>
      <c r="Q65" s="18">
        <f>IFERROR(IF($O65="","",IF(INDEX('Parâmetros'!$D$9:$D$18,MATCH($O65,'Parâmetros'!$A$9:$A$18,0))=0,"",INDEX('Parâmetros'!$D$9:$D$18,MATCH($O65,'Parâmetros'!$A$9:$A$18,0)))),"")</f>
        <v/>
      </c>
      <c r="R65" s="18">
        <f>IFERROR(IF($O65="","",IF(INDEX('Parâmetros'!$E$9:$E$18,MATCH($O65,'Parâmetros'!$A$9:$A$18,0))=0,"",INDEX('Parâmetros'!$E$9:$E$18,MATCH($O65,'Parâmetros'!$A$9:$A$18,0)))),"")</f>
        <v/>
      </c>
      <c r="S65" s="19">
        <f>IFERROR(IF($A65="","",IF($N65&lt;&gt;"Aplicar taxa configurada","Não aplicável",IF($O65="","Seleccionar taxa",IF($P65="","Taxa sem valor",IF(AND($Q65="",$R65=""),"Sem limites configurados",IF(IFERROR(AND($Q65&lt;&gt;"",$B65&lt;$Q65),FALSE),"Antes do início configurado",IF(IFERROR(AND($R65&lt;&gt;"",$B65&gt;$R65),FALSE),"Após o fim configurado","Dentro dos limites configurados"))))))),"Verificar parâmetros")</f>
        <v/>
      </c>
      <c r="T65" s="9">
        <f>IFERROR(IF($A65="","",IF($N65="Aplicar taxa configurada",IF(OR($M65="",$P65=""),"",ROUND($M65*$P65,2)),IF($N65="Sem retenção (confirmada pelo utilizador)",0,""))),"")</f>
        <v/>
      </c>
      <c r="U65" s="16" t="n"/>
      <c r="V65" s="9">
        <f>IFERROR(IF(OR($A65="",$T65="",$U65=""),"",$U65-$T65),"")</f>
        <v/>
      </c>
      <c r="W65" s="19">
        <f>IFERROR(IF($A65="","",IF($B65="","Data de emissão em falta",IF($N65="Pendente de confirmação","Pendente de confirmação",IF($N65="Aplicar taxa configurada",IF($S65&lt;&gt;"Dentro dos limites configurados","Confirmar parâmetros",IF($M65="","Base em falta",IF($U65="","Aguardar valor indicado",IF(ABS($V65)&lt;='Parâmetros'!$B$4,"Conferido","Diferença a analisar")))),IF($N65="Sem retenção (confirmada pelo utilizador)",IF($U65="","Aguardar valor indicado",IF($U65=0,"Sem retenção registada","Diferença a analisar")),"Verificar tratamento"))))),"Erro de controlo")</f>
        <v/>
      </c>
      <c r="X65" s="15" t="n"/>
    </row>
    <row r="66">
      <c r="A66" s="13" t="n"/>
      <c r="B66" s="14" t="n"/>
      <c r="C66" s="14" t="n"/>
      <c r="D66" s="11">
        <f>IFERROR(IF($A66="","",YEAR($B66)),"")</f>
        <v/>
      </c>
      <c r="E66" s="15" t="n"/>
      <c r="F66" s="13" t="n"/>
      <c r="G66" s="15" t="n"/>
      <c r="H66" s="13" t="n"/>
      <c r="I66" s="16" t="n"/>
      <c r="J66" s="16" t="n"/>
      <c r="K66" s="16" t="n"/>
      <c r="L66" s="9">
        <f>IFERROR(IF($A66="","",SUM($I66:$K66)),"")</f>
        <v/>
      </c>
      <c r="M66" s="16" t="n"/>
      <c r="N66" s="15" t="n"/>
      <c r="O66" s="13" t="n"/>
      <c r="P66" s="17">
        <f>IFERROR(IF($O66="","",IF(INDEX('Parâmetros'!$C$9:$C$18,MATCH($O66,'Parâmetros'!$A$9:$A$18,0))=0,"",INDEX('Parâmetros'!$C$9:$C$18,MATCH($O66,'Parâmetros'!$A$9:$A$18,0)))),"")</f>
        <v/>
      </c>
      <c r="Q66" s="18">
        <f>IFERROR(IF($O66="","",IF(INDEX('Parâmetros'!$D$9:$D$18,MATCH($O66,'Parâmetros'!$A$9:$A$18,0))=0,"",INDEX('Parâmetros'!$D$9:$D$18,MATCH($O66,'Parâmetros'!$A$9:$A$18,0)))),"")</f>
        <v/>
      </c>
      <c r="R66" s="18">
        <f>IFERROR(IF($O66="","",IF(INDEX('Parâmetros'!$E$9:$E$18,MATCH($O66,'Parâmetros'!$A$9:$A$18,0))=0,"",INDEX('Parâmetros'!$E$9:$E$18,MATCH($O66,'Parâmetros'!$A$9:$A$18,0)))),"")</f>
        <v/>
      </c>
      <c r="S66" s="19">
        <f>IFERROR(IF($A66="","",IF($N66&lt;&gt;"Aplicar taxa configurada","Não aplicável",IF($O66="","Seleccionar taxa",IF($P66="","Taxa sem valor",IF(AND($Q66="",$R66=""),"Sem limites configurados",IF(IFERROR(AND($Q66&lt;&gt;"",$B66&lt;$Q66),FALSE),"Antes do início configurado",IF(IFERROR(AND($R66&lt;&gt;"",$B66&gt;$R66),FALSE),"Após o fim configurado","Dentro dos limites configurados"))))))),"Verificar parâmetros")</f>
        <v/>
      </c>
      <c r="T66" s="9">
        <f>IFERROR(IF($A66="","",IF($N66="Aplicar taxa configurada",IF(OR($M66="",$P66=""),"",ROUND($M66*$P66,2)),IF($N66="Sem retenção (confirmada pelo utilizador)",0,""))),"")</f>
        <v/>
      </c>
      <c r="U66" s="16" t="n"/>
      <c r="V66" s="9">
        <f>IFERROR(IF(OR($A66="",$T66="",$U66=""),"",$U66-$T66),"")</f>
        <v/>
      </c>
      <c r="W66" s="19">
        <f>IFERROR(IF($A66="","",IF($B66="","Data de emissão em falta",IF($N66="Pendente de confirmação","Pendente de confirmação",IF($N66="Aplicar taxa configurada",IF($S66&lt;&gt;"Dentro dos limites configurados","Confirmar parâmetros",IF($M66="","Base em falta",IF($U66="","Aguardar valor indicado",IF(ABS($V66)&lt;='Parâmetros'!$B$4,"Conferido","Diferença a analisar")))),IF($N66="Sem retenção (confirmada pelo utilizador)",IF($U66="","Aguardar valor indicado",IF($U66=0,"Sem retenção registada","Diferença a analisar")),"Verificar tratamento"))))),"Erro de controlo")</f>
        <v/>
      </c>
      <c r="X66" s="15" t="n"/>
    </row>
    <row r="67">
      <c r="A67" s="13" t="n"/>
      <c r="B67" s="14" t="n"/>
      <c r="C67" s="14" t="n"/>
      <c r="D67" s="11">
        <f>IFERROR(IF($A67="","",YEAR($B67)),"")</f>
        <v/>
      </c>
      <c r="E67" s="15" t="n"/>
      <c r="F67" s="13" t="n"/>
      <c r="G67" s="15" t="n"/>
      <c r="H67" s="13" t="n"/>
      <c r="I67" s="16" t="n"/>
      <c r="J67" s="16" t="n"/>
      <c r="K67" s="16" t="n"/>
      <c r="L67" s="9">
        <f>IFERROR(IF($A67="","",SUM($I67:$K67)),"")</f>
        <v/>
      </c>
      <c r="M67" s="16" t="n"/>
      <c r="N67" s="15" t="n"/>
      <c r="O67" s="13" t="n"/>
      <c r="P67" s="17">
        <f>IFERROR(IF($O67="","",IF(INDEX('Parâmetros'!$C$9:$C$18,MATCH($O67,'Parâmetros'!$A$9:$A$18,0))=0,"",INDEX('Parâmetros'!$C$9:$C$18,MATCH($O67,'Parâmetros'!$A$9:$A$18,0)))),"")</f>
        <v/>
      </c>
      <c r="Q67" s="18">
        <f>IFERROR(IF($O67="","",IF(INDEX('Parâmetros'!$D$9:$D$18,MATCH($O67,'Parâmetros'!$A$9:$A$18,0))=0,"",INDEX('Parâmetros'!$D$9:$D$18,MATCH($O67,'Parâmetros'!$A$9:$A$18,0)))),"")</f>
        <v/>
      </c>
      <c r="R67" s="18">
        <f>IFERROR(IF($O67="","",IF(INDEX('Parâmetros'!$E$9:$E$18,MATCH($O67,'Parâmetros'!$A$9:$A$18,0))=0,"",INDEX('Parâmetros'!$E$9:$E$18,MATCH($O67,'Parâmetros'!$A$9:$A$18,0)))),"")</f>
        <v/>
      </c>
      <c r="S67" s="19">
        <f>IFERROR(IF($A67="","",IF($N67&lt;&gt;"Aplicar taxa configurada","Não aplicável",IF($O67="","Seleccionar taxa",IF($P67="","Taxa sem valor",IF(AND($Q67="",$R67=""),"Sem limites configurados",IF(IFERROR(AND($Q67&lt;&gt;"",$B67&lt;$Q67),FALSE),"Antes do início configurado",IF(IFERROR(AND($R67&lt;&gt;"",$B67&gt;$R67),FALSE),"Após o fim configurado","Dentro dos limites configurados"))))))),"Verificar parâmetros")</f>
        <v/>
      </c>
      <c r="T67" s="9">
        <f>IFERROR(IF($A67="","",IF($N67="Aplicar taxa configurada",IF(OR($M67="",$P67=""),"",ROUND($M67*$P67,2)),IF($N67="Sem retenção (confirmada pelo utilizador)",0,""))),"")</f>
        <v/>
      </c>
      <c r="U67" s="16" t="n"/>
      <c r="V67" s="9">
        <f>IFERROR(IF(OR($A67="",$T67="",$U67=""),"",$U67-$T67),"")</f>
        <v/>
      </c>
      <c r="W67" s="19">
        <f>IFERROR(IF($A67="","",IF($B67="","Data de emissão em falta",IF($N67="Pendente de confirmação","Pendente de confirmação",IF($N67="Aplicar taxa configurada",IF($S67&lt;&gt;"Dentro dos limites configurados","Confirmar parâmetros",IF($M67="","Base em falta",IF($U67="","Aguardar valor indicado",IF(ABS($V67)&lt;='Parâmetros'!$B$4,"Conferido","Diferença a analisar")))),IF($N67="Sem retenção (confirmada pelo utilizador)",IF($U67="","Aguardar valor indicado",IF($U67=0,"Sem retenção registada","Diferença a analisar")),"Verificar tratamento"))))),"Erro de controlo")</f>
        <v/>
      </c>
      <c r="X67" s="15" t="n"/>
    </row>
    <row r="68">
      <c r="A68" s="13" t="n"/>
      <c r="B68" s="14" t="n"/>
      <c r="C68" s="14" t="n"/>
      <c r="D68" s="11">
        <f>IFERROR(IF($A68="","",YEAR($B68)),"")</f>
        <v/>
      </c>
      <c r="E68" s="15" t="n"/>
      <c r="F68" s="13" t="n"/>
      <c r="G68" s="15" t="n"/>
      <c r="H68" s="13" t="n"/>
      <c r="I68" s="16" t="n"/>
      <c r="J68" s="16" t="n"/>
      <c r="K68" s="16" t="n"/>
      <c r="L68" s="9">
        <f>IFERROR(IF($A68="","",SUM($I68:$K68)),"")</f>
        <v/>
      </c>
      <c r="M68" s="16" t="n"/>
      <c r="N68" s="15" t="n"/>
      <c r="O68" s="13" t="n"/>
      <c r="P68" s="17">
        <f>IFERROR(IF($O68="","",IF(INDEX('Parâmetros'!$C$9:$C$18,MATCH($O68,'Parâmetros'!$A$9:$A$18,0))=0,"",INDEX('Parâmetros'!$C$9:$C$18,MATCH($O68,'Parâmetros'!$A$9:$A$18,0)))),"")</f>
        <v/>
      </c>
      <c r="Q68" s="18">
        <f>IFERROR(IF($O68="","",IF(INDEX('Parâmetros'!$D$9:$D$18,MATCH($O68,'Parâmetros'!$A$9:$A$18,0))=0,"",INDEX('Parâmetros'!$D$9:$D$18,MATCH($O68,'Parâmetros'!$A$9:$A$18,0)))),"")</f>
        <v/>
      </c>
      <c r="R68" s="18">
        <f>IFERROR(IF($O68="","",IF(INDEX('Parâmetros'!$E$9:$E$18,MATCH($O68,'Parâmetros'!$A$9:$A$18,0))=0,"",INDEX('Parâmetros'!$E$9:$E$18,MATCH($O68,'Parâmetros'!$A$9:$A$18,0)))),"")</f>
        <v/>
      </c>
      <c r="S68" s="19">
        <f>IFERROR(IF($A68="","",IF($N68&lt;&gt;"Aplicar taxa configurada","Não aplicável",IF($O68="","Seleccionar taxa",IF($P68="","Taxa sem valor",IF(AND($Q68="",$R68=""),"Sem limites configurados",IF(IFERROR(AND($Q68&lt;&gt;"",$B68&lt;$Q68),FALSE),"Antes do início configurado",IF(IFERROR(AND($R68&lt;&gt;"",$B68&gt;$R68),FALSE),"Após o fim configurado","Dentro dos limites configurados"))))))),"Verificar parâmetros")</f>
        <v/>
      </c>
      <c r="T68" s="9">
        <f>IFERROR(IF($A68="","",IF($N68="Aplicar taxa configurada",IF(OR($M68="",$P68=""),"",ROUND($M68*$P68,2)),IF($N68="Sem retenção (confirmada pelo utilizador)",0,""))),"")</f>
        <v/>
      </c>
      <c r="U68" s="16" t="n"/>
      <c r="V68" s="9">
        <f>IFERROR(IF(OR($A68="",$T68="",$U68=""),"",$U68-$T68),"")</f>
        <v/>
      </c>
      <c r="W68" s="19">
        <f>IFERROR(IF($A68="","",IF($B68="","Data de emissão em falta",IF($N68="Pendente de confirmação","Pendente de confirmação",IF($N68="Aplicar taxa configurada",IF($S68&lt;&gt;"Dentro dos limites configurados","Confirmar parâmetros",IF($M68="","Base em falta",IF($U68="","Aguardar valor indicado",IF(ABS($V68)&lt;='Parâmetros'!$B$4,"Conferido","Diferença a analisar")))),IF($N68="Sem retenção (confirmada pelo utilizador)",IF($U68="","Aguardar valor indicado",IF($U68=0,"Sem retenção registada","Diferença a analisar")),"Verificar tratamento"))))),"Erro de controlo")</f>
        <v/>
      </c>
      <c r="X68" s="15" t="n"/>
    </row>
    <row r="69">
      <c r="A69" s="13" t="n"/>
      <c r="B69" s="14" t="n"/>
      <c r="C69" s="14" t="n"/>
      <c r="D69" s="11">
        <f>IFERROR(IF($A69="","",YEAR($B69)),"")</f>
        <v/>
      </c>
      <c r="E69" s="15" t="n"/>
      <c r="F69" s="13" t="n"/>
      <c r="G69" s="15" t="n"/>
      <c r="H69" s="13" t="n"/>
      <c r="I69" s="16" t="n"/>
      <c r="J69" s="16" t="n"/>
      <c r="K69" s="16" t="n"/>
      <c r="L69" s="9">
        <f>IFERROR(IF($A69="","",SUM($I69:$K69)),"")</f>
        <v/>
      </c>
      <c r="M69" s="16" t="n"/>
      <c r="N69" s="15" t="n"/>
      <c r="O69" s="13" t="n"/>
      <c r="P69" s="17">
        <f>IFERROR(IF($O69="","",IF(INDEX('Parâmetros'!$C$9:$C$18,MATCH($O69,'Parâmetros'!$A$9:$A$18,0))=0,"",INDEX('Parâmetros'!$C$9:$C$18,MATCH($O69,'Parâmetros'!$A$9:$A$18,0)))),"")</f>
        <v/>
      </c>
      <c r="Q69" s="18">
        <f>IFERROR(IF($O69="","",IF(INDEX('Parâmetros'!$D$9:$D$18,MATCH($O69,'Parâmetros'!$A$9:$A$18,0))=0,"",INDEX('Parâmetros'!$D$9:$D$18,MATCH($O69,'Parâmetros'!$A$9:$A$18,0)))),"")</f>
        <v/>
      </c>
      <c r="R69" s="18">
        <f>IFERROR(IF($O69="","",IF(INDEX('Parâmetros'!$E$9:$E$18,MATCH($O69,'Parâmetros'!$A$9:$A$18,0))=0,"",INDEX('Parâmetros'!$E$9:$E$18,MATCH($O69,'Parâmetros'!$A$9:$A$18,0)))),"")</f>
        <v/>
      </c>
      <c r="S69" s="19">
        <f>IFERROR(IF($A69="","",IF($N69&lt;&gt;"Aplicar taxa configurada","Não aplicável",IF($O69="","Seleccionar taxa",IF($P69="","Taxa sem valor",IF(AND($Q69="",$R69=""),"Sem limites configurados",IF(IFERROR(AND($Q69&lt;&gt;"",$B69&lt;$Q69),FALSE),"Antes do início configurado",IF(IFERROR(AND($R69&lt;&gt;"",$B69&gt;$R69),FALSE),"Após o fim configurado","Dentro dos limites configurados"))))))),"Verificar parâmetros")</f>
        <v/>
      </c>
      <c r="T69" s="9">
        <f>IFERROR(IF($A69="","",IF($N69="Aplicar taxa configurada",IF(OR($M69="",$P69=""),"",ROUND($M69*$P69,2)),IF($N69="Sem retenção (confirmada pelo utilizador)",0,""))),"")</f>
        <v/>
      </c>
      <c r="U69" s="16" t="n"/>
      <c r="V69" s="9">
        <f>IFERROR(IF(OR($A69="",$T69="",$U69=""),"",$U69-$T69),"")</f>
        <v/>
      </c>
      <c r="W69" s="19">
        <f>IFERROR(IF($A69="","",IF($B69="","Data de emissão em falta",IF($N69="Pendente de confirmação","Pendente de confirmação",IF($N69="Aplicar taxa configurada",IF($S69&lt;&gt;"Dentro dos limites configurados","Confirmar parâmetros",IF($M69="","Base em falta",IF($U69="","Aguardar valor indicado",IF(ABS($V69)&lt;='Parâmetros'!$B$4,"Conferido","Diferença a analisar")))),IF($N69="Sem retenção (confirmada pelo utilizador)",IF($U69="","Aguardar valor indicado",IF($U69=0,"Sem retenção registada","Diferença a analisar")),"Verificar tratamento"))))),"Erro de controlo")</f>
        <v/>
      </c>
      <c r="X69" s="15" t="n"/>
    </row>
    <row r="70">
      <c r="A70" s="13" t="n"/>
      <c r="B70" s="14" t="n"/>
      <c r="C70" s="14" t="n"/>
      <c r="D70" s="11">
        <f>IFERROR(IF($A70="","",YEAR($B70)),"")</f>
        <v/>
      </c>
      <c r="E70" s="15" t="n"/>
      <c r="F70" s="13" t="n"/>
      <c r="G70" s="15" t="n"/>
      <c r="H70" s="13" t="n"/>
      <c r="I70" s="16" t="n"/>
      <c r="J70" s="16" t="n"/>
      <c r="K70" s="16" t="n"/>
      <c r="L70" s="9">
        <f>IFERROR(IF($A70="","",SUM($I70:$K70)),"")</f>
        <v/>
      </c>
      <c r="M70" s="16" t="n"/>
      <c r="N70" s="15" t="n"/>
      <c r="O70" s="13" t="n"/>
      <c r="P70" s="17">
        <f>IFERROR(IF($O70="","",IF(INDEX('Parâmetros'!$C$9:$C$18,MATCH($O70,'Parâmetros'!$A$9:$A$18,0))=0,"",INDEX('Parâmetros'!$C$9:$C$18,MATCH($O70,'Parâmetros'!$A$9:$A$18,0)))),"")</f>
        <v/>
      </c>
      <c r="Q70" s="18">
        <f>IFERROR(IF($O70="","",IF(INDEX('Parâmetros'!$D$9:$D$18,MATCH($O70,'Parâmetros'!$A$9:$A$18,0))=0,"",INDEX('Parâmetros'!$D$9:$D$18,MATCH($O70,'Parâmetros'!$A$9:$A$18,0)))),"")</f>
        <v/>
      </c>
      <c r="R70" s="18">
        <f>IFERROR(IF($O70="","",IF(INDEX('Parâmetros'!$E$9:$E$18,MATCH($O70,'Parâmetros'!$A$9:$A$18,0))=0,"",INDEX('Parâmetros'!$E$9:$E$18,MATCH($O70,'Parâmetros'!$A$9:$A$18,0)))),"")</f>
        <v/>
      </c>
      <c r="S70" s="19">
        <f>IFERROR(IF($A70="","",IF($N70&lt;&gt;"Aplicar taxa configurada","Não aplicável",IF($O70="","Seleccionar taxa",IF($P70="","Taxa sem valor",IF(AND($Q70="",$R70=""),"Sem limites configurados",IF(IFERROR(AND($Q70&lt;&gt;"",$B70&lt;$Q70),FALSE),"Antes do início configurado",IF(IFERROR(AND($R70&lt;&gt;"",$B70&gt;$R70),FALSE),"Após o fim configurado","Dentro dos limites configurados"))))))),"Verificar parâmetros")</f>
        <v/>
      </c>
      <c r="T70" s="9">
        <f>IFERROR(IF($A70="","",IF($N70="Aplicar taxa configurada",IF(OR($M70="",$P70=""),"",ROUND($M70*$P70,2)),IF($N70="Sem retenção (confirmada pelo utilizador)",0,""))),"")</f>
        <v/>
      </c>
      <c r="U70" s="16" t="n"/>
      <c r="V70" s="9">
        <f>IFERROR(IF(OR($A70="",$T70="",$U70=""),"",$U70-$T70),"")</f>
        <v/>
      </c>
      <c r="W70" s="19">
        <f>IFERROR(IF($A70="","",IF($B70="","Data de emissão em falta",IF($N70="Pendente de confirmação","Pendente de confirmação",IF($N70="Aplicar taxa configurada",IF($S70&lt;&gt;"Dentro dos limites configurados","Confirmar parâmetros",IF($M70="","Base em falta",IF($U70="","Aguardar valor indicado",IF(ABS($V70)&lt;='Parâmetros'!$B$4,"Conferido","Diferença a analisar")))),IF($N70="Sem retenção (confirmada pelo utilizador)",IF($U70="","Aguardar valor indicado",IF($U70=0,"Sem retenção registada","Diferença a analisar")),"Verificar tratamento"))))),"Erro de controlo")</f>
        <v/>
      </c>
      <c r="X70" s="15" t="n"/>
    </row>
    <row r="71">
      <c r="A71" s="13" t="n"/>
      <c r="B71" s="14" t="n"/>
      <c r="C71" s="14" t="n"/>
      <c r="D71" s="11">
        <f>IFERROR(IF($A71="","",YEAR($B71)),"")</f>
        <v/>
      </c>
      <c r="E71" s="15" t="n"/>
      <c r="F71" s="13" t="n"/>
      <c r="G71" s="15" t="n"/>
      <c r="H71" s="13" t="n"/>
      <c r="I71" s="16" t="n"/>
      <c r="J71" s="16" t="n"/>
      <c r="K71" s="16" t="n"/>
      <c r="L71" s="9">
        <f>IFERROR(IF($A71="","",SUM($I71:$K71)),"")</f>
        <v/>
      </c>
      <c r="M71" s="16" t="n"/>
      <c r="N71" s="15" t="n"/>
      <c r="O71" s="13" t="n"/>
      <c r="P71" s="17">
        <f>IFERROR(IF($O71="","",IF(INDEX('Parâmetros'!$C$9:$C$18,MATCH($O71,'Parâmetros'!$A$9:$A$18,0))=0,"",INDEX('Parâmetros'!$C$9:$C$18,MATCH($O71,'Parâmetros'!$A$9:$A$18,0)))),"")</f>
        <v/>
      </c>
      <c r="Q71" s="18">
        <f>IFERROR(IF($O71="","",IF(INDEX('Parâmetros'!$D$9:$D$18,MATCH($O71,'Parâmetros'!$A$9:$A$18,0))=0,"",INDEX('Parâmetros'!$D$9:$D$18,MATCH($O71,'Parâmetros'!$A$9:$A$18,0)))),"")</f>
        <v/>
      </c>
      <c r="R71" s="18">
        <f>IFERROR(IF($O71="","",IF(INDEX('Parâmetros'!$E$9:$E$18,MATCH($O71,'Parâmetros'!$A$9:$A$18,0))=0,"",INDEX('Parâmetros'!$E$9:$E$18,MATCH($O71,'Parâmetros'!$A$9:$A$18,0)))),"")</f>
        <v/>
      </c>
      <c r="S71" s="19">
        <f>IFERROR(IF($A71="","",IF($N71&lt;&gt;"Aplicar taxa configurada","Não aplicável",IF($O71="","Seleccionar taxa",IF($P71="","Taxa sem valor",IF(AND($Q71="",$R71=""),"Sem limites configurados",IF(IFERROR(AND($Q71&lt;&gt;"",$B71&lt;$Q71),FALSE),"Antes do início configurado",IF(IFERROR(AND($R71&lt;&gt;"",$B71&gt;$R71),FALSE),"Após o fim configurado","Dentro dos limites configurados"))))))),"Verificar parâmetros")</f>
        <v/>
      </c>
      <c r="T71" s="9">
        <f>IFERROR(IF($A71="","",IF($N71="Aplicar taxa configurada",IF(OR($M71="",$P71=""),"",ROUND($M71*$P71,2)),IF($N71="Sem retenção (confirmada pelo utilizador)",0,""))),"")</f>
        <v/>
      </c>
      <c r="U71" s="16" t="n"/>
      <c r="V71" s="9">
        <f>IFERROR(IF(OR($A71="",$T71="",$U71=""),"",$U71-$T71),"")</f>
        <v/>
      </c>
      <c r="W71" s="19">
        <f>IFERROR(IF($A71="","",IF($B71="","Data de emissão em falta",IF($N71="Pendente de confirmação","Pendente de confirmação",IF($N71="Aplicar taxa configurada",IF($S71&lt;&gt;"Dentro dos limites configurados","Confirmar parâmetros",IF($M71="","Base em falta",IF($U71="","Aguardar valor indicado",IF(ABS($V71)&lt;='Parâmetros'!$B$4,"Conferido","Diferença a analisar")))),IF($N71="Sem retenção (confirmada pelo utilizador)",IF($U71="","Aguardar valor indicado",IF($U71=0,"Sem retenção registada","Diferença a analisar")),"Verificar tratamento"))))),"Erro de controlo")</f>
        <v/>
      </c>
      <c r="X71" s="15" t="n"/>
    </row>
    <row r="72">
      <c r="A72" s="13" t="n"/>
      <c r="B72" s="14" t="n"/>
      <c r="C72" s="14" t="n"/>
      <c r="D72" s="11">
        <f>IFERROR(IF($A72="","",YEAR($B72)),"")</f>
        <v/>
      </c>
      <c r="E72" s="15" t="n"/>
      <c r="F72" s="13" t="n"/>
      <c r="G72" s="15" t="n"/>
      <c r="H72" s="13" t="n"/>
      <c r="I72" s="16" t="n"/>
      <c r="J72" s="16" t="n"/>
      <c r="K72" s="16" t="n"/>
      <c r="L72" s="9">
        <f>IFERROR(IF($A72="","",SUM($I72:$K72)),"")</f>
        <v/>
      </c>
      <c r="M72" s="16" t="n"/>
      <c r="N72" s="15" t="n"/>
      <c r="O72" s="13" t="n"/>
      <c r="P72" s="17">
        <f>IFERROR(IF($O72="","",IF(INDEX('Parâmetros'!$C$9:$C$18,MATCH($O72,'Parâmetros'!$A$9:$A$18,0))=0,"",INDEX('Parâmetros'!$C$9:$C$18,MATCH($O72,'Parâmetros'!$A$9:$A$18,0)))),"")</f>
        <v/>
      </c>
      <c r="Q72" s="18">
        <f>IFERROR(IF($O72="","",IF(INDEX('Parâmetros'!$D$9:$D$18,MATCH($O72,'Parâmetros'!$A$9:$A$18,0))=0,"",INDEX('Parâmetros'!$D$9:$D$18,MATCH($O72,'Parâmetros'!$A$9:$A$18,0)))),"")</f>
        <v/>
      </c>
      <c r="R72" s="18">
        <f>IFERROR(IF($O72="","",IF(INDEX('Parâmetros'!$E$9:$E$18,MATCH($O72,'Parâmetros'!$A$9:$A$18,0))=0,"",INDEX('Parâmetros'!$E$9:$E$18,MATCH($O72,'Parâmetros'!$A$9:$A$18,0)))),"")</f>
        <v/>
      </c>
      <c r="S72" s="19">
        <f>IFERROR(IF($A72="","",IF($N72&lt;&gt;"Aplicar taxa configurada","Não aplicável",IF($O72="","Seleccionar taxa",IF($P72="","Taxa sem valor",IF(AND($Q72="",$R72=""),"Sem limites configurados",IF(IFERROR(AND($Q72&lt;&gt;"",$B72&lt;$Q72),FALSE),"Antes do início configurado",IF(IFERROR(AND($R72&lt;&gt;"",$B72&gt;$R72),FALSE),"Após o fim configurado","Dentro dos limites configurados"))))))),"Verificar parâmetros")</f>
        <v/>
      </c>
      <c r="T72" s="9">
        <f>IFERROR(IF($A72="","",IF($N72="Aplicar taxa configurada",IF(OR($M72="",$P72=""),"",ROUND($M72*$P72,2)),IF($N72="Sem retenção (confirmada pelo utilizador)",0,""))),"")</f>
        <v/>
      </c>
      <c r="U72" s="16" t="n"/>
      <c r="V72" s="9">
        <f>IFERROR(IF(OR($A72="",$T72="",$U72=""),"",$U72-$T72),"")</f>
        <v/>
      </c>
      <c r="W72" s="19">
        <f>IFERROR(IF($A72="","",IF($B72="","Data de emissão em falta",IF($N72="Pendente de confirmação","Pendente de confirmação",IF($N72="Aplicar taxa configurada",IF($S72&lt;&gt;"Dentro dos limites configurados","Confirmar parâmetros",IF($M72="","Base em falta",IF($U72="","Aguardar valor indicado",IF(ABS($V72)&lt;='Parâmetros'!$B$4,"Conferido","Diferença a analisar")))),IF($N72="Sem retenção (confirmada pelo utilizador)",IF($U72="","Aguardar valor indicado",IF($U72=0,"Sem retenção registada","Diferença a analisar")),"Verificar tratamento"))))),"Erro de controlo")</f>
        <v/>
      </c>
      <c r="X72" s="15" t="n"/>
    </row>
    <row r="73">
      <c r="A73" s="13" t="n"/>
      <c r="B73" s="14" t="n"/>
      <c r="C73" s="14" t="n"/>
      <c r="D73" s="11">
        <f>IFERROR(IF($A73="","",YEAR($B73)),"")</f>
        <v/>
      </c>
      <c r="E73" s="15" t="n"/>
      <c r="F73" s="13" t="n"/>
      <c r="G73" s="15" t="n"/>
      <c r="H73" s="13" t="n"/>
      <c r="I73" s="16" t="n"/>
      <c r="J73" s="16" t="n"/>
      <c r="K73" s="16" t="n"/>
      <c r="L73" s="9">
        <f>IFERROR(IF($A73="","",SUM($I73:$K73)),"")</f>
        <v/>
      </c>
      <c r="M73" s="16" t="n"/>
      <c r="N73" s="15" t="n"/>
      <c r="O73" s="13" t="n"/>
      <c r="P73" s="17">
        <f>IFERROR(IF($O73="","",IF(INDEX('Parâmetros'!$C$9:$C$18,MATCH($O73,'Parâmetros'!$A$9:$A$18,0))=0,"",INDEX('Parâmetros'!$C$9:$C$18,MATCH($O73,'Parâmetros'!$A$9:$A$18,0)))),"")</f>
        <v/>
      </c>
      <c r="Q73" s="18">
        <f>IFERROR(IF($O73="","",IF(INDEX('Parâmetros'!$D$9:$D$18,MATCH($O73,'Parâmetros'!$A$9:$A$18,0))=0,"",INDEX('Parâmetros'!$D$9:$D$18,MATCH($O73,'Parâmetros'!$A$9:$A$18,0)))),"")</f>
        <v/>
      </c>
      <c r="R73" s="18">
        <f>IFERROR(IF($O73="","",IF(INDEX('Parâmetros'!$E$9:$E$18,MATCH($O73,'Parâmetros'!$A$9:$A$18,0))=0,"",INDEX('Parâmetros'!$E$9:$E$18,MATCH($O73,'Parâmetros'!$A$9:$A$18,0)))),"")</f>
        <v/>
      </c>
      <c r="S73" s="19">
        <f>IFERROR(IF($A73="","",IF($N73&lt;&gt;"Aplicar taxa configurada","Não aplicável",IF($O73="","Seleccionar taxa",IF($P73="","Taxa sem valor",IF(AND($Q73="",$R73=""),"Sem limites configurados",IF(IFERROR(AND($Q73&lt;&gt;"",$B73&lt;$Q73),FALSE),"Antes do início configurado",IF(IFERROR(AND($R73&lt;&gt;"",$B73&gt;$R73),FALSE),"Após o fim configurado","Dentro dos limites configurados"))))))),"Verificar parâmetros")</f>
        <v/>
      </c>
      <c r="T73" s="9">
        <f>IFERROR(IF($A73="","",IF($N73="Aplicar taxa configurada",IF(OR($M73="",$P73=""),"",ROUND($M73*$P73,2)),IF($N73="Sem retenção (confirmada pelo utilizador)",0,""))),"")</f>
        <v/>
      </c>
      <c r="U73" s="16" t="n"/>
      <c r="V73" s="9">
        <f>IFERROR(IF(OR($A73="",$T73="",$U73=""),"",$U73-$T73),"")</f>
        <v/>
      </c>
      <c r="W73" s="19">
        <f>IFERROR(IF($A73="","",IF($B73="","Data de emissão em falta",IF($N73="Pendente de confirmação","Pendente de confirmação",IF($N73="Aplicar taxa configurada",IF($S73&lt;&gt;"Dentro dos limites configurados","Confirmar parâmetros",IF($M73="","Base em falta",IF($U73="","Aguardar valor indicado",IF(ABS($V73)&lt;='Parâmetros'!$B$4,"Conferido","Diferença a analisar")))),IF($N73="Sem retenção (confirmada pelo utilizador)",IF($U73="","Aguardar valor indicado",IF($U73=0,"Sem retenção registada","Diferença a analisar")),"Verificar tratamento"))))),"Erro de controlo")</f>
        <v/>
      </c>
      <c r="X73" s="15" t="n"/>
    </row>
    <row r="74">
      <c r="A74" s="13" t="n"/>
      <c r="B74" s="14" t="n"/>
      <c r="C74" s="14" t="n"/>
      <c r="D74" s="11">
        <f>IFERROR(IF($A74="","",YEAR($B74)),"")</f>
        <v/>
      </c>
      <c r="E74" s="15" t="n"/>
      <c r="F74" s="13" t="n"/>
      <c r="G74" s="15" t="n"/>
      <c r="H74" s="13" t="n"/>
      <c r="I74" s="16" t="n"/>
      <c r="J74" s="16" t="n"/>
      <c r="K74" s="16" t="n"/>
      <c r="L74" s="9">
        <f>IFERROR(IF($A74="","",SUM($I74:$K74)),"")</f>
        <v/>
      </c>
      <c r="M74" s="16" t="n"/>
      <c r="N74" s="15" t="n"/>
      <c r="O74" s="13" t="n"/>
      <c r="P74" s="17">
        <f>IFERROR(IF($O74="","",IF(INDEX('Parâmetros'!$C$9:$C$18,MATCH($O74,'Parâmetros'!$A$9:$A$18,0))=0,"",INDEX('Parâmetros'!$C$9:$C$18,MATCH($O74,'Parâmetros'!$A$9:$A$18,0)))),"")</f>
        <v/>
      </c>
      <c r="Q74" s="18">
        <f>IFERROR(IF($O74="","",IF(INDEX('Parâmetros'!$D$9:$D$18,MATCH($O74,'Parâmetros'!$A$9:$A$18,0))=0,"",INDEX('Parâmetros'!$D$9:$D$18,MATCH($O74,'Parâmetros'!$A$9:$A$18,0)))),"")</f>
        <v/>
      </c>
      <c r="R74" s="18">
        <f>IFERROR(IF($O74="","",IF(INDEX('Parâmetros'!$E$9:$E$18,MATCH($O74,'Parâmetros'!$A$9:$A$18,0))=0,"",INDEX('Parâmetros'!$E$9:$E$18,MATCH($O74,'Parâmetros'!$A$9:$A$18,0)))),"")</f>
        <v/>
      </c>
      <c r="S74" s="19">
        <f>IFERROR(IF($A74="","",IF($N74&lt;&gt;"Aplicar taxa configurada","Não aplicável",IF($O74="","Seleccionar taxa",IF($P74="","Taxa sem valor",IF(AND($Q74="",$R74=""),"Sem limites configurados",IF(IFERROR(AND($Q74&lt;&gt;"",$B74&lt;$Q74),FALSE),"Antes do início configurado",IF(IFERROR(AND($R74&lt;&gt;"",$B74&gt;$R74),FALSE),"Após o fim configurado","Dentro dos limites configurados"))))))),"Verificar parâmetros")</f>
        <v/>
      </c>
      <c r="T74" s="9">
        <f>IFERROR(IF($A74="","",IF($N74="Aplicar taxa configurada",IF(OR($M74="",$P74=""),"",ROUND($M74*$P74,2)),IF($N74="Sem retenção (confirmada pelo utilizador)",0,""))),"")</f>
        <v/>
      </c>
      <c r="U74" s="16" t="n"/>
      <c r="V74" s="9">
        <f>IFERROR(IF(OR($A74="",$T74="",$U74=""),"",$U74-$T74),"")</f>
        <v/>
      </c>
      <c r="W74" s="19">
        <f>IFERROR(IF($A74="","",IF($B74="","Data de emissão em falta",IF($N74="Pendente de confirmação","Pendente de confirmação",IF($N74="Aplicar taxa configurada",IF($S74&lt;&gt;"Dentro dos limites configurados","Confirmar parâmetros",IF($M74="","Base em falta",IF($U74="","Aguardar valor indicado",IF(ABS($V74)&lt;='Parâmetros'!$B$4,"Conferido","Diferença a analisar")))),IF($N74="Sem retenção (confirmada pelo utilizador)",IF($U74="","Aguardar valor indicado",IF($U74=0,"Sem retenção registada","Diferença a analisar")),"Verificar tratamento"))))),"Erro de controlo")</f>
        <v/>
      </c>
      <c r="X74" s="15" t="n"/>
    </row>
    <row r="75">
      <c r="A75" s="13" t="n"/>
      <c r="B75" s="14" t="n"/>
      <c r="C75" s="14" t="n"/>
      <c r="D75" s="11">
        <f>IFERROR(IF($A75="","",YEAR($B75)),"")</f>
        <v/>
      </c>
      <c r="E75" s="15" t="n"/>
      <c r="F75" s="13" t="n"/>
      <c r="G75" s="15" t="n"/>
      <c r="H75" s="13" t="n"/>
      <c r="I75" s="16" t="n"/>
      <c r="J75" s="16" t="n"/>
      <c r="K75" s="16" t="n"/>
      <c r="L75" s="9">
        <f>IFERROR(IF($A75="","",SUM($I75:$K75)),"")</f>
        <v/>
      </c>
      <c r="M75" s="16" t="n"/>
      <c r="N75" s="15" t="n"/>
      <c r="O75" s="13" t="n"/>
      <c r="P75" s="17">
        <f>IFERROR(IF($O75="","",IF(INDEX('Parâmetros'!$C$9:$C$18,MATCH($O75,'Parâmetros'!$A$9:$A$18,0))=0,"",INDEX('Parâmetros'!$C$9:$C$18,MATCH($O75,'Parâmetros'!$A$9:$A$18,0)))),"")</f>
        <v/>
      </c>
      <c r="Q75" s="18">
        <f>IFERROR(IF($O75="","",IF(INDEX('Parâmetros'!$D$9:$D$18,MATCH($O75,'Parâmetros'!$A$9:$A$18,0))=0,"",INDEX('Parâmetros'!$D$9:$D$18,MATCH($O75,'Parâmetros'!$A$9:$A$18,0)))),"")</f>
        <v/>
      </c>
      <c r="R75" s="18">
        <f>IFERROR(IF($O75="","",IF(INDEX('Parâmetros'!$E$9:$E$18,MATCH($O75,'Parâmetros'!$A$9:$A$18,0))=0,"",INDEX('Parâmetros'!$E$9:$E$18,MATCH($O75,'Parâmetros'!$A$9:$A$18,0)))),"")</f>
        <v/>
      </c>
      <c r="S75" s="19">
        <f>IFERROR(IF($A75="","",IF($N75&lt;&gt;"Aplicar taxa configurada","Não aplicável",IF($O75="","Seleccionar taxa",IF($P75="","Taxa sem valor",IF(AND($Q75="",$R75=""),"Sem limites configurados",IF(IFERROR(AND($Q75&lt;&gt;"",$B75&lt;$Q75),FALSE),"Antes do início configurado",IF(IFERROR(AND($R75&lt;&gt;"",$B75&gt;$R75),FALSE),"Após o fim configurado","Dentro dos limites configurados"))))))),"Verificar parâmetros")</f>
        <v/>
      </c>
      <c r="T75" s="9">
        <f>IFERROR(IF($A75="","",IF($N75="Aplicar taxa configurada",IF(OR($M75="",$P75=""),"",ROUND($M75*$P75,2)),IF($N75="Sem retenção (confirmada pelo utilizador)",0,""))),"")</f>
        <v/>
      </c>
      <c r="U75" s="16" t="n"/>
      <c r="V75" s="9">
        <f>IFERROR(IF(OR($A75="",$T75="",$U75=""),"",$U75-$T75),"")</f>
        <v/>
      </c>
      <c r="W75" s="19">
        <f>IFERROR(IF($A75="","",IF($B75="","Data de emissão em falta",IF($N75="Pendente de confirmação","Pendente de confirmação",IF($N75="Aplicar taxa configurada",IF($S75&lt;&gt;"Dentro dos limites configurados","Confirmar parâmetros",IF($M75="","Base em falta",IF($U75="","Aguardar valor indicado",IF(ABS($V75)&lt;='Parâmetros'!$B$4,"Conferido","Diferença a analisar")))),IF($N75="Sem retenção (confirmada pelo utilizador)",IF($U75="","Aguardar valor indicado",IF($U75=0,"Sem retenção registada","Diferença a analisar")),"Verificar tratamento"))))),"Erro de controlo")</f>
        <v/>
      </c>
      <c r="X75" s="15" t="n"/>
    </row>
    <row r="76">
      <c r="A76" s="13" t="n"/>
      <c r="B76" s="14" t="n"/>
      <c r="C76" s="14" t="n"/>
      <c r="D76" s="11">
        <f>IFERROR(IF($A76="","",YEAR($B76)),"")</f>
        <v/>
      </c>
      <c r="E76" s="15" t="n"/>
      <c r="F76" s="13" t="n"/>
      <c r="G76" s="15" t="n"/>
      <c r="H76" s="13" t="n"/>
      <c r="I76" s="16" t="n"/>
      <c r="J76" s="16" t="n"/>
      <c r="K76" s="16" t="n"/>
      <c r="L76" s="9">
        <f>IFERROR(IF($A76="","",SUM($I76:$K76)),"")</f>
        <v/>
      </c>
      <c r="M76" s="16" t="n"/>
      <c r="N76" s="15" t="n"/>
      <c r="O76" s="13" t="n"/>
      <c r="P76" s="17">
        <f>IFERROR(IF($O76="","",IF(INDEX('Parâmetros'!$C$9:$C$18,MATCH($O76,'Parâmetros'!$A$9:$A$18,0))=0,"",INDEX('Parâmetros'!$C$9:$C$18,MATCH($O76,'Parâmetros'!$A$9:$A$18,0)))),"")</f>
        <v/>
      </c>
      <c r="Q76" s="18">
        <f>IFERROR(IF($O76="","",IF(INDEX('Parâmetros'!$D$9:$D$18,MATCH($O76,'Parâmetros'!$A$9:$A$18,0))=0,"",INDEX('Parâmetros'!$D$9:$D$18,MATCH($O76,'Parâmetros'!$A$9:$A$18,0)))),"")</f>
        <v/>
      </c>
      <c r="R76" s="18">
        <f>IFERROR(IF($O76="","",IF(INDEX('Parâmetros'!$E$9:$E$18,MATCH($O76,'Parâmetros'!$A$9:$A$18,0))=0,"",INDEX('Parâmetros'!$E$9:$E$18,MATCH($O76,'Parâmetros'!$A$9:$A$18,0)))),"")</f>
        <v/>
      </c>
      <c r="S76" s="19">
        <f>IFERROR(IF($A76="","",IF($N76&lt;&gt;"Aplicar taxa configurada","Não aplicável",IF($O76="","Seleccionar taxa",IF($P76="","Taxa sem valor",IF(AND($Q76="",$R76=""),"Sem limites configurados",IF(IFERROR(AND($Q76&lt;&gt;"",$B76&lt;$Q76),FALSE),"Antes do início configurado",IF(IFERROR(AND($R76&lt;&gt;"",$B76&gt;$R76),FALSE),"Após o fim configurado","Dentro dos limites configurados"))))))),"Verificar parâmetros")</f>
        <v/>
      </c>
      <c r="T76" s="9">
        <f>IFERROR(IF($A76="","",IF($N76="Aplicar taxa configurada",IF(OR($M76="",$P76=""),"",ROUND($M76*$P76,2)),IF($N76="Sem retenção (confirmada pelo utilizador)",0,""))),"")</f>
        <v/>
      </c>
      <c r="U76" s="16" t="n"/>
      <c r="V76" s="9">
        <f>IFERROR(IF(OR($A76="",$T76="",$U76=""),"",$U76-$T76),"")</f>
        <v/>
      </c>
      <c r="W76" s="19">
        <f>IFERROR(IF($A76="","",IF($B76="","Data de emissão em falta",IF($N76="Pendente de confirmação","Pendente de confirmação",IF($N76="Aplicar taxa configurada",IF($S76&lt;&gt;"Dentro dos limites configurados","Confirmar parâmetros",IF($M76="","Base em falta",IF($U76="","Aguardar valor indicado",IF(ABS($V76)&lt;='Parâmetros'!$B$4,"Conferido","Diferença a analisar")))),IF($N76="Sem retenção (confirmada pelo utilizador)",IF($U76="","Aguardar valor indicado",IF($U76=0,"Sem retenção registada","Diferença a analisar")),"Verificar tratamento"))))),"Erro de controlo")</f>
        <v/>
      </c>
      <c r="X76" s="15" t="n"/>
    </row>
    <row r="77">
      <c r="A77" s="13" t="n"/>
      <c r="B77" s="14" t="n"/>
      <c r="C77" s="14" t="n"/>
      <c r="D77" s="11">
        <f>IFERROR(IF($A77="","",YEAR($B77)),"")</f>
        <v/>
      </c>
      <c r="E77" s="15" t="n"/>
      <c r="F77" s="13" t="n"/>
      <c r="G77" s="15" t="n"/>
      <c r="H77" s="13" t="n"/>
      <c r="I77" s="16" t="n"/>
      <c r="J77" s="16" t="n"/>
      <c r="K77" s="16" t="n"/>
      <c r="L77" s="9">
        <f>IFERROR(IF($A77="","",SUM($I77:$K77)),"")</f>
        <v/>
      </c>
      <c r="M77" s="16" t="n"/>
      <c r="N77" s="15" t="n"/>
      <c r="O77" s="13" t="n"/>
      <c r="P77" s="17">
        <f>IFERROR(IF($O77="","",IF(INDEX('Parâmetros'!$C$9:$C$18,MATCH($O77,'Parâmetros'!$A$9:$A$18,0))=0,"",INDEX('Parâmetros'!$C$9:$C$18,MATCH($O77,'Parâmetros'!$A$9:$A$18,0)))),"")</f>
        <v/>
      </c>
      <c r="Q77" s="18">
        <f>IFERROR(IF($O77="","",IF(INDEX('Parâmetros'!$D$9:$D$18,MATCH($O77,'Parâmetros'!$A$9:$A$18,0))=0,"",INDEX('Parâmetros'!$D$9:$D$18,MATCH($O77,'Parâmetros'!$A$9:$A$18,0)))),"")</f>
        <v/>
      </c>
      <c r="R77" s="18">
        <f>IFERROR(IF($O77="","",IF(INDEX('Parâmetros'!$E$9:$E$18,MATCH($O77,'Parâmetros'!$A$9:$A$18,0))=0,"",INDEX('Parâmetros'!$E$9:$E$18,MATCH($O77,'Parâmetros'!$A$9:$A$18,0)))),"")</f>
        <v/>
      </c>
      <c r="S77" s="19">
        <f>IFERROR(IF($A77="","",IF($N77&lt;&gt;"Aplicar taxa configurada","Não aplicável",IF($O77="","Seleccionar taxa",IF($P77="","Taxa sem valor",IF(AND($Q77="",$R77=""),"Sem limites configurados",IF(IFERROR(AND($Q77&lt;&gt;"",$B77&lt;$Q77),FALSE),"Antes do início configurado",IF(IFERROR(AND($R77&lt;&gt;"",$B77&gt;$R77),FALSE),"Após o fim configurado","Dentro dos limites configurados"))))))),"Verificar parâmetros")</f>
        <v/>
      </c>
      <c r="T77" s="9">
        <f>IFERROR(IF($A77="","",IF($N77="Aplicar taxa configurada",IF(OR($M77="",$P77=""),"",ROUND($M77*$P77,2)),IF($N77="Sem retenção (confirmada pelo utilizador)",0,""))),"")</f>
        <v/>
      </c>
      <c r="U77" s="16" t="n"/>
      <c r="V77" s="9">
        <f>IFERROR(IF(OR($A77="",$T77="",$U77=""),"",$U77-$T77),"")</f>
        <v/>
      </c>
      <c r="W77" s="19">
        <f>IFERROR(IF($A77="","",IF($B77="","Data de emissão em falta",IF($N77="Pendente de confirmação","Pendente de confirmação",IF($N77="Aplicar taxa configurada",IF($S77&lt;&gt;"Dentro dos limites configurados","Confirmar parâmetros",IF($M77="","Base em falta",IF($U77="","Aguardar valor indicado",IF(ABS($V77)&lt;='Parâmetros'!$B$4,"Conferido","Diferença a analisar")))),IF($N77="Sem retenção (confirmada pelo utilizador)",IF($U77="","Aguardar valor indicado",IF($U77=0,"Sem retenção registada","Diferença a analisar")),"Verificar tratamento"))))),"Erro de controlo")</f>
        <v/>
      </c>
      <c r="X77" s="15" t="n"/>
    </row>
    <row r="78">
      <c r="A78" s="13" t="n"/>
      <c r="B78" s="14" t="n"/>
      <c r="C78" s="14" t="n"/>
      <c r="D78" s="11">
        <f>IFERROR(IF($A78="","",YEAR($B78)),"")</f>
        <v/>
      </c>
      <c r="E78" s="15" t="n"/>
      <c r="F78" s="13" t="n"/>
      <c r="G78" s="15" t="n"/>
      <c r="H78" s="13" t="n"/>
      <c r="I78" s="16" t="n"/>
      <c r="J78" s="16" t="n"/>
      <c r="K78" s="16" t="n"/>
      <c r="L78" s="9">
        <f>IFERROR(IF($A78="","",SUM($I78:$K78)),"")</f>
        <v/>
      </c>
      <c r="M78" s="16" t="n"/>
      <c r="N78" s="15" t="n"/>
      <c r="O78" s="13" t="n"/>
      <c r="P78" s="17">
        <f>IFERROR(IF($O78="","",IF(INDEX('Parâmetros'!$C$9:$C$18,MATCH($O78,'Parâmetros'!$A$9:$A$18,0))=0,"",INDEX('Parâmetros'!$C$9:$C$18,MATCH($O78,'Parâmetros'!$A$9:$A$18,0)))),"")</f>
        <v/>
      </c>
      <c r="Q78" s="18">
        <f>IFERROR(IF($O78="","",IF(INDEX('Parâmetros'!$D$9:$D$18,MATCH($O78,'Parâmetros'!$A$9:$A$18,0))=0,"",INDEX('Parâmetros'!$D$9:$D$18,MATCH($O78,'Parâmetros'!$A$9:$A$18,0)))),"")</f>
        <v/>
      </c>
      <c r="R78" s="18">
        <f>IFERROR(IF($O78="","",IF(INDEX('Parâmetros'!$E$9:$E$18,MATCH($O78,'Parâmetros'!$A$9:$A$18,0))=0,"",INDEX('Parâmetros'!$E$9:$E$18,MATCH($O78,'Parâmetros'!$A$9:$A$18,0)))),"")</f>
        <v/>
      </c>
      <c r="S78" s="19">
        <f>IFERROR(IF($A78="","",IF($N78&lt;&gt;"Aplicar taxa configurada","Não aplicável",IF($O78="","Seleccionar taxa",IF($P78="","Taxa sem valor",IF(AND($Q78="",$R78=""),"Sem limites configurados",IF(IFERROR(AND($Q78&lt;&gt;"",$B78&lt;$Q78),FALSE),"Antes do início configurado",IF(IFERROR(AND($R78&lt;&gt;"",$B78&gt;$R78),FALSE),"Após o fim configurado","Dentro dos limites configurados"))))))),"Verificar parâmetros")</f>
        <v/>
      </c>
      <c r="T78" s="9">
        <f>IFERROR(IF($A78="","",IF($N78="Aplicar taxa configurada",IF(OR($M78="",$P78=""),"",ROUND($M78*$P78,2)),IF($N78="Sem retenção (confirmada pelo utilizador)",0,""))),"")</f>
        <v/>
      </c>
      <c r="U78" s="16" t="n"/>
      <c r="V78" s="9">
        <f>IFERROR(IF(OR($A78="",$T78="",$U78=""),"",$U78-$T78),"")</f>
        <v/>
      </c>
      <c r="W78" s="19">
        <f>IFERROR(IF($A78="","",IF($B78="","Data de emissão em falta",IF($N78="Pendente de confirmação","Pendente de confirmação",IF($N78="Aplicar taxa configurada",IF($S78&lt;&gt;"Dentro dos limites configurados","Confirmar parâmetros",IF($M78="","Base em falta",IF($U78="","Aguardar valor indicado",IF(ABS($V78)&lt;='Parâmetros'!$B$4,"Conferido","Diferença a analisar")))),IF($N78="Sem retenção (confirmada pelo utilizador)",IF($U78="","Aguardar valor indicado",IF($U78=0,"Sem retenção registada","Diferença a analisar")),"Verificar tratamento"))))),"Erro de controlo")</f>
        <v/>
      </c>
      <c r="X78" s="15" t="n"/>
    </row>
    <row r="79">
      <c r="A79" s="13" t="n"/>
      <c r="B79" s="14" t="n"/>
      <c r="C79" s="14" t="n"/>
      <c r="D79" s="11">
        <f>IFERROR(IF($A79="","",YEAR($B79)),"")</f>
        <v/>
      </c>
      <c r="E79" s="15" t="n"/>
      <c r="F79" s="13" t="n"/>
      <c r="G79" s="15" t="n"/>
      <c r="H79" s="13" t="n"/>
      <c r="I79" s="16" t="n"/>
      <c r="J79" s="16" t="n"/>
      <c r="K79" s="16" t="n"/>
      <c r="L79" s="9">
        <f>IFERROR(IF($A79="","",SUM($I79:$K79)),"")</f>
        <v/>
      </c>
      <c r="M79" s="16" t="n"/>
      <c r="N79" s="15" t="n"/>
      <c r="O79" s="13" t="n"/>
      <c r="P79" s="17">
        <f>IFERROR(IF($O79="","",IF(INDEX('Parâmetros'!$C$9:$C$18,MATCH($O79,'Parâmetros'!$A$9:$A$18,0))=0,"",INDEX('Parâmetros'!$C$9:$C$18,MATCH($O79,'Parâmetros'!$A$9:$A$18,0)))),"")</f>
        <v/>
      </c>
      <c r="Q79" s="18">
        <f>IFERROR(IF($O79="","",IF(INDEX('Parâmetros'!$D$9:$D$18,MATCH($O79,'Parâmetros'!$A$9:$A$18,0))=0,"",INDEX('Parâmetros'!$D$9:$D$18,MATCH($O79,'Parâmetros'!$A$9:$A$18,0)))),"")</f>
        <v/>
      </c>
      <c r="R79" s="18">
        <f>IFERROR(IF($O79="","",IF(INDEX('Parâmetros'!$E$9:$E$18,MATCH($O79,'Parâmetros'!$A$9:$A$18,0))=0,"",INDEX('Parâmetros'!$E$9:$E$18,MATCH($O79,'Parâmetros'!$A$9:$A$18,0)))),"")</f>
        <v/>
      </c>
      <c r="S79" s="19">
        <f>IFERROR(IF($A79="","",IF($N79&lt;&gt;"Aplicar taxa configurada","Não aplicável",IF($O79="","Seleccionar taxa",IF($P79="","Taxa sem valor",IF(AND($Q79="",$R79=""),"Sem limites configurados",IF(IFERROR(AND($Q79&lt;&gt;"",$B79&lt;$Q79),FALSE),"Antes do início configurado",IF(IFERROR(AND($R79&lt;&gt;"",$B79&gt;$R79),FALSE),"Após o fim configurado","Dentro dos limites configurados"))))))),"Verificar parâmetros")</f>
        <v/>
      </c>
      <c r="T79" s="9">
        <f>IFERROR(IF($A79="","",IF($N79="Aplicar taxa configurada",IF(OR($M79="",$P79=""),"",ROUND($M79*$P79,2)),IF($N79="Sem retenção (confirmada pelo utilizador)",0,""))),"")</f>
        <v/>
      </c>
      <c r="U79" s="16" t="n"/>
      <c r="V79" s="9">
        <f>IFERROR(IF(OR($A79="",$T79="",$U79=""),"",$U79-$T79),"")</f>
        <v/>
      </c>
      <c r="W79" s="19">
        <f>IFERROR(IF($A79="","",IF($B79="","Data de emissão em falta",IF($N79="Pendente de confirmação","Pendente de confirmação",IF($N79="Aplicar taxa configurada",IF($S79&lt;&gt;"Dentro dos limites configurados","Confirmar parâmetros",IF($M79="","Base em falta",IF($U79="","Aguardar valor indicado",IF(ABS($V79)&lt;='Parâmetros'!$B$4,"Conferido","Diferença a analisar")))),IF($N79="Sem retenção (confirmada pelo utilizador)",IF($U79="","Aguardar valor indicado",IF($U79=0,"Sem retenção registada","Diferença a analisar")),"Verificar tratamento"))))),"Erro de controlo")</f>
        <v/>
      </c>
      <c r="X79" s="15" t="n"/>
    </row>
    <row r="80">
      <c r="A80" s="13" t="n"/>
      <c r="B80" s="14" t="n"/>
      <c r="C80" s="14" t="n"/>
      <c r="D80" s="11">
        <f>IFERROR(IF($A80="","",YEAR($B80)),"")</f>
        <v/>
      </c>
      <c r="E80" s="15" t="n"/>
      <c r="F80" s="13" t="n"/>
      <c r="G80" s="15" t="n"/>
      <c r="H80" s="13" t="n"/>
      <c r="I80" s="16" t="n"/>
      <c r="J80" s="16" t="n"/>
      <c r="K80" s="16" t="n"/>
      <c r="L80" s="9">
        <f>IFERROR(IF($A80="","",SUM($I80:$K80)),"")</f>
        <v/>
      </c>
      <c r="M80" s="16" t="n"/>
      <c r="N80" s="15" t="n"/>
      <c r="O80" s="13" t="n"/>
      <c r="P80" s="17">
        <f>IFERROR(IF($O80="","",IF(INDEX('Parâmetros'!$C$9:$C$18,MATCH($O80,'Parâmetros'!$A$9:$A$18,0))=0,"",INDEX('Parâmetros'!$C$9:$C$18,MATCH($O80,'Parâmetros'!$A$9:$A$18,0)))),"")</f>
        <v/>
      </c>
      <c r="Q80" s="18">
        <f>IFERROR(IF($O80="","",IF(INDEX('Parâmetros'!$D$9:$D$18,MATCH($O80,'Parâmetros'!$A$9:$A$18,0))=0,"",INDEX('Parâmetros'!$D$9:$D$18,MATCH($O80,'Parâmetros'!$A$9:$A$18,0)))),"")</f>
        <v/>
      </c>
      <c r="R80" s="18">
        <f>IFERROR(IF($O80="","",IF(INDEX('Parâmetros'!$E$9:$E$18,MATCH($O80,'Parâmetros'!$A$9:$A$18,0))=0,"",INDEX('Parâmetros'!$E$9:$E$18,MATCH($O80,'Parâmetros'!$A$9:$A$18,0)))),"")</f>
        <v/>
      </c>
      <c r="S80" s="19">
        <f>IFERROR(IF($A80="","",IF($N80&lt;&gt;"Aplicar taxa configurada","Não aplicável",IF($O80="","Seleccionar taxa",IF($P80="","Taxa sem valor",IF(AND($Q80="",$R80=""),"Sem limites configurados",IF(IFERROR(AND($Q80&lt;&gt;"",$B80&lt;$Q80),FALSE),"Antes do início configurado",IF(IFERROR(AND($R80&lt;&gt;"",$B80&gt;$R80),FALSE),"Após o fim configurado","Dentro dos limites configurados"))))))),"Verificar parâmetros")</f>
        <v/>
      </c>
      <c r="T80" s="9">
        <f>IFERROR(IF($A80="","",IF($N80="Aplicar taxa configurada",IF(OR($M80="",$P80=""),"",ROUND($M80*$P80,2)),IF($N80="Sem retenção (confirmada pelo utilizador)",0,""))),"")</f>
        <v/>
      </c>
      <c r="U80" s="16" t="n"/>
      <c r="V80" s="9">
        <f>IFERROR(IF(OR($A80="",$T80="",$U80=""),"",$U80-$T80),"")</f>
        <v/>
      </c>
      <c r="W80" s="19">
        <f>IFERROR(IF($A80="","",IF($B80="","Data de emissão em falta",IF($N80="Pendente de confirmação","Pendente de confirmação",IF($N80="Aplicar taxa configurada",IF($S80&lt;&gt;"Dentro dos limites configurados","Confirmar parâmetros",IF($M80="","Base em falta",IF($U80="","Aguardar valor indicado",IF(ABS($V80)&lt;='Parâmetros'!$B$4,"Conferido","Diferença a analisar")))),IF($N80="Sem retenção (confirmada pelo utilizador)",IF($U80="","Aguardar valor indicado",IF($U80=0,"Sem retenção registada","Diferença a analisar")),"Verificar tratamento"))))),"Erro de controlo")</f>
        <v/>
      </c>
      <c r="X80" s="15" t="n"/>
    </row>
    <row r="81">
      <c r="A81" s="13" t="n"/>
      <c r="B81" s="14" t="n"/>
      <c r="C81" s="14" t="n"/>
      <c r="D81" s="11">
        <f>IFERROR(IF($A81="","",YEAR($B81)),"")</f>
        <v/>
      </c>
      <c r="E81" s="15" t="n"/>
      <c r="F81" s="13" t="n"/>
      <c r="G81" s="15" t="n"/>
      <c r="H81" s="13" t="n"/>
      <c r="I81" s="16" t="n"/>
      <c r="J81" s="16" t="n"/>
      <c r="K81" s="16" t="n"/>
      <c r="L81" s="9">
        <f>IFERROR(IF($A81="","",SUM($I81:$K81)),"")</f>
        <v/>
      </c>
      <c r="M81" s="16" t="n"/>
      <c r="N81" s="15" t="n"/>
      <c r="O81" s="13" t="n"/>
      <c r="P81" s="17">
        <f>IFERROR(IF($O81="","",IF(INDEX('Parâmetros'!$C$9:$C$18,MATCH($O81,'Parâmetros'!$A$9:$A$18,0))=0,"",INDEX('Parâmetros'!$C$9:$C$18,MATCH($O81,'Parâmetros'!$A$9:$A$18,0)))),"")</f>
        <v/>
      </c>
      <c r="Q81" s="18">
        <f>IFERROR(IF($O81="","",IF(INDEX('Parâmetros'!$D$9:$D$18,MATCH($O81,'Parâmetros'!$A$9:$A$18,0))=0,"",INDEX('Parâmetros'!$D$9:$D$18,MATCH($O81,'Parâmetros'!$A$9:$A$18,0)))),"")</f>
        <v/>
      </c>
      <c r="R81" s="18">
        <f>IFERROR(IF($O81="","",IF(INDEX('Parâmetros'!$E$9:$E$18,MATCH($O81,'Parâmetros'!$A$9:$A$18,0))=0,"",INDEX('Parâmetros'!$E$9:$E$18,MATCH($O81,'Parâmetros'!$A$9:$A$18,0)))),"")</f>
        <v/>
      </c>
      <c r="S81" s="19">
        <f>IFERROR(IF($A81="","",IF($N81&lt;&gt;"Aplicar taxa configurada","Não aplicável",IF($O81="","Seleccionar taxa",IF($P81="","Taxa sem valor",IF(AND($Q81="",$R81=""),"Sem limites configurados",IF(IFERROR(AND($Q81&lt;&gt;"",$B81&lt;$Q81),FALSE),"Antes do início configurado",IF(IFERROR(AND($R81&lt;&gt;"",$B81&gt;$R81),FALSE),"Após o fim configurado","Dentro dos limites configurados"))))))),"Verificar parâmetros")</f>
        <v/>
      </c>
      <c r="T81" s="9">
        <f>IFERROR(IF($A81="","",IF($N81="Aplicar taxa configurada",IF(OR($M81="",$P81=""),"",ROUND($M81*$P81,2)),IF($N81="Sem retenção (confirmada pelo utilizador)",0,""))),"")</f>
        <v/>
      </c>
      <c r="U81" s="16" t="n"/>
      <c r="V81" s="9">
        <f>IFERROR(IF(OR($A81="",$T81="",$U81=""),"",$U81-$T81),"")</f>
        <v/>
      </c>
      <c r="W81" s="19">
        <f>IFERROR(IF($A81="","",IF($B81="","Data de emissão em falta",IF($N81="Pendente de confirmação","Pendente de confirmação",IF($N81="Aplicar taxa configurada",IF($S81&lt;&gt;"Dentro dos limites configurados","Confirmar parâmetros",IF($M81="","Base em falta",IF($U81="","Aguardar valor indicado",IF(ABS($V81)&lt;='Parâmetros'!$B$4,"Conferido","Diferença a analisar")))),IF($N81="Sem retenção (confirmada pelo utilizador)",IF($U81="","Aguardar valor indicado",IF($U81=0,"Sem retenção registada","Diferença a analisar")),"Verificar tratamento"))))),"Erro de controlo")</f>
        <v/>
      </c>
      <c r="X81" s="15" t="n"/>
    </row>
    <row r="82">
      <c r="A82" s="13" t="n"/>
      <c r="B82" s="14" t="n"/>
      <c r="C82" s="14" t="n"/>
      <c r="D82" s="11">
        <f>IFERROR(IF($A82="","",YEAR($B82)),"")</f>
        <v/>
      </c>
      <c r="E82" s="15" t="n"/>
      <c r="F82" s="13" t="n"/>
      <c r="G82" s="15" t="n"/>
      <c r="H82" s="13" t="n"/>
      <c r="I82" s="16" t="n"/>
      <c r="J82" s="16" t="n"/>
      <c r="K82" s="16" t="n"/>
      <c r="L82" s="9">
        <f>IFERROR(IF($A82="","",SUM($I82:$K82)),"")</f>
        <v/>
      </c>
      <c r="M82" s="16" t="n"/>
      <c r="N82" s="15" t="n"/>
      <c r="O82" s="13" t="n"/>
      <c r="P82" s="17">
        <f>IFERROR(IF($O82="","",IF(INDEX('Parâmetros'!$C$9:$C$18,MATCH($O82,'Parâmetros'!$A$9:$A$18,0))=0,"",INDEX('Parâmetros'!$C$9:$C$18,MATCH($O82,'Parâmetros'!$A$9:$A$18,0)))),"")</f>
        <v/>
      </c>
      <c r="Q82" s="18">
        <f>IFERROR(IF($O82="","",IF(INDEX('Parâmetros'!$D$9:$D$18,MATCH($O82,'Parâmetros'!$A$9:$A$18,0))=0,"",INDEX('Parâmetros'!$D$9:$D$18,MATCH($O82,'Parâmetros'!$A$9:$A$18,0)))),"")</f>
        <v/>
      </c>
      <c r="R82" s="18">
        <f>IFERROR(IF($O82="","",IF(INDEX('Parâmetros'!$E$9:$E$18,MATCH($O82,'Parâmetros'!$A$9:$A$18,0))=0,"",INDEX('Parâmetros'!$E$9:$E$18,MATCH($O82,'Parâmetros'!$A$9:$A$18,0)))),"")</f>
        <v/>
      </c>
      <c r="S82" s="19">
        <f>IFERROR(IF($A82="","",IF($N82&lt;&gt;"Aplicar taxa configurada","Não aplicável",IF($O82="","Seleccionar taxa",IF($P82="","Taxa sem valor",IF(AND($Q82="",$R82=""),"Sem limites configurados",IF(IFERROR(AND($Q82&lt;&gt;"",$B82&lt;$Q82),FALSE),"Antes do início configurado",IF(IFERROR(AND($R82&lt;&gt;"",$B82&gt;$R82),FALSE),"Após o fim configurado","Dentro dos limites configurados"))))))),"Verificar parâmetros")</f>
        <v/>
      </c>
      <c r="T82" s="9">
        <f>IFERROR(IF($A82="","",IF($N82="Aplicar taxa configurada",IF(OR($M82="",$P82=""),"",ROUND($M82*$P82,2)),IF($N82="Sem retenção (confirmada pelo utilizador)",0,""))),"")</f>
        <v/>
      </c>
      <c r="U82" s="16" t="n"/>
      <c r="V82" s="9">
        <f>IFERROR(IF(OR($A82="",$T82="",$U82=""),"",$U82-$T82),"")</f>
        <v/>
      </c>
      <c r="W82" s="19">
        <f>IFERROR(IF($A82="","",IF($B82="","Data de emissão em falta",IF($N82="Pendente de confirmação","Pendente de confirmação",IF($N82="Aplicar taxa configurada",IF($S82&lt;&gt;"Dentro dos limites configurados","Confirmar parâmetros",IF($M82="","Base em falta",IF($U82="","Aguardar valor indicado",IF(ABS($V82)&lt;='Parâmetros'!$B$4,"Conferido","Diferença a analisar")))),IF($N82="Sem retenção (confirmada pelo utilizador)",IF($U82="","Aguardar valor indicado",IF($U82=0,"Sem retenção registada","Diferença a analisar")),"Verificar tratamento"))))),"Erro de controlo")</f>
        <v/>
      </c>
      <c r="X82" s="15" t="n"/>
    </row>
    <row r="83">
      <c r="A83" s="13" t="n"/>
      <c r="B83" s="14" t="n"/>
      <c r="C83" s="14" t="n"/>
      <c r="D83" s="11">
        <f>IFERROR(IF($A83="","",YEAR($B83)),"")</f>
        <v/>
      </c>
      <c r="E83" s="15" t="n"/>
      <c r="F83" s="13" t="n"/>
      <c r="G83" s="15" t="n"/>
      <c r="H83" s="13" t="n"/>
      <c r="I83" s="16" t="n"/>
      <c r="J83" s="16" t="n"/>
      <c r="K83" s="16" t="n"/>
      <c r="L83" s="9">
        <f>IFERROR(IF($A83="","",SUM($I83:$K83)),"")</f>
        <v/>
      </c>
      <c r="M83" s="16" t="n"/>
      <c r="N83" s="15" t="n"/>
      <c r="O83" s="13" t="n"/>
      <c r="P83" s="17">
        <f>IFERROR(IF($O83="","",IF(INDEX('Parâmetros'!$C$9:$C$18,MATCH($O83,'Parâmetros'!$A$9:$A$18,0))=0,"",INDEX('Parâmetros'!$C$9:$C$18,MATCH($O83,'Parâmetros'!$A$9:$A$18,0)))),"")</f>
        <v/>
      </c>
      <c r="Q83" s="18">
        <f>IFERROR(IF($O83="","",IF(INDEX('Parâmetros'!$D$9:$D$18,MATCH($O83,'Parâmetros'!$A$9:$A$18,0))=0,"",INDEX('Parâmetros'!$D$9:$D$18,MATCH($O83,'Parâmetros'!$A$9:$A$18,0)))),"")</f>
        <v/>
      </c>
      <c r="R83" s="18">
        <f>IFERROR(IF($O83="","",IF(INDEX('Parâmetros'!$E$9:$E$18,MATCH($O83,'Parâmetros'!$A$9:$A$18,0))=0,"",INDEX('Parâmetros'!$E$9:$E$18,MATCH($O83,'Parâmetros'!$A$9:$A$18,0)))),"")</f>
        <v/>
      </c>
      <c r="S83" s="19">
        <f>IFERROR(IF($A83="","",IF($N83&lt;&gt;"Aplicar taxa configurada","Não aplicável",IF($O83="","Seleccionar taxa",IF($P83="","Taxa sem valor",IF(AND($Q83="",$R83=""),"Sem limites configurados",IF(IFERROR(AND($Q83&lt;&gt;"",$B83&lt;$Q83),FALSE),"Antes do início configurado",IF(IFERROR(AND($R83&lt;&gt;"",$B83&gt;$R83),FALSE),"Após o fim configurado","Dentro dos limites configurados"))))))),"Verificar parâmetros")</f>
        <v/>
      </c>
      <c r="T83" s="9">
        <f>IFERROR(IF($A83="","",IF($N83="Aplicar taxa configurada",IF(OR($M83="",$P83=""),"",ROUND($M83*$P83,2)),IF($N83="Sem retenção (confirmada pelo utilizador)",0,""))),"")</f>
        <v/>
      </c>
      <c r="U83" s="16" t="n"/>
      <c r="V83" s="9">
        <f>IFERROR(IF(OR($A83="",$T83="",$U83=""),"",$U83-$T83),"")</f>
        <v/>
      </c>
      <c r="W83" s="19">
        <f>IFERROR(IF($A83="","",IF($B83="","Data de emissão em falta",IF($N83="Pendente de confirmação","Pendente de confirmação",IF($N83="Aplicar taxa configurada",IF($S83&lt;&gt;"Dentro dos limites configurados","Confirmar parâmetros",IF($M83="","Base em falta",IF($U83="","Aguardar valor indicado",IF(ABS($V83)&lt;='Parâmetros'!$B$4,"Conferido","Diferença a analisar")))),IF($N83="Sem retenção (confirmada pelo utilizador)",IF($U83="","Aguardar valor indicado",IF($U83=0,"Sem retenção registada","Diferença a analisar")),"Verificar tratamento"))))),"Erro de controlo")</f>
        <v/>
      </c>
      <c r="X83" s="15" t="n"/>
    </row>
    <row r="84">
      <c r="A84" s="13" t="n"/>
      <c r="B84" s="14" t="n"/>
      <c r="C84" s="14" t="n"/>
      <c r="D84" s="11">
        <f>IFERROR(IF($A84="","",YEAR($B84)),"")</f>
        <v/>
      </c>
      <c r="E84" s="15" t="n"/>
      <c r="F84" s="13" t="n"/>
      <c r="G84" s="15" t="n"/>
      <c r="H84" s="13" t="n"/>
      <c r="I84" s="16" t="n"/>
      <c r="J84" s="16" t="n"/>
      <c r="K84" s="16" t="n"/>
      <c r="L84" s="9">
        <f>IFERROR(IF($A84="","",SUM($I84:$K84)),"")</f>
        <v/>
      </c>
      <c r="M84" s="16" t="n"/>
      <c r="N84" s="15" t="n"/>
      <c r="O84" s="13" t="n"/>
      <c r="P84" s="17">
        <f>IFERROR(IF($O84="","",IF(INDEX('Parâmetros'!$C$9:$C$18,MATCH($O84,'Parâmetros'!$A$9:$A$18,0))=0,"",INDEX('Parâmetros'!$C$9:$C$18,MATCH($O84,'Parâmetros'!$A$9:$A$18,0)))),"")</f>
        <v/>
      </c>
      <c r="Q84" s="18">
        <f>IFERROR(IF($O84="","",IF(INDEX('Parâmetros'!$D$9:$D$18,MATCH($O84,'Parâmetros'!$A$9:$A$18,0))=0,"",INDEX('Parâmetros'!$D$9:$D$18,MATCH($O84,'Parâmetros'!$A$9:$A$18,0)))),"")</f>
        <v/>
      </c>
      <c r="R84" s="18">
        <f>IFERROR(IF($O84="","",IF(INDEX('Parâmetros'!$E$9:$E$18,MATCH($O84,'Parâmetros'!$A$9:$A$18,0))=0,"",INDEX('Parâmetros'!$E$9:$E$18,MATCH($O84,'Parâmetros'!$A$9:$A$18,0)))),"")</f>
        <v/>
      </c>
      <c r="S84" s="19">
        <f>IFERROR(IF($A84="","",IF($N84&lt;&gt;"Aplicar taxa configurada","Não aplicável",IF($O84="","Seleccionar taxa",IF($P84="","Taxa sem valor",IF(AND($Q84="",$R84=""),"Sem limites configurados",IF(IFERROR(AND($Q84&lt;&gt;"",$B84&lt;$Q84),FALSE),"Antes do início configurado",IF(IFERROR(AND($R84&lt;&gt;"",$B84&gt;$R84),FALSE),"Após o fim configurado","Dentro dos limites configurados"))))))),"Verificar parâmetros")</f>
        <v/>
      </c>
      <c r="T84" s="9">
        <f>IFERROR(IF($A84="","",IF($N84="Aplicar taxa configurada",IF(OR($M84="",$P84=""),"",ROUND($M84*$P84,2)),IF($N84="Sem retenção (confirmada pelo utilizador)",0,""))),"")</f>
        <v/>
      </c>
      <c r="U84" s="16" t="n"/>
      <c r="V84" s="9">
        <f>IFERROR(IF(OR($A84="",$T84="",$U84=""),"",$U84-$T84),"")</f>
        <v/>
      </c>
      <c r="W84" s="19">
        <f>IFERROR(IF($A84="","",IF($B84="","Data de emissão em falta",IF($N84="Pendente de confirmação","Pendente de confirmação",IF($N84="Aplicar taxa configurada",IF($S84&lt;&gt;"Dentro dos limites configurados","Confirmar parâmetros",IF($M84="","Base em falta",IF($U84="","Aguardar valor indicado",IF(ABS($V84)&lt;='Parâmetros'!$B$4,"Conferido","Diferença a analisar")))),IF($N84="Sem retenção (confirmada pelo utilizador)",IF($U84="","Aguardar valor indicado",IF($U84=0,"Sem retenção registada","Diferença a analisar")),"Verificar tratamento"))))),"Erro de controlo")</f>
        <v/>
      </c>
      <c r="X84" s="15" t="n"/>
    </row>
    <row r="85">
      <c r="A85" s="13" t="n"/>
      <c r="B85" s="14" t="n"/>
      <c r="C85" s="14" t="n"/>
      <c r="D85" s="11">
        <f>IFERROR(IF($A85="","",YEAR($B85)),"")</f>
        <v/>
      </c>
      <c r="E85" s="15" t="n"/>
      <c r="F85" s="13" t="n"/>
      <c r="G85" s="15" t="n"/>
      <c r="H85" s="13" t="n"/>
      <c r="I85" s="16" t="n"/>
      <c r="J85" s="16" t="n"/>
      <c r="K85" s="16" t="n"/>
      <c r="L85" s="9">
        <f>IFERROR(IF($A85="","",SUM($I85:$K85)),"")</f>
        <v/>
      </c>
      <c r="M85" s="16" t="n"/>
      <c r="N85" s="15" t="n"/>
      <c r="O85" s="13" t="n"/>
      <c r="P85" s="17">
        <f>IFERROR(IF($O85="","",IF(INDEX('Parâmetros'!$C$9:$C$18,MATCH($O85,'Parâmetros'!$A$9:$A$18,0))=0,"",INDEX('Parâmetros'!$C$9:$C$18,MATCH($O85,'Parâmetros'!$A$9:$A$18,0)))),"")</f>
        <v/>
      </c>
      <c r="Q85" s="18">
        <f>IFERROR(IF($O85="","",IF(INDEX('Parâmetros'!$D$9:$D$18,MATCH($O85,'Parâmetros'!$A$9:$A$18,0))=0,"",INDEX('Parâmetros'!$D$9:$D$18,MATCH($O85,'Parâmetros'!$A$9:$A$18,0)))),"")</f>
        <v/>
      </c>
      <c r="R85" s="18">
        <f>IFERROR(IF($O85="","",IF(INDEX('Parâmetros'!$E$9:$E$18,MATCH($O85,'Parâmetros'!$A$9:$A$18,0))=0,"",INDEX('Parâmetros'!$E$9:$E$18,MATCH($O85,'Parâmetros'!$A$9:$A$18,0)))),"")</f>
        <v/>
      </c>
      <c r="S85" s="19">
        <f>IFERROR(IF($A85="","",IF($N85&lt;&gt;"Aplicar taxa configurada","Não aplicável",IF($O85="","Seleccionar taxa",IF($P85="","Taxa sem valor",IF(AND($Q85="",$R85=""),"Sem limites configurados",IF(IFERROR(AND($Q85&lt;&gt;"",$B85&lt;$Q85),FALSE),"Antes do início configurado",IF(IFERROR(AND($R85&lt;&gt;"",$B85&gt;$R85),FALSE),"Após o fim configurado","Dentro dos limites configurados"))))))),"Verificar parâmetros")</f>
        <v/>
      </c>
      <c r="T85" s="9">
        <f>IFERROR(IF($A85="","",IF($N85="Aplicar taxa configurada",IF(OR($M85="",$P85=""),"",ROUND($M85*$P85,2)),IF($N85="Sem retenção (confirmada pelo utilizador)",0,""))),"")</f>
        <v/>
      </c>
      <c r="U85" s="16" t="n"/>
      <c r="V85" s="9">
        <f>IFERROR(IF(OR($A85="",$T85="",$U85=""),"",$U85-$T85),"")</f>
        <v/>
      </c>
      <c r="W85" s="19">
        <f>IFERROR(IF($A85="","",IF($B85="","Data de emissão em falta",IF($N85="Pendente de confirmação","Pendente de confirmação",IF($N85="Aplicar taxa configurada",IF($S85&lt;&gt;"Dentro dos limites configurados","Confirmar parâmetros",IF($M85="","Base em falta",IF($U85="","Aguardar valor indicado",IF(ABS($V85)&lt;='Parâmetros'!$B$4,"Conferido","Diferença a analisar")))),IF($N85="Sem retenção (confirmada pelo utilizador)",IF($U85="","Aguardar valor indicado",IF($U85=0,"Sem retenção registada","Diferença a analisar")),"Verificar tratamento"))))),"Erro de controlo")</f>
        <v/>
      </c>
      <c r="X85" s="15" t="n"/>
    </row>
    <row r="86">
      <c r="A86" s="13" t="n"/>
      <c r="B86" s="14" t="n"/>
      <c r="C86" s="14" t="n"/>
      <c r="D86" s="11">
        <f>IFERROR(IF($A86="","",YEAR($B86)),"")</f>
        <v/>
      </c>
      <c r="E86" s="15" t="n"/>
      <c r="F86" s="13" t="n"/>
      <c r="G86" s="15" t="n"/>
      <c r="H86" s="13" t="n"/>
      <c r="I86" s="16" t="n"/>
      <c r="J86" s="16" t="n"/>
      <c r="K86" s="16" t="n"/>
      <c r="L86" s="9">
        <f>IFERROR(IF($A86="","",SUM($I86:$K86)),"")</f>
        <v/>
      </c>
      <c r="M86" s="16" t="n"/>
      <c r="N86" s="15" t="n"/>
      <c r="O86" s="13" t="n"/>
      <c r="P86" s="17">
        <f>IFERROR(IF($O86="","",IF(INDEX('Parâmetros'!$C$9:$C$18,MATCH($O86,'Parâmetros'!$A$9:$A$18,0))=0,"",INDEX('Parâmetros'!$C$9:$C$18,MATCH($O86,'Parâmetros'!$A$9:$A$18,0)))),"")</f>
        <v/>
      </c>
      <c r="Q86" s="18">
        <f>IFERROR(IF($O86="","",IF(INDEX('Parâmetros'!$D$9:$D$18,MATCH($O86,'Parâmetros'!$A$9:$A$18,0))=0,"",INDEX('Parâmetros'!$D$9:$D$18,MATCH($O86,'Parâmetros'!$A$9:$A$18,0)))),"")</f>
        <v/>
      </c>
      <c r="R86" s="18">
        <f>IFERROR(IF($O86="","",IF(INDEX('Parâmetros'!$E$9:$E$18,MATCH($O86,'Parâmetros'!$A$9:$A$18,0))=0,"",INDEX('Parâmetros'!$E$9:$E$18,MATCH($O86,'Parâmetros'!$A$9:$A$18,0)))),"")</f>
        <v/>
      </c>
      <c r="S86" s="19">
        <f>IFERROR(IF($A86="","",IF($N86&lt;&gt;"Aplicar taxa configurada","Não aplicável",IF($O86="","Seleccionar taxa",IF($P86="","Taxa sem valor",IF(AND($Q86="",$R86=""),"Sem limites configurados",IF(IFERROR(AND($Q86&lt;&gt;"",$B86&lt;$Q86),FALSE),"Antes do início configurado",IF(IFERROR(AND($R86&lt;&gt;"",$B86&gt;$R86),FALSE),"Após o fim configurado","Dentro dos limites configurados"))))))),"Verificar parâmetros")</f>
        <v/>
      </c>
      <c r="T86" s="9">
        <f>IFERROR(IF($A86="","",IF($N86="Aplicar taxa configurada",IF(OR($M86="",$P86=""),"",ROUND($M86*$P86,2)),IF($N86="Sem retenção (confirmada pelo utilizador)",0,""))),"")</f>
        <v/>
      </c>
      <c r="U86" s="16" t="n"/>
      <c r="V86" s="9">
        <f>IFERROR(IF(OR($A86="",$T86="",$U86=""),"",$U86-$T86),"")</f>
        <v/>
      </c>
      <c r="W86" s="19">
        <f>IFERROR(IF($A86="","",IF($B86="","Data de emissão em falta",IF($N86="Pendente de confirmação","Pendente de confirmação",IF($N86="Aplicar taxa configurada",IF($S86&lt;&gt;"Dentro dos limites configurados","Confirmar parâmetros",IF($M86="","Base em falta",IF($U86="","Aguardar valor indicado",IF(ABS($V86)&lt;='Parâmetros'!$B$4,"Conferido","Diferença a analisar")))),IF($N86="Sem retenção (confirmada pelo utilizador)",IF($U86="","Aguardar valor indicado",IF($U86=0,"Sem retenção registada","Diferença a analisar")),"Verificar tratamento"))))),"Erro de controlo")</f>
        <v/>
      </c>
      <c r="X86" s="15" t="n"/>
    </row>
    <row r="87">
      <c r="A87" s="13" t="n"/>
      <c r="B87" s="14" t="n"/>
      <c r="C87" s="14" t="n"/>
      <c r="D87" s="11">
        <f>IFERROR(IF($A87="","",YEAR($B87)),"")</f>
        <v/>
      </c>
      <c r="E87" s="15" t="n"/>
      <c r="F87" s="13" t="n"/>
      <c r="G87" s="15" t="n"/>
      <c r="H87" s="13" t="n"/>
      <c r="I87" s="16" t="n"/>
      <c r="J87" s="16" t="n"/>
      <c r="K87" s="16" t="n"/>
      <c r="L87" s="9">
        <f>IFERROR(IF($A87="","",SUM($I87:$K87)),"")</f>
        <v/>
      </c>
      <c r="M87" s="16" t="n"/>
      <c r="N87" s="15" t="n"/>
      <c r="O87" s="13" t="n"/>
      <c r="P87" s="17">
        <f>IFERROR(IF($O87="","",IF(INDEX('Parâmetros'!$C$9:$C$18,MATCH($O87,'Parâmetros'!$A$9:$A$18,0))=0,"",INDEX('Parâmetros'!$C$9:$C$18,MATCH($O87,'Parâmetros'!$A$9:$A$18,0)))),"")</f>
        <v/>
      </c>
      <c r="Q87" s="18">
        <f>IFERROR(IF($O87="","",IF(INDEX('Parâmetros'!$D$9:$D$18,MATCH($O87,'Parâmetros'!$A$9:$A$18,0))=0,"",INDEX('Parâmetros'!$D$9:$D$18,MATCH($O87,'Parâmetros'!$A$9:$A$18,0)))),"")</f>
        <v/>
      </c>
      <c r="R87" s="18">
        <f>IFERROR(IF($O87="","",IF(INDEX('Parâmetros'!$E$9:$E$18,MATCH($O87,'Parâmetros'!$A$9:$A$18,0))=0,"",INDEX('Parâmetros'!$E$9:$E$18,MATCH($O87,'Parâmetros'!$A$9:$A$18,0)))),"")</f>
        <v/>
      </c>
      <c r="S87" s="19">
        <f>IFERROR(IF($A87="","",IF($N87&lt;&gt;"Aplicar taxa configurada","Não aplicável",IF($O87="","Seleccionar taxa",IF($P87="","Taxa sem valor",IF(AND($Q87="",$R87=""),"Sem limites configurados",IF(IFERROR(AND($Q87&lt;&gt;"",$B87&lt;$Q87),FALSE),"Antes do início configurado",IF(IFERROR(AND($R87&lt;&gt;"",$B87&gt;$R87),FALSE),"Após o fim configurado","Dentro dos limites configurados"))))))),"Verificar parâmetros")</f>
        <v/>
      </c>
      <c r="T87" s="9">
        <f>IFERROR(IF($A87="","",IF($N87="Aplicar taxa configurada",IF(OR($M87="",$P87=""),"",ROUND($M87*$P87,2)),IF($N87="Sem retenção (confirmada pelo utilizador)",0,""))),"")</f>
        <v/>
      </c>
      <c r="U87" s="16" t="n"/>
      <c r="V87" s="9">
        <f>IFERROR(IF(OR($A87="",$T87="",$U87=""),"",$U87-$T87),"")</f>
        <v/>
      </c>
      <c r="W87" s="19">
        <f>IFERROR(IF($A87="","",IF($B87="","Data de emissão em falta",IF($N87="Pendente de confirmação","Pendente de confirmação",IF($N87="Aplicar taxa configurada",IF($S87&lt;&gt;"Dentro dos limites configurados","Confirmar parâmetros",IF($M87="","Base em falta",IF($U87="","Aguardar valor indicado",IF(ABS($V87)&lt;='Parâmetros'!$B$4,"Conferido","Diferença a analisar")))),IF($N87="Sem retenção (confirmada pelo utilizador)",IF($U87="","Aguardar valor indicado",IF($U87=0,"Sem retenção registada","Diferença a analisar")),"Verificar tratamento"))))),"Erro de controlo")</f>
        <v/>
      </c>
      <c r="X87" s="15" t="n"/>
    </row>
    <row r="88">
      <c r="A88" s="13" t="n"/>
      <c r="B88" s="14" t="n"/>
      <c r="C88" s="14" t="n"/>
      <c r="D88" s="11">
        <f>IFERROR(IF($A88="","",YEAR($B88)),"")</f>
        <v/>
      </c>
      <c r="E88" s="15" t="n"/>
      <c r="F88" s="13" t="n"/>
      <c r="G88" s="15" t="n"/>
      <c r="H88" s="13" t="n"/>
      <c r="I88" s="16" t="n"/>
      <c r="J88" s="16" t="n"/>
      <c r="K88" s="16" t="n"/>
      <c r="L88" s="9">
        <f>IFERROR(IF($A88="","",SUM($I88:$K88)),"")</f>
        <v/>
      </c>
      <c r="M88" s="16" t="n"/>
      <c r="N88" s="15" t="n"/>
      <c r="O88" s="13" t="n"/>
      <c r="P88" s="17">
        <f>IFERROR(IF($O88="","",IF(INDEX('Parâmetros'!$C$9:$C$18,MATCH($O88,'Parâmetros'!$A$9:$A$18,0))=0,"",INDEX('Parâmetros'!$C$9:$C$18,MATCH($O88,'Parâmetros'!$A$9:$A$18,0)))),"")</f>
        <v/>
      </c>
      <c r="Q88" s="18">
        <f>IFERROR(IF($O88="","",IF(INDEX('Parâmetros'!$D$9:$D$18,MATCH($O88,'Parâmetros'!$A$9:$A$18,0))=0,"",INDEX('Parâmetros'!$D$9:$D$18,MATCH($O88,'Parâmetros'!$A$9:$A$18,0)))),"")</f>
        <v/>
      </c>
      <c r="R88" s="18">
        <f>IFERROR(IF($O88="","",IF(INDEX('Parâmetros'!$E$9:$E$18,MATCH($O88,'Parâmetros'!$A$9:$A$18,0))=0,"",INDEX('Parâmetros'!$E$9:$E$18,MATCH($O88,'Parâmetros'!$A$9:$A$18,0)))),"")</f>
        <v/>
      </c>
      <c r="S88" s="19">
        <f>IFERROR(IF($A88="","",IF($N88&lt;&gt;"Aplicar taxa configurada","Não aplicável",IF($O88="","Seleccionar taxa",IF($P88="","Taxa sem valor",IF(AND($Q88="",$R88=""),"Sem limites configurados",IF(IFERROR(AND($Q88&lt;&gt;"",$B88&lt;$Q88),FALSE),"Antes do início configurado",IF(IFERROR(AND($R88&lt;&gt;"",$B88&gt;$R88),FALSE),"Após o fim configurado","Dentro dos limites configurados"))))))),"Verificar parâmetros")</f>
        <v/>
      </c>
      <c r="T88" s="9">
        <f>IFERROR(IF($A88="","",IF($N88="Aplicar taxa configurada",IF(OR($M88="",$P88=""),"",ROUND($M88*$P88,2)),IF($N88="Sem retenção (confirmada pelo utilizador)",0,""))),"")</f>
        <v/>
      </c>
      <c r="U88" s="16" t="n"/>
      <c r="V88" s="9">
        <f>IFERROR(IF(OR($A88="",$T88="",$U88=""),"",$U88-$T88),"")</f>
        <v/>
      </c>
      <c r="W88" s="19">
        <f>IFERROR(IF($A88="","",IF($B88="","Data de emissão em falta",IF($N88="Pendente de confirmação","Pendente de confirmação",IF($N88="Aplicar taxa configurada",IF($S88&lt;&gt;"Dentro dos limites configurados","Confirmar parâmetros",IF($M88="","Base em falta",IF($U88="","Aguardar valor indicado",IF(ABS($V88)&lt;='Parâmetros'!$B$4,"Conferido","Diferença a analisar")))),IF($N88="Sem retenção (confirmada pelo utilizador)",IF($U88="","Aguardar valor indicado",IF($U88=0,"Sem retenção registada","Diferença a analisar")),"Verificar tratamento"))))),"Erro de controlo")</f>
        <v/>
      </c>
      <c r="X88" s="15" t="n"/>
    </row>
    <row r="89">
      <c r="A89" s="13" t="n"/>
      <c r="B89" s="14" t="n"/>
      <c r="C89" s="14" t="n"/>
      <c r="D89" s="11">
        <f>IFERROR(IF($A89="","",YEAR($B89)),"")</f>
        <v/>
      </c>
      <c r="E89" s="15" t="n"/>
      <c r="F89" s="13" t="n"/>
      <c r="G89" s="15" t="n"/>
      <c r="H89" s="13" t="n"/>
      <c r="I89" s="16" t="n"/>
      <c r="J89" s="16" t="n"/>
      <c r="K89" s="16" t="n"/>
      <c r="L89" s="9">
        <f>IFERROR(IF($A89="","",SUM($I89:$K89)),"")</f>
        <v/>
      </c>
      <c r="M89" s="16" t="n"/>
      <c r="N89" s="15" t="n"/>
      <c r="O89" s="13" t="n"/>
      <c r="P89" s="17">
        <f>IFERROR(IF($O89="","",IF(INDEX('Parâmetros'!$C$9:$C$18,MATCH($O89,'Parâmetros'!$A$9:$A$18,0))=0,"",INDEX('Parâmetros'!$C$9:$C$18,MATCH($O89,'Parâmetros'!$A$9:$A$18,0)))),"")</f>
        <v/>
      </c>
      <c r="Q89" s="18">
        <f>IFERROR(IF($O89="","",IF(INDEX('Parâmetros'!$D$9:$D$18,MATCH($O89,'Parâmetros'!$A$9:$A$18,0))=0,"",INDEX('Parâmetros'!$D$9:$D$18,MATCH($O89,'Parâmetros'!$A$9:$A$18,0)))),"")</f>
        <v/>
      </c>
      <c r="R89" s="18">
        <f>IFERROR(IF($O89="","",IF(INDEX('Parâmetros'!$E$9:$E$18,MATCH($O89,'Parâmetros'!$A$9:$A$18,0))=0,"",INDEX('Parâmetros'!$E$9:$E$18,MATCH($O89,'Parâmetros'!$A$9:$A$18,0)))),"")</f>
        <v/>
      </c>
      <c r="S89" s="19">
        <f>IFERROR(IF($A89="","",IF($N89&lt;&gt;"Aplicar taxa configurada","Não aplicável",IF($O89="","Seleccionar taxa",IF($P89="","Taxa sem valor",IF(AND($Q89="",$R89=""),"Sem limites configurados",IF(IFERROR(AND($Q89&lt;&gt;"",$B89&lt;$Q89),FALSE),"Antes do início configurado",IF(IFERROR(AND($R89&lt;&gt;"",$B89&gt;$R89),FALSE),"Após o fim configurado","Dentro dos limites configurados"))))))),"Verificar parâmetros")</f>
        <v/>
      </c>
      <c r="T89" s="9">
        <f>IFERROR(IF($A89="","",IF($N89="Aplicar taxa configurada",IF(OR($M89="",$P89=""),"",ROUND($M89*$P89,2)),IF($N89="Sem retenção (confirmada pelo utilizador)",0,""))),"")</f>
        <v/>
      </c>
      <c r="U89" s="16" t="n"/>
      <c r="V89" s="9">
        <f>IFERROR(IF(OR($A89="",$T89="",$U89=""),"",$U89-$T89),"")</f>
        <v/>
      </c>
      <c r="W89" s="19">
        <f>IFERROR(IF($A89="","",IF($B89="","Data de emissão em falta",IF($N89="Pendente de confirmação","Pendente de confirmação",IF($N89="Aplicar taxa configurada",IF($S89&lt;&gt;"Dentro dos limites configurados","Confirmar parâmetros",IF($M89="","Base em falta",IF($U89="","Aguardar valor indicado",IF(ABS($V89)&lt;='Parâmetros'!$B$4,"Conferido","Diferença a analisar")))),IF($N89="Sem retenção (confirmada pelo utilizador)",IF($U89="","Aguardar valor indicado",IF($U89=0,"Sem retenção registada","Diferença a analisar")),"Verificar tratamento"))))),"Erro de controlo")</f>
        <v/>
      </c>
      <c r="X89" s="15" t="n"/>
    </row>
    <row r="90">
      <c r="A90" s="13" t="n"/>
      <c r="B90" s="14" t="n"/>
      <c r="C90" s="14" t="n"/>
      <c r="D90" s="11">
        <f>IFERROR(IF($A90="","",YEAR($B90)),"")</f>
        <v/>
      </c>
      <c r="E90" s="15" t="n"/>
      <c r="F90" s="13" t="n"/>
      <c r="G90" s="15" t="n"/>
      <c r="H90" s="13" t="n"/>
      <c r="I90" s="16" t="n"/>
      <c r="J90" s="16" t="n"/>
      <c r="K90" s="16" t="n"/>
      <c r="L90" s="9">
        <f>IFERROR(IF($A90="","",SUM($I90:$K90)),"")</f>
        <v/>
      </c>
      <c r="M90" s="16" t="n"/>
      <c r="N90" s="15" t="n"/>
      <c r="O90" s="13" t="n"/>
      <c r="P90" s="17">
        <f>IFERROR(IF($O90="","",IF(INDEX('Parâmetros'!$C$9:$C$18,MATCH($O90,'Parâmetros'!$A$9:$A$18,0))=0,"",INDEX('Parâmetros'!$C$9:$C$18,MATCH($O90,'Parâmetros'!$A$9:$A$18,0)))),"")</f>
        <v/>
      </c>
      <c r="Q90" s="18">
        <f>IFERROR(IF($O90="","",IF(INDEX('Parâmetros'!$D$9:$D$18,MATCH($O90,'Parâmetros'!$A$9:$A$18,0))=0,"",INDEX('Parâmetros'!$D$9:$D$18,MATCH($O90,'Parâmetros'!$A$9:$A$18,0)))),"")</f>
        <v/>
      </c>
      <c r="R90" s="18">
        <f>IFERROR(IF($O90="","",IF(INDEX('Parâmetros'!$E$9:$E$18,MATCH($O90,'Parâmetros'!$A$9:$A$18,0))=0,"",INDEX('Parâmetros'!$E$9:$E$18,MATCH($O90,'Parâmetros'!$A$9:$A$18,0)))),"")</f>
        <v/>
      </c>
      <c r="S90" s="19">
        <f>IFERROR(IF($A90="","",IF($N90&lt;&gt;"Aplicar taxa configurada","Não aplicável",IF($O90="","Seleccionar taxa",IF($P90="","Taxa sem valor",IF(AND($Q90="",$R90=""),"Sem limites configurados",IF(IFERROR(AND($Q90&lt;&gt;"",$B90&lt;$Q90),FALSE),"Antes do início configurado",IF(IFERROR(AND($R90&lt;&gt;"",$B90&gt;$R90),FALSE),"Após o fim configurado","Dentro dos limites configurados"))))))),"Verificar parâmetros")</f>
        <v/>
      </c>
      <c r="T90" s="9">
        <f>IFERROR(IF($A90="","",IF($N90="Aplicar taxa configurada",IF(OR($M90="",$P90=""),"",ROUND($M90*$P90,2)),IF($N90="Sem retenção (confirmada pelo utilizador)",0,""))),"")</f>
        <v/>
      </c>
      <c r="U90" s="16" t="n"/>
      <c r="V90" s="9">
        <f>IFERROR(IF(OR($A90="",$T90="",$U90=""),"",$U90-$T90),"")</f>
        <v/>
      </c>
      <c r="W90" s="19">
        <f>IFERROR(IF($A90="","",IF($B90="","Data de emissão em falta",IF($N90="Pendente de confirmação","Pendente de confirmação",IF($N90="Aplicar taxa configurada",IF($S90&lt;&gt;"Dentro dos limites configurados","Confirmar parâmetros",IF($M90="","Base em falta",IF($U90="","Aguardar valor indicado",IF(ABS($V90)&lt;='Parâmetros'!$B$4,"Conferido","Diferença a analisar")))),IF($N90="Sem retenção (confirmada pelo utilizador)",IF($U90="","Aguardar valor indicado",IF($U90=0,"Sem retenção registada","Diferença a analisar")),"Verificar tratamento"))))),"Erro de controlo")</f>
        <v/>
      </c>
      <c r="X90" s="15" t="n"/>
    </row>
    <row r="91">
      <c r="A91" s="13" t="n"/>
      <c r="B91" s="14" t="n"/>
      <c r="C91" s="14" t="n"/>
      <c r="D91" s="11">
        <f>IFERROR(IF($A91="","",YEAR($B91)),"")</f>
        <v/>
      </c>
      <c r="E91" s="15" t="n"/>
      <c r="F91" s="13" t="n"/>
      <c r="G91" s="15" t="n"/>
      <c r="H91" s="13" t="n"/>
      <c r="I91" s="16" t="n"/>
      <c r="J91" s="16" t="n"/>
      <c r="K91" s="16" t="n"/>
      <c r="L91" s="9">
        <f>IFERROR(IF($A91="","",SUM($I91:$K91)),"")</f>
        <v/>
      </c>
      <c r="M91" s="16" t="n"/>
      <c r="N91" s="15" t="n"/>
      <c r="O91" s="13" t="n"/>
      <c r="P91" s="17">
        <f>IFERROR(IF($O91="","",IF(INDEX('Parâmetros'!$C$9:$C$18,MATCH($O91,'Parâmetros'!$A$9:$A$18,0))=0,"",INDEX('Parâmetros'!$C$9:$C$18,MATCH($O91,'Parâmetros'!$A$9:$A$18,0)))),"")</f>
        <v/>
      </c>
      <c r="Q91" s="18">
        <f>IFERROR(IF($O91="","",IF(INDEX('Parâmetros'!$D$9:$D$18,MATCH($O91,'Parâmetros'!$A$9:$A$18,0))=0,"",INDEX('Parâmetros'!$D$9:$D$18,MATCH($O91,'Parâmetros'!$A$9:$A$18,0)))),"")</f>
        <v/>
      </c>
      <c r="R91" s="18">
        <f>IFERROR(IF($O91="","",IF(INDEX('Parâmetros'!$E$9:$E$18,MATCH($O91,'Parâmetros'!$A$9:$A$18,0))=0,"",INDEX('Parâmetros'!$E$9:$E$18,MATCH($O91,'Parâmetros'!$A$9:$A$18,0)))),"")</f>
        <v/>
      </c>
      <c r="S91" s="19">
        <f>IFERROR(IF($A91="","",IF($N91&lt;&gt;"Aplicar taxa configurada","Não aplicável",IF($O91="","Seleccionar taxa",IF($P91="","Taxa sem valor",IF(AND($Q91="",$R91=""),"Sem limites configurados",IF(IFERROR(AND($Q91&lt;&gt;"",$B91&lt;$Q91),FALSE),"Antes do início configurado",IF(IFERROR(AND($R91&lt;&gt;"",$B91&gt;$R91),FALSE),"Após o fim configurado","Dentro dos limites configurados"))))))),"Verificar parâmetros")</f>
        <v/>
      </c>
      <c r="T91" s="9">
        <f>IFERROR(IF($A91="","",IF($N91="Aplicar taxa configurada",IF(OR($M91="",$P91=""),"",ROUND($M91*$P91,2)),IF($N91="Sem retenção (confirmada pelo utilizador)",0,""))),"")</f>
        <v/>
      </c>
      <c r="U91" s="16" t="n"/>
      <c r="V91" s="9">
        <f>IFERROR(IF(OR($A91="",$T91="",$U91=""),"",$U91-$T91),"")</f>
        <v/>
      </c>
      <c r="W91" s="19">
        <f>IFERROR(IF($A91="","",IF($B91="","Data de emissão em falta",IF($N91="Pendente de confirmação","Pendente de confirmação",IF($N91="Aplicar taxa configurada",IF($S91&lt;&gt;"Dentro dos limites configurados","Confirmar parâmetros",IF($M91="","Base em falta",IF($U91="","Aguardar valor indicado",IF(ABS($V91)&lt;='Parâmetros'!$B$4,"Conferido","Diferença a analisar")))),IF($N91="Sem retenção (confirmada pelo utilizador)",IF($U91="","Aguardar valor indicado",IF($U91=0,"Sem retenção registada","Diferença a analisar")),"Verificar tratamento"))))),"Erro de controlo")</f>
        <v/>
      </c>
      <c r="X91" s="15" t="n"/>
    </row>
    <row r="92">
      <c r="A92" s="13" t="n"/>
      <c r="B92" s="14" t="n"/>
      <c r="C92" s="14" t="n"/>
      <c r="D92" s="11">
        <f>IFERROR(IF($A92="","",YEAR($B92)),"")</f>
        <v/>
      </c>
      <c r="E92" s="15" t="n"/>
      <c r="F92" s="13" t="n"/>
      <c r="G92" s="15" t="n"/>
      <c r="H92" s="13" t="n"/>
      <c r="I92" s="16" t="n"/>
      <c r="J92" s="16" t="n"/>
      <c r="K92" s="16" t="n"/>
      <c r="L92" s="9">
        <f>IFERROR(IF($A92="","",SUM($I92:$K92)),"")</f>
        <v/>
      </c>
      <c r="M92" s="16" t="n"/>
      <c r="N92" s="15" t="n"/>
      <c r="O92" s="13" t="n"/>
      <c r="P92" s="17">
        <f>IFERROR(IF($O92="","",IF(INDEX('Parâmetros'!$C$9:$C$18,MATCH($O92,'Parâmetros'!$A$9:$A$18,0))=0,"",INDEX('Parâmetros'!$C$9:$C$18,MATCH($O92,'Parâmetros'!$A$9:$A$18,0)))),"")</f>
        <v/>
      </c>
      <c r="Q92" s="18">
        <f>IFERROR(IF($O92="","",IF(INDEX('Parâmetros'!$D$9:$D$18,MATCH($O92,'Parâmetros'!$A$9:$A$18,0))=0,"",INDEX('Parâmetros'!$D$9:$D$18,MATCH($O92,'Parâmetros'!$A$9:$A$18,0)))),"")</f>
        <v/>
      </c>
      <c r="R92" s="18">
        <f>IFERROR(IF($O92="","",IF(INDEX('Parâmetros'!$E$9:$E$18,MATCH($O92,'Parâmetros'!$A$9:$A$18,0))=0,"",INDEX('Parâmetros'!$E$9:$E$18,MATCH($O92,'Parâmetros'!$A$9:$A$18,0)))),"")</f>
        <v/>
      </c>
      <c r="S92" s="19">
        <f>IFERROR(IF($A92="","",IF($N92&lt;&gt;"Aplicar taxa configurada","Não aplicável",IF($O92="","Seleccionar taxa",IF($P92="","Taxa sem valor",IF(AND($Q92="",$R92=""),"Sem limites configurados",IF(IFERROR(AND($Q92&lt;&gt;"",$B92&lt;$Q92),FALSE),"Antes do início configurado",IF(IFERROR(AND($R92&lt;&gt;"",$B92&gt;$R92),FALSE),"Após o fim configurado","Dentro dos limites configurados"))))))),"Verificar parâmetros")</f>
        <v/>
      </c>
      <c r="T92" s="9">
        <f>IFERROR(IF($A92="","",IF($N92="Aplicar taxa configurada",IF(OR($M92="",$P92=""),"",ROUND($M92*$P92,2)),IF($N92="Sem retenção (confirmada pelo utilizador)",0,""))),"")</f>
        <v/>
      </c>
      <c r="U92" s="16" t="n"/>
      <c r="V92" s="9">
        <f>IFERROR(IF(OR($A92="",$T92="",$U92=""),"",$U92-$T92),"")</f>
        <v/>
      </c>
      <c r="W92" s="19">
        <f>IFERROR(IF($A92="","",IF($B92="","Data de emissão em falta",IF($N92="Pendente de confirmação","Pendente de confirmação",IF($N92="Aplicar taxa configurada",IF($S92&lt;&gt;"Dentro dos limites configurados","Confirmar parâmetros",IF($M92="","Base em falta",IF($U92="","Aguardar valor indicado",IF(ABS($V92)&lt;='Parâmetros'!$B$4,"Conferido","Diferença a analisar")))),IF($N92="Sem retenção (confirmada pelo utilizador)",IF($U92="","Aguardar valor indicado",IF($U92=0,"Sem retenção registada","Diferença a analisar")),"Verificar tratamento"))))),"Erro de controlo")</f>
        <v/>
      </c>
      <c r="X92" s="15" t="n"/>
    </row>
    <row r="93">
      <c r="A93" s="13" t="n"/>
      <c r="B93" s="14" t="n"/>
      <c r="C93" s="14" t="n"/>
      <c r="D93" s="11">
        <f>IFERROR(IF($A93="","",YEAR($B93)),"")</f>
        <v/>
      </c>
      <c r="E93" s="15" t="n"/>
      <c r="F93" s="13" t="n"/>
      <c r="G93" s="15" t="n"/>
      <c r="H93" s="13" t="n"/>
      <c r="I93" s="16" t="n"/>
      <c r="J93" s="16" t="n"/>
      <c r="K93" s="16" t="n"/>
      <c r="L93" s="9">
        <f>IFERROR(IF($A93="","",SUM($I93:$K93)),"")</f>
        <v/>
      </c>
      <c r="M93" s="16" t="n"/>
      <c r="N93" s="15" t="n"/>
      <c r="O93" s="13" t="n"/>
      <c r="P93" s="17">
        <f>IFERROR(IF($O93="","",IF(INDEX('Parâmetros'!$C$9:$C$18,MATCH($O93,'Parâmetros'!$A$9:$A$18,0))=0,"",INDEX('Parâmetros'!$C$9:$C$18,MATCH($O93,'Parâmetros'!$A$9:$A$18,0)))),"")</f>
        <v/>
      </c>
      <c r="Q93" s="18">
        <f>IFERROR(IF($O93="","",IF(INDEX('Parâmetros'!$D$9:$D$18,MATCH($O93,'Parâmetros'!$A$9:$A$18,0))=0,"",INDEX('Parâmetros'!$D$9:$D$18,MATCH($O93,'Parâmetros'!$A$9:$A$18,0)))),"")</f>
        <v/>
      </c>
      <c r="R93" s="18">
        <f>IFERROR(IF($O93="","",IF(INDEX('Parâmetros'!$E$9:$E$18,MATCH($O93,'Parâmetros'!$A$9:$A$18,0))=0,"",INDEX('Parâmetros'!$E$9:$E$18,MATCH($O93,'Parâmetros'!$A$9:$A$18,0)))),"")</f>
        <v/>
      </c>
      <c r="S93" s="19">
        <f>IFERROR(IF($A93="","",IF($N93&lt;&gt;"Aplicar taxa configurada","Não aplicável",IF($O93="","Seleccionar taxa",IF($P93="","Taxa sem valor",IF(AND($Q93="",$R93=""),"Sem limites configurados",IF(IFERROR(AND($Q93&lt;&gt;"",$B93&lt;$Q93),FALSE),"Antes do início configurado",IF(IFERROR(AND($R93&lt;&gt;"",$B93&gt;$R93),FALSE),"Após o fim configurado","Dentro dos limites configurados"))))))),"Verificar parâmetros")</f>
        <v/>
      </c>
      <c r="T93" s="9">
        <f>IFERROR(IF($A93="","",IF($N93="Aplicar taxa configurada",IF(OR($M93="",$P93=""),"",ROUND($M93*$P93,2)),IF($N93="Sem retenção (confirmada pelo utilizador)",0,""))),"")</f>
        <v/>
      </c>
      <c r="U93" s="16" t="n"/>
      <c r="V93" s="9">
        <f>IFERROR(IF(OR($A93="",$T93="",$U93=""),"",$U93-$T93),"")</f>
        <v/>
      </c>
      <c r="W93" s="19">
        <f>IFERROR(IF($A93="","",IF($B93="","Data de emissão em falta",IF($N93="Pendente de confirmação","Pendente de confirmação",IF($N93="Aplicar taxa configurada",IF($S93&lt;&gt;"Dentro dos limites configurados","Confirmar parâmetros",IF($M93="","Base em falta",IF($U93="","Aguardar valor indicado",IF(ABS($V93)&lt;='Parâmetros'!$B$4,"Conferido","Diferença a analisar")))),IF($N93="Sem retenção (confirmada pelo utilizador)",IF($U93="","Aguardar valor indicado",IF($U93=0,"Sem retenção registada","Diferença a analisar")),"Verificar tratamento"))))),"Erro de controlo")</f>
        <v/>
      </c>
      <c r="X93" s="15" t="n"/>
    </row>
    <row r="94">
      <c r="A94" s="13" t="n"/>
      <c r="B94" s="14" t="n"/>
      <c r="C94" s="14" t="n"/>
      <c r="D94" s="11">
        <f>IFERROR(IF($A94="","",YEAR($B94)),"")</f>
        <v/>
      </c>
      <c r="E94" s="15" t="n"/>
      <c r="F94" s="13" t="n"/>
      <c r="G94" s="15" t="n"/>
      <c r="H94" s="13" t="n"/>
      <c r="I94" s="16" t="n"/>
      <c r="J94" s="16" t="n"/>
      <c r="K94" s="16" t="n"/>
      <c r="L94" s="9">
        <f>IFERROR(IF($A94="","",SUM($I94:$K94)),"")</f>
        <v/>
      </c>
      <c r="M94" s="16" t="n"/>
      <c r="N94" s="15" t="n"/>
      <c r="O94" s="13" t="n"/>
      <c r="P94" s="17">
        <f>IFERROR(IF($O94="","",IF(INDEX('Parâmetros'!$C$9:$C$18,MATCH($O94,'Parâmetros'!$A$9:$A$18,0))=0,"",INDEX('Parâmetros'!$C$9:$C$18,MATCH($O94,'Parâmetros'!$A$9:$A$18,0)))),"")</f>
        <v/>
      </c>
      <c r="Q94" s="18">
        <f>IFERROR(IF($O94="","",IF(INDEX('Parâmetros'!$D$9:$D$18,MATCH($O94,'Parâmetros'!$A$9:$A$18,0))=0,"",INDEX('Parâmetros'!$D$9:$D$18,MATCH($O94,'Parâmetros'!$A$9:$A$18,0)))),"")</f>
        <v/>
      </c>
      <c r="R94" s="18">
        <f>IFERROR(IF($O94="","",IF(INDEX('Parâmetros'!$E$9:$E$18,MATCH($O94,'Parâmetros'!$A$9:$A$18,0))=0,"",INDEX('Parâmetros'!$E$9:$E$18,MATCH($O94,'Parâmetros'!$A$9:$A$18,0)))),"")</f>
        <v/>
      </c>
      <c r="S94" s="19">
        <f>IFERROR(IF($A94="","",IF($N94&lt;&gt;"Aplicar taxa configurada","Não aplicável",IF($O94="","Seleccionar taxa",IF($P94="","Taxa sem valor",IF(AND($Q94="",$R94=""),"Sem limites configurados",IF(IFERROR(AND($Q94&lt;&gt;"",$B94&lt;$Q94),FALSE),"Antes do início configurado",IF(IFERROR(AND($R94&lt;&gt;"",$B94&gt;$R94),FALSE),"Após o fim configurado","Dentro dos limites configurados"))))))),"Verificar parâmetros")</f>
        <v/>
      </c>
      <c r="T94" s="9">
        <f>IFERROR(IF($A94="","",IF($N94="Aplicar taxa configurada",IF(OR($M94="",$P94=""),"",ROUND($M94*$P94,2)),IF($N94="Sem retenção (confirmada pelo utilizador)",0,""))),"")</f>
        <v/>
      </c>
      <c r="U94" s="16" t="n"/>
      <c r="V94" s="9">
        <f>IFERROR(IF(OR($A94="",$T94="",$U94=""),"",$U94-$T94),"")</f>
        <v/>
      </c>
      <c r="W94" s="19">
        <f>IFERROR(IF($A94="","",IF($B94="","Data de emissão em falta",IF($N94="Pendente de confirmação","Pendente de confirmação",IF($N94="Aplicar taxa configurada",IF($S94&lt;&gt;"Dentro dos limites configurados","Confirmar parâmetros",IF($M94="","Base em falta",IF($U94="","Aguardar valor indicado",IF(ABS($V94)&lt;='Parâmetros'!$B$4,"Conferido","Diferença a analisar")))),IF($N94="Sem retenção (confirmada pelo utilizador)",IF($U94="","Aguardar valor indicado",IF($U94=0,"Sem retenção registada","Diferença a analisar")),"Verificar tratamento"))))),"Erro de controlo")</f>
        <v/>
      </c>
      <c r="X94" s="15" t="n"/>
    </row>
    <row r="95">
      <c r="A95" s="13" t="n"/>
      <c r="B95" s="14" t="n"/>
      <c r="C95" s="14" t="n"/>
      <c r="D95" s="11">
        <f>IFERROR(IF($A95="","",YEAR($B95)),"")</f>
        <v/>
      </c>
      <c r="E95" s="15" t="n"/>
      <c r="F95" s="13" t="n"/>
      <c r="G95" s="15" t="n"/>
      <c r="H95" s="13" t="n"/>
      <c r="I95" s="16" t="n"/>
      <c r="J95" s="16" t="n"/>
      <c r="K95" s="16" t="n"/>
      <c r="L95" s="9">
        <f>IFERROR(IF($A95="","",SUM($I95:$K95)),"")</f>
        <v/>
      </c>
      <c r="M95" s="16" t="n"/>
      <c r="N95" s="15" t="n"/>
      <c r="O95" s="13" t="n"/>
      <c r="P95" s="17">
        <f>IFERROR(IF($O95="","",IF(INDEX('Parâmetros'!$C$9:$C$18,MATCH($O95,'Parâmetros'!$A$9:$A$18,0))=0,"",INDEX('Parâmetros'!$C$9:$C$18,MATCH($O95,'Parâmetros'!$A$9:$A$18,0)))),"")</f>
        <v/>
      </c>
      <c r="Q95" s="18">
        <f>IFERROR(IF($O95="","",IF(INDEX('Parâmetros'!$D$9:$D$18,MATCH($O95,'Parâmetros'!$A$9:$A$18,0))=0,"",INDEX('Parâmetros'!$D$9:$D$18,MATCH($O95,'Parâmetros'!$A$9:$A$18,0)))),"")</f>
        <v/>
      </c>
      <c r="R95" s="18">
        <f>IFERROR(IF($O95="","",IF(INDEX('Parâmetros'!$E$9:$E$18,MATCH($O95,'Parâmetros'!$A$9:$A$18,0))=0,"",INDEX('Parâmetros'!$E$9:$E$18,MATCH($O95,'Parâmetros'!$A$9:$A$18,0)))),"")</f>
        <v/>
      </c>
      <c r="S95" s="19">
        <f>IFERROR(IF($A95="","",IF($N95&lt;&gt;"Aplicar taxa configurada","Não aplicável",IF($O95="","Seleccionar taxa",IF($P95="","Taxa sem valor",IF(AND($Q95="",$R95=""),"Sem limites configurados",IF(IFERROR(AND($Q95&lt;&gt;"",$B95&lt;$Q95),FALSE),"Antes do início configurado",IF(IFERROR(AND($R95&lt;&gt;"",$B95&gt;$R95),FALSE),"Após o fim configurado","Dentro dos limites configurados"))))))),"Verificar parâmetros")</f>
        <v/>
      </c>
      <c r="T95" s="9">
        <f>IFERROR(IF($A95="","",IF($N95="Aplicar taxa configurada",IF(OR($M95="",$P95=""),"",ROUND($M95*$P95,2)),IF($N95="Sem retenção (confirmada pelo utilizador)",0,""))),"")</f>
        <v/>
      </c>
      <c r="U95" s="16" t="n"/>
      <c r="V95" s="9">
        <f>IFERROR(IF(OR($A95="",$T95="",$U95=""),"",$U95-$T95),"")</f>
        <v/>
      </c>
      <c r="W95" s="19">
        <f>IFERROR(IF($A95="","",IF($B95="","Data de emissão em falta",IF($N95="Pendente de confirmação","Pendente de confirmação",IF($N95="Aplicar taxa configurada",IF($S95&lt;&gt;"Dentro dos limites configurados","Confirmar parâmetros",IF($M95="","Base em falta",IF($U95="","Aguardar valor indicado",IF(ABS($V95)&lt;='Parâmetros'!$B$4,"Conferido","Diferença a analisar")))),IF($N95="Sem retenção (confirmada pelo utilizador)",IF($U95="","Aguardar valor indicado",IF($U95=0,"Sem retenção registada","Diferença a analisar")),"Verificar tratamento"))))),"Erro de controlo")</f>
        <v/>
      </c>
      <c r="X95" s="15" t="n"/>
    </row>
    <row r="96">
      <c r="A96" s="13" t="n"/>
      <c r="B96" s="14" t="n"/>
      <c r="C96" s="14" t="n"/>
      <c r="D96" s="11">
        <f>IFERROR(IF($A96="","",YEAR($B96)),"")</f>
        <v/>
      </c>
      <c r="E96" s="15" t="n"/>
      <c r="F96" s="13" t="n"/>
      <c r="G96" s="15" t="n"/>
      <c r="H96" s="13" t="n"/>
      <c r="I96" s="16" t="n"/>
      <c r="J96" s="16" t="n"/>
      <c r="K96" s="16" t="n"/>
      <c r="L96" s="9">
        <f>IFERROR(IF($A96="","",SUM($I96:$K96)),"")</f>
        <v/>
      </c>
      <c r="M96" s="16" t="n"/>
      <c r="N96" s="15" t="n"/>
      <c r="O96" s="13" t="n"/>
      <c r="P96" s="17">
        <f>IFERROR(IF($O96="","",IF(INDEX('Parâmetros'!$C$9:$C$18,MATCH($O96,'Parâmetros'!$A$9:$A$18,0))=0,"",INDEX('Parâmetros'!$C$9:$C$18,MATCH($O96,'Parâmetros'!$A$9:$A$18,0)))),"")</f>
        <v/>
      </c>
      <c r="Q96" s="18">
        <f>IFERROR(IF($O96="","",IF(INDEX('Parâmetros'!$D$9:$D$18,MATCH($O96,'Parâmetros'!$A$9:$A$18,0))=0,"",INDEX('Parâmetros'!$D$9:$D$18,MATCH($O96,'Parâmetros'!$A$9:$A$18,0)))),"")</f>
        <v/>
      </c>
      <c r="R96" s="18">
        <f>IFERROR(IF($O96="","",IF(INDEX('Parâmetros'!$E$9:$E$18,MATCH($O96,'Parâmetros'!$A$9:$A$18,0))=0,"",INDEX('Parâmetros'!$E$9:$E$18,MATCH($O96,'Parâmetros'!$A$9:$A$18,0)))),"")</f>
        <v/>
      </c>
      <c r="S96" s="19">
        <f>IFERROR(IF($A96="","",IF($N96&lt;&gt;"Aplicar taxa configurada","Não aplicável",IF($O96="","Seleccionar taxa",IF($P96="","Taxa sem valor",IF(AND($Q96="",$R96=""),"Sem limites configurados",IF(IFERROR(AND($Q96&lt;&gt;"",$B96&lt;$Q96),FALSE),"Antes do início configurado",IF(IFERROR(AND($R96&lt;&gt;"",$B96&gt;$R96),FALSE),"Após o fim configurado","Dentro dos limites configurados"))))))),"Verificar parâmetros")</f>
        <v/>
      </c>
      <c r="T96" s="9">
        <f>IFERROR(IF($A96="","",IF($N96="Aplicar taxa configurada",IF(OR($M96="",$P96=""),"",ROUND($M96*$P96,2)),IF($N96="Sem retenção (confirmada pelo utilizador)",0,""))),"")</f>
        <v/>
      </c>
      <c r="U96" s="16" t="n"/>
      <c r="V96" s="9">
        <f>IFERROR(IF(OR($A96="",$T96="",$U96=""),"",$U96-$T96),"")</f>
        <v/>
      </c>
      <c r="W96" s="19">
        <f>IFERROR(IF($A96="","",IF($B96="","Data de emissão em falta",IF($N96="Pendente de confirmação","Pendente de confirmação",IF($N96="Aplicar taxa configurada",IF($S96&lt;&gt;"Dentro dos limites configurados","Confirmar parâmetros",IF($M96="","Base em falta",IF($U96="","Aguardar valor indicado",IF(ABS($V96)&lt;='Parâmetros'!$B$4,"Conferido","Diferença a analisar")))),IF($N96="Sem retenção (confirmada pelo utilizador)",IF($U96="","Aguardar valor indicado",IF($U96=0,"Sem retenção registada","Diferença a analisar")),"Verificar tratamento"))))),"Erro de controlo")</f>
        <v/>
      </c>
      <c r="X96" s="15" t="n"/>
    </row>
    <row r="97">
      <c r="A97" s="13" t="n"/>
      <c r="B97" s="14" t="n"/>
      <c r="C97" s="14" t="n"/>
      <c r="D97" s="11">
        <f>IFERROR(IF($A97="","",YEAR($B97)),"")</f>
        <v/>
      </c>
      <c r="E97" s="15" t="n"/>
      <c r="F97" s="13" t="n"/>
      <c r="G97" s="15" t="n"/>
      <c r="H97" s="13" t="n"/>
      <c r="I97" s="16" t="n"/>
      <c r="J97" s="16" t="n"/>
      <c r="K97" s="16" t="n"/>
      <c r="L97" s="9">
        <f>IFERROR(IF($A97="","",SUM($I97:$K97)),"")</f>
        <v/>
      </c>
      <c r="M97" s="16" t="n"/>
      <c r="N97" s="15" t="n"/>
      <c r="O97" s="13" t="n"/>
      <c r="P97" s="17">
        <f>IFERROR(IF($O97="","",IF(INDEX('Parâmetros'!$C$9:$C$18,MATCH($O97,'Parâmetros'!$A$9:$A$18,0))=0,"",INDEX('Parâmetros'!$C$9:$C$18,MATCH($O97,'Parâmetros'!$A$9:$A$18,0)))),"")</f>
        <v/>
      </c>
      <c r="Q97" s="18">
        <f>IFERROR(IF($O97="","",IF(INDEX('Parâmetros'!$D$9:$D$18,MATCH($O97,'Parâmetros'!$A$9:$A$18,0))=0,"",INDEX('Parâmetros'!$D$9:$D$18,MATCH($O97,'Parâmetros'!$A$9:$A$18,0)))),"")</f>
        <v/>
      </c>
      <c r="R97" s="18">
        <f>IFERROR(IF($O97="","",IF(INDEX('Parâmetros'!$E$9:$E$18,MATCH($O97,'Parâmetros'!$A$9:$A$18,0))=0,"",INDEX('Parâmetros'!$E$9:$E$18,MATCH($O97,'Parâmetros'!$A$9:$A$18,0)))),"")</f>
        <v/>
      </c>
      <c r="S97" s="19">
        <f>IFERROR(IF($A97="","",IF($N97&lt;&gt;"Aplicar taxa configurada","Não aplicável",IF($O97="","Seleccionar taxa",IF($P97="","Taxa sem valor",IF(AND($Q97="",$R97=""),"Sem limites configurados",IF(IFERROR(AND($Q97&lt;&gt;"",$B97&lt;$Q97),FALSE),"Antes do início configurado",IF(IFERROR(AND($R97&lt;&gt;"",$B97&gt;$R97),FALSE),"Após o fim configurado","Dentro dos limites configurados"))))))),"Verificar parâmetros")</f>
        <v/>
      </c>
      <c r="T97" s="9">
        <f>IFERROR(IF($A97="","",IF($N97="Aplicar taxa configurada",IF(OR($M97="",$P97=""),"",ROUND($M97*$P97,2)),IF($N97="Sem retenção (confirmada pelo utilizador)",0,""))),"")</f>
        <v/>
      </c>
      <c r="U97" s="16" t="n"/>
      <c r="V97" s="9">
        <f>IFERROR(IF(OR($A97="",$T97="",$U97=""),"",$U97-$T97),"")</f>
        <v/>
      </c>
      <c r="W97" s="19">
        <f>IFERROR(IF($A97="","",IF($B97="","Data de emissão em falta",IF($N97="Pendente de confirmação","Pendente de confirmação",IF($N97="Aplicar taxa configurada",IF($S97&lt;&gt;"Dentro dos limites configurados","Confirmar parâmetros",IF($M97="","Base em falta",IF($U97="","Aguardar valor indicado",IF(ABS($V97)&lt;='Parâmetros'!$B$4,"Conferido","Diferença a analisar")))),IF($N97="Sem retenção (confirmada pelo utilizador)",IF($U97="","Aguardar valor indicado",IF($U97=0,"Sem retenção registada","Diferença a analisar")),"Verificar tratamento"))))),"Erro de controlo")</f>
        <v/>
      </c>
      <c r="X97" s="15" t="n"/>
    </row>
    <row r="98">
      <c r="A98" s="13" t="n"/>
      <c r="B98" s="14" t="n"/>
      <c r="C98" s="14" t="n"/>
      <c r="D98" s="11">
        <f>IFERROR(IF($A98="","",YEAR($B98)),"")</f>
        <v/>
      </c>
      <c r="E98" s="15" t="n"/>
      <c r="F98" s="13" t="n"/>
      <c r="G98" s="15" t="n"/>
      <c r="H98" s="13" t="n"/>
      <c r="I98" s="16" t="n"/>
      <c r="J98" s="16" t="n"/>
      <c r="K98" s="16" t="n"/>
      <c r="L98" s="9">
        <f>IFERROR(IF($A98="","",SUM($I98:$K98)),"")</f>
        <v/>
      </c>
      <c r="M98" s="16" t="n"/>
      <c r="N98" s="15" t="n"/>
      <c r="O98" s="13" t="n"/>
      <c r="P98" s="17">
        <f>IFERROR(IF($O98="","",IF(INDEX('Parâmetros'!$C$9:$C$18,MATCH($O98,'Parâmetros'!$A$9:$A$18,0))=0,"",INDEX('Parâmetros'!$C$9:$C$18,MATCH($O98,'Parâmetros'!$A$9:$A$18,0)))),"")</f>
        <v/>
      </c>
      <c r="Q98" s="18">
        <f>IFERROR(IF($O98="","",IF(INDEX('Parâmetros'!$D$9:$D$18,MATCH($O98,'Parâmetros'!$A$9:$A$18,0))=0,"",INDEX('Parâmetros'!$D$9:$D$18,MATCH($O98,'Parâmetros'!$A$9:$A$18,0)))),"")</f>
        <v/>
      </c>
      <c r="R98" s="18">
        <f>IFERROR(IF($O98="","",IF(INDEX('Parâmetros'!$E$9:$E$18,MATCH($O98,'Parâmetros'!$A$9:$A$18,0))=0,"",INDEX('Parâmetros'!$E$9:$E$18,MATCH($O98,'Parâmetros'!$A$9:$A$18,0)))),"")</f>
        <v/>
      </c>
      <c r="S98" s="19">
        <f>IFERROR(IF($A98="","",IF($N98&lt;&gt;"Aplicar taxa configurada","Não aplicável",IF($O98="","Seleccionar taxa",IF($P98="","Taxa sem valor",IF(AND($Q98="",$R98=""),"Sem limites configurados",IF(IFERROR(AND($Q98&lt;&gt;"",$B98&lt;$Q98),FALSE),"Antes do início configurado",IF(IFERROR(AND($R98&lt;&gt;"",$B98&gt;$R98),FALSE),"Após o fim configurado","Dentro dos limites configurados"))))))),"Verificar parâmetros")</f>
        <v/>
      </c>
      <c r="T98" s="9">
        <f>IFERROR(IF($A98="","",IF($N98="Aplicar taxa configurada",IF(OR($M98="",$P98=""),"",ROUND($M98*$P98,2)),IF($N98="Sem retenção (confirmada pelo utilizador)",0,""))),"")</f>
        <v/>
      </c>
      <c r="U98" s="16" t="n"/>
      <c r="V98" s="9">
        <f>IFERROR(IF(OR($A98="",$T98="",$U98=""),"",$U98-$T98),"")</f>
        <v/>
      </c>
      <c r="W98" s="19">
        <f>IFERROR(IF($A98="","",IF($B98="","Data de emissão em falta",IF($N98="Pendente de confirmação","Pendente de confirmação",IF($N98="Aplicar taxa configurada",IF($S98&lt;&gt;"Dentro dos limites configurados","Confirmar parâmetros",IF($M98="","Base em falta",IF($U98="","Aguardar valor indicado",IF(ABS($V98)&lt;='Parâmetros'!$B$4,"Conferido","Diferença a analisar")))),IF($N98="Sem retenção (confirmada pelo utilizador)",IF($U98="","Aguardar valor indicado",IF($U98=0,"Sem retenção registada","Diferença a analisar")),"Verificar tratamento"))))),"Erro de controlo")</f>
        <v/>
      </c>
      <c r="X98" s="15" t="n"/>
    </row>
    <row r="99">
      <c r="A99" s="13" t="n"/>
      <c r="B99" s="14" t="n"/>
      <c r="C99" s="14" t="n"/>
      <c r="D99" s="11">
        <f>IFERROR(IF($A99="","",YEAR($B99)),"")</f>
        <v/>
      </c>
      <c r="E99" s="15" t="n"/>
      <c r="F99" s="13" t="n"/>
      <c r="G99" s="15" t="n"/>
      <c r="H99" s="13" t="n"/>
      <c r="I99" s="16" t="n"/>
      <c r="J99" s="16" t="n"/>
      <c r="K99" s="16" t="n"/>
      <c r="L99" s="9">
        <f>IFERROR(IF($A99="","",SUM($I99:$K99)),"")</f>
        <v/>
      </c>
      <c r="M99" s="16" t="n"/>
      <c r="N99" s="15" t="n"/>
      <c r="O99" s="13" t="n"/>
      <c r="P99" s="17">
        <f>IFERROR(IF($O99="","",IF(INDEX('Parâmetros'!$C$9:$C$18,MATCH($O99,'Parâmetros'!$A$9:$A$18,0))=0,"",INDEX('Parâmetros'!$C$9:$C$18,MATCH($O99,'Parâmetros'!$A$9:$A$18,0)))),"")</f>
        <v/>
      </c>
      <c r="Q99" s="18">
        <f>IFERROR(IF($O99="","",IF(INDEX('Parâmetros'!$D$9:$D$18,MATCH($O99,'Parâmetros'!$A$9:$A$18,0))=0,"",INDEX('Parâmetros'!$D$9:$D$18,MATCH($O99,'Parâmetros'!$A$9:$A$18,0)))),"")</f>
        <v/>
      </c>
      <c r="R99" s="18">
        <f>IFERROR(IF($O99="","",IF(INDEX('Parâmetros'!$E$9:$E$18,MATCH($O99,'Parâmetros'!$A$9:$A$18,0))=0,"",INDEX('Parâmetros'!$E$9:$E$18,MATCH($O99,'Parâmetros'!$A$9:$A$18,0)))),"")</f>
        <v/>
      </c>
      <c r="S99" s="19">
        <f>IFERROR(IF($A99="","",IF($N99&lt;&gt;"Aplicar taxa configurada","Não aplicável",IF($O99="","Seleccionar taxa",IF($P99="","Taxa sem valor",IF(AND($Q99="",$R99=""),"Sem limites configurados",IF(IFERROR(AND($Q99&lt;&gt;"",$B99&lt;$Q99),FALSE),"Antes do início configurado",IF(IFERROR(AND($R99&lt;&gt;"",$B99&gt;$R99),FALSE),"Após o fim configurado","Dentro dos limites configurados"))))))),"Verificar parâmetros")</f>
        <v/>
      </c>
      <c r="T99" s="9">
        <f>IFERROR(IF($A99="","",IF($N99="Aplicar taxa configurada",IF(OR($M99="",$P99=""),"",ROUND($M99*$P99,2)),IF($N99="Sem retenção (confirmada pelo utilizador)",0,""))),"")</f>
        <v/>
      </c>
      <c r="U99" s="16" t="n"/>
      <c r="V99" s="9">
        <f>IFERROR(IF(OR($A99="",$T99="",$U99=""),"",$U99-$T99),"")</f>
        <v/>
      </c>
      <c r="W99" s="19">
        <f>IFERROR(IF($A99="","",IF($B99="","Data de emissão em falta",IF($N99="Pendente de confirmação","Pendente de confirmação",IF($N99="Aplicar taxa configurada",IF($S99&lt;&gt;"Dentro dos limites configurados","Confirmar parâmetros",IF($M99="","Base em falta",IF($U99="","Aguardar valor indicado",IF(ABS($V99)&lt;='Parâmetros'!$B$4,"Conferido","Diferença a analisar")))),IF($N99="Sem retenção (confirmada pelo utilizador)",IF($U99="","Aguardar valor indicado",IF($U99=0,"Sem retenção registada","Diferença a analisar")),"Verificar tratamento"))))),"Erro de controlo")</f>
        <v/>
      </c>
      <c r="X99" s="15" t="n"/>
    </row>
    <row r="100">
      <c r="A100" s="13" t="n"/>
      <c r="B100" s="14" t="n"/>
      <c r="C100" s="14" t="n"/>
      <c r="D100" s="11">
        <f>IFERROR(IF($A100="","",YEAR($B100)),"")</f>
        <v/>
      </c>
      <c r="E100" s="15" t="n"/>
      <c r="F100" s="13" t="n"/>
      <c r="G100" s="15" t="n"/>
      <c r="H100" s="13" t="n"/>
      <c r="I100" s="16" t="n"/>
      <c r="J100" s="16" t="n"/>
      <c r="K100" s="16" t="n"/>
      <c r="L100" s="9">
        <f>IFERROR(IF($A100="","",SUM($I100:$K100)),"")</f>
        <v/>
      </c>
      <c r="M100" s="16" t="n"/>
      <c r="N100" s="15" t="n"/>
      <c r="O100" s="13" t="n"/>
      <c r="P100" s="17">
        <f>IFERROR(IF($O100="","",IF(INDEX('Parâmetros'!$C$9:$C$18,MATCH($O100,'Parâmetros'!$A$9:$A$18,0))=0,"",INDEX('Parâmetros'!$C$9:$C$18,MATCH($O100,'Parâmetros'!$A$9:$A$18,0)))),"")</f>
        <v/>
      </c>
      <c r="Q100" s="18">
        <f>IFERROR(IF($O100="","",IF(INDEX('Parâmetros'!$D$9:$D$18,MATCH($O100,'Parâmetros'!$A$9:$A$18,0))=0,"",INDEX('Parâmetros'!$D$9:$D$18,MATCH($O100,'Parâmetros'!$A$9:$A$18,0)))),"")</f>
        <v/>
      </c>
      <c r="R100" s="18">
        <f>IFERROR(IF($O100="","",IF(INDEX('Parâmetros'!$E$9:$E$18,MATCH($O100,'Parâmetros'!$A$9:$A$18,0))=0,"",INDEX('Parâmetros'!$E$9:$E$18,MATCH($O100,'Parâmetros'!$A$9:$A$18,0)))),"")</f>
        <v/>
      </c>
      <c r="S100" s="19">
        <f>IFERROR(IF($A100="","",IF($N100&lt;&gt;"Aplicar taxa configurada","Não aplicável",IF($O100="","Seleccionar taxa",IF($P100="","Taxa sem valor",IF(AND($Q100="",$R100=""),"Sem limites configurados",IF(IFERROR(AND($Q100&lt;&gt;"",$B100&lt;$Q100),FALSE),"Antes do início configurado",IF(IFERROR(AND($R100&lt;&gt;"",$B100&gt;$R100),FALSE),"Após o fim configurado","Dentro dos limites configurados"))))))),"Verificar parâmetros")</f>
        <v/>
      </c>
      <c r="T100" s="9">
        <f>IFERROR(IF($A100="","",IF($N100="Aplicar taxa configurada",IF(OR($M100="",$P100=""),"",ROUND($M100*$P100,2)),IF($N100="Sem retenção (confirmada pelo utilizador)",0,""))),"")</f>
        <v/>
      </c>
      <c r="U100" s="16" t="n"/>
      <c r="V100" s="9">
        <f>IFERROR(IF(OR($A100="",$T100="",$U100=""),"",$U100-$T100),"")</f>
        <v/>
      </c>
      <c r="W100" s="19">
        <f>IFERROR(IF($A100="","",IF($B100="","Data de emissão em falta",IF($N100="Pendente de confirmação","Pendente de confirmação",IF($N100="Aplicar taxa configurada",IF($S100&lt;&gt;"Dentro dos limites configurados","Confirmar parâmetros",IF($M100="","Base em falta",IF($U100="","Aguardar valor indicado",IF(ABS($V100)&lt;='Parâmetros'!$B$4,"Conferido","Diferença a analisar")))),IF($N100="Sem retenção (confirmada pelo utilizador)",IF($U100="","Aguardar valor indicado",IF($U100=0,"Sem retenção registada","Diferença a analisar")),"Verificar tratamento"))))),"Erro de controlo")</f>
        <v/>
      </c>
      <c r="X100" s="15" t="n"/>
    </row>
    <row r="101">
      <c r="A101" s="13" t="n"/>
      <c r="B101" s="14" t="n"/>
      <c r="C101" s="14" t="n"/>
      <c r="D101" s="11">
        <f>IFERROR(IF($A101="","",YEAR($B101)),"")</f>
        <v/>
      </c>
      <c r="E101" s="15" t="n"/>
      <c r="F101" s="13" t="n"/>
      <c r="G101" s="15" t="n"/>
      <c r="H101" s="13" t="n"/>
      <c r="I101" s="16" t="n"/>
      <c r="J101" s="16" t="n"/>
      <c r="K101" s="16" t="n"/>
      <c r="L101" s="9">
        <f>IFERROR(IF($A101="","",SUM($I101:$K101)),"")</f>
        <v/>
      </c>
      <c r="M101" s="16" t="n"/>
      <c r="N101" s="15" t="n"/>
      <c r="O101" s="13" t="n"/>
      <c r="P101" s="17">
        <f>IFERROR(IF($O101="","",IF(INDEX('Parâmetros'!$C$9:$C$18,MATCH($O101,'Parâmetros'!$A$9:$A$18,0))=0,"",INDEX('Parâmetros'!$C$9:$C$18,MATCH($O101,'Parâmetros'!$A$9:$A$18,0)))),"")</f>
        <v/>
      </c>
      <c r="Q101" s="18">
        <f>IFERROR(IF($O101="","",IF(INDEX('Parâmetros'!$D$9:$D$18,MATCH($O101,'Parâmetros'!$A$9:$A$18,0))=0,"",INDEX('Parâmetros'!$D$9:$D$18,MATCH($O101,'Parâmetros'!$A$9:$A$18,0)))),"")</f>
        <v/>
      </c>
      <c r="R101" s="18">
        <f>IFERROR(IF($O101="","",IF(INDEX('Parâmetros'!$E$9:$E$18,MATCH($O101,'Parâmetros'!$A$9:$A$18,0))=0,"",INDEX('Parâmetros'!$E$9:$E$18,MATCH($O101,'Parâmetros'!$A$9:$A$18,0)))),"")</f>
        <v/>
      </c>
      <c r="S101" s="19">
        <f>IFERROR(IF($A101="","",IF($N101&lt;&gt;"Aplicar taxa configurada","Não aplicável",IF($O101="","Seleccionar taxa",IF($P101="","Taxa sem valor",IF(AND($Q101="",$R101=""),"Sem limites configurados",IF(IFERROR(AND($Q101&lt;&gt;"",$B101&lt;$Q101),FALSE),"Antes do início configurado",IF(IFERROR(AND($R101&lt;&gt;"",$B101&gt;$R101),FALSE),"Após o fim configurado","Dentro dos limites configurados"))))))),"Verificar parâmetros")</f>
        <v/>
      </c>
      <c r="T101" s="9">
        <f>IFERROR(IF($A101="","",IF($N101="Aplicar taxa configurada",IF(OR($M101="",$P101=""),"",ROUND($M101*$P101,2)),IF($N101="Sem retenção (confirmada pelo utilizador)",0,""))),"")</f>
        <v/>
      </c>
      <c r="U101" s="16" t="n"/>
      <c r="V101" s="9">
        <f>IFERROR(IF(OR($A101="",$T101="",$U101=""),"",$U101-$T101),"")</f>
        <v/>
      </c>
      <c r="W101" s="19">
        <f>IFERROR(IF($A101="","",IF($B101="","Data de emissão em falta",IF($N101="Pendente de confirmação","Pendente de confirmação",IF($N101="Aplicar taxa configurada",IF($S101&lt;&gt;"Dentro dos limites configurados","Confirmar parâmetros",IF($M101="","Base em falta",IF($U101="","Aguardar valor indicado",IF(ABS($V101)&lt;='Parâmetros'!$B$4,"Conferido","Diferença a analisar")))),IF($N101="Sem retenção (confirmada pelo utilizador)",IF($U101="","Aguardar valor indicado",IF($U101=0,"Sem retenção registada","Diferença a analisar")),"Verificar tratamento"))))),"Erro de controlo")</f>
        <v/>
      </c>
      <c r="X101" s="15" t="n"/>
    </row>
    <row r="102">
      <c r="A102" s="13" t="n"/>
      <c r="B102" s="14" t="n"/>
      <c r="C102" s="14" t="n"/>
      <c r="D102" s="11">
        <f>IFERROR(IF($A102="","",YEAR($B102)),"")</f>
        <v/>
      </c>
      <c r="E102" s="15" t="n"/>
      <c r="F102" s="13" t="n"/>
      <c r="G102" s="15" t="n"/>
      <c r="H102" s="13" t="n"/>
      <c r="I102" s="16" t="n"/>
      <c r="J102" s="16" t="n"/>
      <c r="K102" s="16" t="n"/>
      <c r="L102" s="9">
        <f>IFERROR(IF($A102="","",SUM($I102:$K102)),"")</f>
        <v/>
      </c>
      <c r="M102" s="16" t="n"/>
      <c r="N102" s="15" t="n"/>
      <c r="O102" s="13" t="n"/>
      <c r="P102" s="17">
        <f>IFERROR(IF($O102="","",IF(INDEX('Parâmetros'!$C$9:$C$18,MATCH($O102,'Parâmetros'!$A$9:$A$18,0))=0,"",INDEX('Parâmetros'!$C$9:$C$18,MATCH($O102,'Parâmetros'!$A$9:$A$18,0)))),"")</f>
        <v/>
      </c>
      <c r="Q102" s="18">
        <f>IFERROR(IF($O102="","",IF(INDEX('Parâmetros'!$D$9:$D$18,MATCH($O102,'Parâmetros'!$A$9:$A$18,0))=0,"",INDEX('Parâmetros'!$D$9:$D$18,MATCH($O102,'Parâmetros'!$A$9:$A$18,0)))),"")</f>
        <v/>
      </c>
      <c r="R102" s="18">
        <f>IFERROR(IF($O102="","",IF(INDEX('Parâmetros'!$E$9:$E$18,MATCH($O102,'Parâmetros'!$A$9:$A$18,0))=0,"",INDEX('Parâmetros'!$E$9:$E$18,MATCH($O102,'Parâmetros'!$A$9:$A$18,0)))),"")</f>
        <v/>
      </c>
      <c r="S102" s="19">
        <f>IFERROR(IF($A102="","",IF($N102&lt;&gt;"Aplicar taxa configurada","Não aplicável",IF($O102="","Seleccionar taxa",IF($P102="","Taxa sem valor",IF(AND($Q102="",$R102=""),"Sem limites configurados",IF(IFERROR(AND($Q102&lt;&gt;"",$B102&lt;$Q102),FALSE),"Antes do início configurado",IF(IFERROR(AND($R102&lt;&gt;"",$B102&gt;$R102),FALSE),"Após o fim configurado","Dentro dos limites configurados"))))))),"Verificar parâmetros")</f>
        <v/>
      </c>
      <c r="T102" s="9">
        <f>IFERROR(IF($A102="","",IF($N102="Aplicar taxa configurada",IF(OR($M102="",$P102=""),"",ROUND($M102*$P102,2)),IF($N102="Sem retenção (confirmada pelo utilizador)",0,""))),"")</f>
        <v/>
      </c>
      <c r="U102" s="16" t="n"/>
      <c r="V102" s="9">
        <f>IFERROR(IF(OR($A102="",$T102="",$U102=""),"",$U102-$T102),"")</f>
        <v/>
      </c>
      <c r="W102" s="19">
        <f>IFERROR(IF($A102="","",IF($B102="","Data de emissão em falta",IF($N102="Pendente de confirmação","Pendente de confirmação",IF($N102="Aplicar taxa configurada",IF($S102&lt;&gt;"Dentro dos limites configurados","Confirmar parâmetros",IF($M102="","Base em falta",IF($U102="","Aguardar valor indicado",IF(ABS($V102)&lt;='Parâmetros'!$B$4,"Conferido","Diferença a analisar")))),IF($N102="Sem retenção (confirmada pelo utilizador)",IF($U102="","Aguardar valor indicado",IF($U102=0,"Sem retenção registada","Diferença a analisar")),"Verificar tratamento"))))),"Erro de controlo")</f>
        <v/>
      </c>
      <c r="X102" s="15" t="n"/>
    </row>
    <row r="103">
      <c r="A103" s="13" t="n"/>
      <c r="B103" s="14" t="n"/>
      <c r="C103" s="14" t="n"/>
      <c r="D103" s="11">
        <f>IFERROR(IF($A103="","",YEAR($B103)),"")</f>
        <v/>
      </c>
      <c r="E103" s="15" t="n"/>
      <c r="F103" s="13" t="n"/>
      <c r="G103" s="15" t="n"/>
      <c r="H103" s="13" t="n"/>
      <c r="I103" s="16" t="n"/>
      <c r="J103" s="16" t="n"/>
      <c r="K103" s="16" t="n"/>
      <c r="L103" s="9">
        <f>IFERROR(IF($A103="","",SUM($I103:$K103)),"")</f>
        <v/>
      </c>
      <c r="M103" s="16" t="n"/>
      <c r="N103" s="15" t="n"/>
      <c r="O103" s="13" t="n"/>
      <c r="P103" s="17">
        <f>IFERROR(IF($O103="","",IF(INDEX('Parâmetros'!$C$9:$C$18,MATCH($O103,'Parâmetros'!$A$9:$A$18,0))=0,"",INDEX('Parâmetros'!$C$9:$C$18,MATCH($O103,'Parâmetros'!$A$9:$A$18,0)))),"")</f>
        <v/>
      </c>
      <c r="Q103" s="18">
        <f>IFERROR(IF($O103="","",IF(INDEX('Parâmetros'!$D$9:$D$18,MATCH($O103,'Parâmetros'!$A$9:$A$18,0))=0,"",INDEX('Parâmetros'!$D$9:$D$18,MATCH($O103,'Parâmetros'!$A$9:$A$18,0)))),"")</f>
        <v/>
      </c>
      <c r="R103" s="18">
        <f>IFERROR(IF($O103="","",IF(INDEX('Parâmetros'!$E$9:$E$18,MATCH($O103,'Parâmetros'!$A$9:$A$18,0))=0,"",INDEX('Parâmetros'!$E$9:$E$18,MATCH($O103,'Parâmetros'!$A$9:$A$18,0)))),"")</f>
        <v/>
      </c>
      <c r="S103" s="19">
        <f>IFERROR(IF($A103="","",IF($N103&lt;&gt;"Aplicar taxa configurada","Não aplicável",IF($O103="","Seleccionar taxa",IF($P103="","Taxa sem valor",IF(AND($Q103="",$R103=""),"Sem limites configurados",IF(IFERROR(AND($Q103&lt;&gt;"",$B103&lt;$Q103),FALSE),"Antes do início configurado",IF(IFERROR(AND($R103&lt;&gt;"",$B103&gt;$R103),FALSE),"Após o fim configurado","Dentro dos limites configurados"))))))),"Verificar parâmetros")</f>
        <v/>
      </c>
      <c r="T103" s="9">
        <f>IFERROR(IF($A103="","",IF($N103="Aplicar taxa configurada",IF(OR($M103="",$P103=""),"",ROUND($M103*$P103,2)),IF($N103="Sem retenção (confirmada pelo utilizador)",0,""))),"")</f>
        <v/>
      </c>
      <c r="U103" s="16" t="n"/>
      <c r="V103" s="9">
        <f>IFERROR(IF(OR($A103="",$T103="",$U103=""),"",$U103-$T103),"")</f>
        <v/>
      </c>
      <c r="W103" s="19">
        <f>IFERROR(IF($A103="","",IF($B103="","Data de emissão em falta",IF($N103="Pendente de confirmação","Pendente de confirmação",IF($N103="Aplicar taxa configurada",IF($S103&lt;&gt;"Dentro dos limites configurados","Confirmar parâmetros",IF($M103="","Base em falta",IF($U103="","Aguardar valor indicado",IF(ABS($V103)&lt;='Parâmetros'!$B$4,"Conferido","Diferença a analisar")))),IF($N103="Sem retenção (confirmada pelo utilizador)",IF($U103="","Aguardar valor indicado",IF($U103=0,"Sem retenção registada","Diferença a analisar")),"Verificar tratamento"))))),"Erro de controlo")</f>
        <v/>
      </c>
      <c r="X103" s="15" t="n"/>
    </row>
    <row r="104">
      <c r="A104" s="13" t="n"/>
      <c r="B104" s="14" t="n"/>
      <c r="C104" s="14" t="n"/>
      <c r="D104" s="11">
        <f>IFERROR(IF($A104="","",YEAR($B104)),"")</f>
        <v/>
      </c>
      <c r="E104" s="15" t="n"/>
      <c r="F104" s="13" t="n"/>
      <c r="G104" s="15" t="n"/>
      <c r="H104" s="13" t="n"/>
      <c r="I104" s="16" t="n"/>
      <c r="J104" s="16" t="n"/>
      <c r="K104" s="16" t="n"/>
      <c r="L104" s="9">
        <f>IFERROR(IF($A104="","",SUM($I104:$K104)),"")</f>
        <v/>
      </c>
      <c r="M104" s="16" t="n"/>
      <c r="N104" s="15" t="n"/>
      <c r="O104" s="13" t="n"/>
      <c r="P104" s="17">
        <f>IFERROR(IF($O104="","",IF(INDEX('Parâmetros'!$C$9:$C$18,MATCH($O104,'Parâmetros'!$A$9:$A$18,0))=0,"",INDEX('Parâmetros'!$C$9:$C$18,MATCH($O104,'Parâmetros'!$A$9:$A$18,0)))),"")</f>
        <v/>
      </c>
      <c r="Q104" s="18">
        <f>IFERROR(IF($O104="","",IF(INDEX('Parâmetros'!$D$9:$D$18,MATCH($O104,'Parâmetros'!$A$9:$A$18,0))=0,"",INDEX('Parâmetros'!$D$9:$D$18,MATCH($O104,'Parâmetros'!$A$9:$A$18,0)))),"")</f>
        <v/>
      </c>
      <c r="R104" s="18">
        <f>IFERROR(IF($O104="","",IF(INDEX('Parâmetros'!$E$9:$E$18,MATCH($O104,'Parâmetros'!$A$9:$A$18,0))=0,"",INDEX('Parâmetros'!$E$9:$E$18,MATCH($O104,'Parâmetros'!$A$9:$A$18,0)))),"")</f>
        <v/>
      </c>
      <c r="S104" s="19">
        <f>IFERROR(IF($A104="","",IF($N104&lt;&gt;"Aplicar taxa configurada","Não aplicável",IF($O104="","Seleccionar taxa",IF($P104="","Taxa sem valor",IF(AND($Q104="",$R104=""),"Sem limites configurados",IF(IFERROR(AND($Q104&lt;&gt;"",$B104&lt;$Q104),FALSE),"Antes do início configurado",IF(IFERROR(AND($R104&lt;&gt;"",$B104&gt;$R104),FALSE),"Após o fim configurado","Dentro dos limites configurados"))))))),"Verificar parâmetros")</f>
        <v/>
      </c>
      <c r="T104" s="9">
        <f>IFERROR(IF($A104="","",IF($N104="Aplicar taxa configurada",IF(OR($M104="",$P104=""),"",ROUND($M104*$P104,2)),IF($N104="Sem retenção (confirmada pelo utilizador)",0,""))),"")</f>
        <v/>
      </c>
      <c r="U104" s="16" t="n"/>
      <c r="V104" s="9">
        <f>IFERROR(IF(OR($A104="",$T104="",$U104=""),"",$U104-$T104),"")</f>
        <v/>
      </c>
      <c r="W104" s="19">
        <f>IFERROR(IF($A104="","",IF($B104="","Data de emissão em falta",IF($N104="Pendente de confirmação","Pendente de confirmação",IF($N104="Aplicar taxa configurada",IF($S104&lt;&gt;"Dentro dos limites configurados","Confirmar parâmetros",IF($M104="","Base em falta",IF($U104="","Aguardar valor indicado",IF(ABS($V104)&lt;='Parâmetros'!$B$4,"Conferido","Diferença a analisar")))),IF($N104="Sem retenção (confirmada pelo utilizador)",IF($U104="","Aguardar valor indicado",IF($U104=0,"Sem retenção registada","Diferença a analisar")),"Verificar tratamento"))))),"Erro de controlo")</f>
        <v/>
      </c>
      <c r="X104" s="15" t="n"/>
    </row>
    <row r="105">
      <c r="A105" s="13" t="n"/>
      <c r="B105" s="14" t="n"/>
      <c r="C105" s="14" t="n"/>
      <c r="D105" s="11">
        <f>IFERROR(IF($A105="","",YEAR($B105)),"")</f>
        <v/>
      </c>
      <c r="E105" s="15" t="n"/>
      <c r="F105" s="13" t="n"/>
      <c r="G105" s="15" t="n"/>
      <c r="H105" s="13" t="n"/>
      <c r="I105" s="16" t="n"/>
      <c r="J105" s="16" t="n"/>
      <c r="K105" s="16" t="n"/>
      <c r="L105" s="9">
        <f>IFERROR(IF($A105="","",SUM($I105:$K105)),"")</f>
        <v/>
      </c>
      <c r="M105" s="16" t="n"/>
      <c r="N105" s="15" t="n"/>
      <c r="O105" s="13" t="n"/>
      <c r="P105" s="17">
        <f>IFERROR(IF($O105="","",IF(INDEX('Parâmetros'!$C$9:$C$18,MATCH($O105,'Parâmetros'!$A$9:$A$18,0))=0,"",INDEX('Parâmetros'!$C$9:$C$18,MATCH($O105,'Parâmetros'!$A$9:$A$18,0)))),"")</f>
        <v/>
      </c>
      <c r="Q105" s="18">
        <f>IFERROR(IF($O105="","",IF(INDEX('Parâmetros'!$D$9:$D$18,MATCH($O105,'Parâmetros'!$A$9:$A$18,0))=0,"",INDEX('Parâmetros'!$D$9:$D$18,MATCH($O105,'Parâmetros'!$A$9:$A$18,0)))),"")</f>
        <v/>
      </c>
      <c r="R105" s="18">
        <f>IFERROR(IF($O105="","",IF(INDEX('Parâmetros'!$E$9:$E$18,MATCH($O105,'Parâmetros'!$A$9:$A$18,0))=0,"",INDEX('Parâmetros'!$E$9:$E$18,MATCH($O105,'Parâmetros'!$A$9:$A$18,0)))),"")</f>
        <v/>
      </c>
      <c r="S105" s="19">
        <f>IFERROR(IF($A105="","",IF($N105&lt;&gt;"Aplicar taxa configurada","Não aplicável",IF($O105="","Seleccionar taxa",IF($P105="","Taxa sem valor",IF(AND($Q105="",$R105=""),"Sem limites configurados",IF(IFERROR(AND($Q105&lt;&gt;"",$B105&lt;$Q105),FALSE),"Antes do início configurado",IF(IFERROR(AND($R105&lt;&gt;"",$B105&gt;$R105),FALSE),"Após o fim configurado","Dentro dos limites configurados"))))))),"Verificar parâmetros")</f>
        <v/>
      </c>
      <c r="T105" s="9">
        <f>IFERROR(IF($A105="","",IF($N105="Aplicar taxa configurada",IF(OR($M105="",$P105=""),"",ROUND($M105*$P105,2)),IF($N105="Sem retenção (confirmada pelo utilizador)",0,""))),"")</f>
        <v/>
      </c>
      <c r="U105" s="16" t="n"/>
      <c r="V105" s="9">
        <f>IFERROR(IF(OR($A105="",$T105="",$U105=""),"",$U105-$T105),"")</f>
        <v/>
      </c>
      <c r="W105" s="19">
        <f>IFERROR(IF($A105="","",IF($B105="","Data de emissão em falta",IF($N105="Pendente de confirmação","Pendente de confirmação",IF($N105="Aplicar taxa configurada",IF($S105&lt;&gt;"Dentro dos limites configurados","Confirmar parâmetros",IF($M105="","Base em falta",IF($U105="","Aguardar valor indicado",IF(ABS($V105)&lt;='Parâmetros'!$B$4,"Conferido","Diferença a analisar")))),IF($N105="Sem retenção (confirmada pelo utilizador)",IF($U105="","Aguardar valor indicado",IF($U105=0,"Sem retenção registada","Diferença a analisar")),"Verificar tratamento"))))),"Erro de controlo")</f>
        <v/>
      </c>
      <c r="X105" s="15" t="n"/>
    </row>
    <row r="107">
      <c r="A107" s="20" t="inlineStr">
        <is>
          <t>Controlo final — totais das linhas operacionais</t>
        </is>
      </c>
      <c r="B107" s="21" t="n"/>
      <c r="C107" s="21" t="n"/>
      <c r="D107" s="21" t="n"/>
      <c r="E107" s="21" t="n"/>
      <c r="F107" s="21" t="n"/>
      <c r="G107" s="21" t="n"/>
      <c r="H107" s="21" t="n"/>
      <c r="I107" s="22">
        <f>IFERROR(SUM($I$6:$I$105),0)</f>
        <v/>
      </c>
      <c r="J107" s="22">
        <f>IFERROR(SUM($J$6:$J$105),0)</f>
        <v/>
      </c>
      <c r="K107" s="22">
        <f>IFERROR(SUM($K$6:$K$105),0)</f>
        <v/>
      </c>
      <c r="L107" s="22">
        <f>IFERROR(SUM($L$6:$L$105),0)</f>
        <v/>
      </c>
      <c r="M107" s="22">
        <f>IFERROR(SUM($M$6:$M$105),0)</f>
        <v/>
      </c>
      <c r="N107" s="21" t="n"/>
      <c r="O107" s="21" t="n"/>
      <c r="P107" s="21" t="n"/>
      <c r="Q107" s="21" t="n"/>
      <c r="R107" s="21" t="n"/>
      <c r="S107" s="21" t="n"/>
      <c r="T107" s="22">
        <f>IFERROR(SUM($T$6:$T$105),0)</f>
        <v/>
      </c>
      <c r="U107" s="22">
        <f>IFERROR(SUM($U$6:$U$105),0)</f>
        <v/>
      </c>
      <c r="V107" s="22">
        <f>IFERROR(SUM($V$6:$V$105),0)</f>
        <v/>
      </c>
      <c r="W107" s="23">
        <f>IFERROR(IF(ABS($V$107)&lt;='Parâmetros'!$B$4,"Diferença global dentro da tolerância configurada","Diferença global a analisar"),"Erro de controlo")</f>
        <v/>
      </c>
      <c r="X107" s="21" t="inlineStr">
        <is>
          <t>Estado global</t>
        </is>
      </c>
    </row>
  </sheetData>
  <mergeCells count="1">
    <mergeCell ref="A1:X1"/>
  </mergeCells>
  <conditionalFormatting sqref="A6:A105">
    <cfRule type="expression" priority="1" dxfId="0">
      <formula>AND(A6&lt;&gt;"",COUNTIF($A$6:$A$105,A6)&gt;1)</formula>
    </cfRule>
  </conditionalFormatting>
  <conditionalFormatting sqref="W6:W105">
    <cfRule type="expression" priority="2" dxfId="1">
      <formula>W6="Conferido"</formula>
    </cfRule>
    <cfRule type="expression" priority="3" dxfId="1">
      <formula>W6="Sem retenção registada"</formula>
    </cfRule>
    <cfRule type="expression" priority="4" dxfId="2">
      <formula>COUNTIF(W6,"*Pendente*")&gt;0</formula>
    </cfRule>
    <cfRule type="expression" priority="5" dxfId="3">
      <formula>COUNTIF(W6,"*Confirmar*")&gt;0</formula>
    </cfRule>
    <cfRule type="expression" priority="6" dxfId="3">
      <formula>COUNTIF(W6,"*falta*")&gt;0</formula>
    </cfRule>
    <cfRule type="expression" priority="7" dxfId="2">
      <formula>COUNTIF(W6,"*Aguardar*")&gt;0</formula>
    </cfRule>
    <cfRule type="expression" priority="8" dxfId="0">
      <formula>COUNTIF(W6,"*Diferença*")&gt;0</formula>
    </cfRule>
    <cfRule type="expression" priority="9" dxfId="0">
      <formula>COUNTIF(W6,"*Erro*")&gt;0</formula>
    </cfRule>
  </conditionalFormatting>
  <conditionalFormatting sqref="V6:V105">
    <cfRule type="expression" priority="10" dxfId="0">
      <formula>IFERROR(ABS(V6)&gt;'Parâmetros'!$B$4,FALSE)</formula>
    </cfRule>
  </conditionalFormatting>
  <dataValidations count="7">
    <dataValidation sqref="B6:B105" showErrorMessage="1" showInputMessage="1" allowBlank="1" errorTitle="Data inválida" error="Introduza uma data válida." type="date" operator="between">
      <formula1>DATE(1900,1,1)</formula1>
      <formula2>DATE(9999,12,31)</formula2>
    </dataValidation>
    <dataValidation sqref="C6:C105" showErrorMessage="1" showInputMessage="1" allowBlank="1" errorTitle="Data de recebimento inválida" error="A data de recebimento não deve ser anterior à data de emissão." type="custom">
      <formula1>=IFERROR(OR(C6="",C6&gt;=B6),TRUE)</formula1>
    </dataValidation>
    <dataValidation sqref="I6:K105" showErrorMessage="1" showInputMessage="1" allowBlank="1" errorTitle="Valor inválido" error="Introduza um valor igual ou superior a zero." type="decimal" operator="greaterThanOrEqual">
      <formula1>0</formula1>
    </dataValidation>
    <dataValidation sqref="M6:M105" showErrorMessage="1" showInputMessage="1" allowBlank="1" errorTitle="Valor inválido" error="Introduza um valor igual ou superior a zero." type="decimal" operator="greaterThanOrEqual">
      <formula1>0</formula1>
    </dataValidation>
    <dataValidation sqref="U6:U105" showErrorMessage="1" showInputMessage="1" allowBlank="1" errorTitle="Valor inválido" error="Introduza um valor igual ou superior a zero." type="decimal" operator="greaterThanOrEqual">
      <formula1>0</formula1>
    </dataValidation>
    <dataValidation sqref="N6:N105" showErrorMessage="1" showInputMessage="1" allowBlank="1" errorTitle="Tratamento inválido" error="Seleccione uma das opções disponíveis. Confirme sempre o tratamento aplicável antes de concluir o controlo." type="list">
      <formula1>"Aplicar taxa configurada,Sem retenção (confirmada pelo utilizador),Pendente de confirmação"</formula1>
    </dataValidation>
    <dataValidation sqref="O6:O105" showErrorMessage="1" showInputMessage="1" allowBlank="1" errorTitle="Código de taxa inválido" error="Seleccione um código configurado na folha Parâmetros." type="list">
      <formula1>='Parâmetros'!$A$9:$A$18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6" customWidth="1" min="1" max="1"/>
    <col width="42" customWidth="1" min="2" max="2"/>
    <col width="18" customWidth="1" min="3" max="3"/>
    <col width="22" customWidth="1" min="4" max="4"/>
    <col width="22" customWidth="1" min="5" max="5"/>
    <col width="46" customWidth="1" min="6" max="6"/>
  </cols>
  <sheetData>
    <row r="1">
      <c r="A1" s="1" t="inlineStr">
        <is>
          <t>Parâmetros configuráveis</t>
        </is>
      </c>
    </row>
    <row r="2">
      <c r="A2" s="2" t="inlineStr">
        <is>
          <t>Preencha apenas com dados confirmados pelo utilizador na fonte oficial aplicável. Os códigos T01 a T10 são apenas identificadores internos de configuração.</t>
        </is>
      </c>
      <c r="B2" s="2" t="n"/>
      <c r="C2" s="2" t="n"/>
      <c r="D2" s="2" t="n"/>
      <c r="E2" s="2" t="n"/>
      <c r="F2" s="2" t="n"/>
    </row>
    <row r="4">
      <c r="A4" s="24" t="inlineStr">
        <is>
          <t>Tolerância de controlo para diferenças</t>
        </is>
      </c>
      <c r="B4" s="25" t="n">
        <v>0</v>
      </c>
      <c r="C4" t="inlineStr">
        <is>
          <t>Parâmetro técnico interno. Não representa tolerância fiscal ou legal.</t>
        </is>
      </c>
    </row>
    <row r="7">
      <c r="A7" s="26" t="inlineStr">
        <is>
          <t>Taxas configuráveis para utilização na folha Recibos</t>
        </is>
      </c>
      <c r="B7" s="26" t="n"/>
      <c r="C7" s="26" t="n"/>
      <c r="D7" s="26" t="n"/>
      <c r="E7" s="26" t="n"/>
      <c r="F7" s="26" t="n"/>
    </row>
    <row r="8">
      <c r="A8" s="3" t="inlineStr">
        <is>
          <t>Código de taxa</t>
        </is>
      </c>
      <c r="B8" s="3" t="inlineStr">
        <is>
          <t>Designação interna / situação confirmada</t>
        </is>
      </c>
      <c r="C8" s="3" t="inlineStr">
        <is>
          <t>Taxa de retenção</t>
        </is>
      </c>
      <c r="D8" s="3" t="inlineStr">
        <is>
          <t>Data de início configurada</t>
        </is>
      </c>
      <c r="E8" s="3" t="inlineStr">
        <is>
          <t>Data de fim configurada</t>
        </is>
      </c>
      <c r="F8" s="3" t="inlineStr">
        <is>
          <t>Fonte oficial confirmada / observações</t>
        </is>
      </c>
    </row>
    <row r="9">
      <c r="A9" s="27" t="inlineStr">
        <is>
          <t>T01</t>
        </is>
      </c>
      <c r="B9" s="15" t="inlineStr">
        <is>
          <t>Taxa configurável 01 — preencher e confirmar</t>
        </is>
      </c>
      <c r="C9" s="28" t="n"/>
      <c r="D9" s="29" t="n"/>
      <c r="E9" s="29" t="n"/>
      <c r="F9" s="15" t="n"/>
    </row>
    <row r="10">
      <c r="A10" s="27" t="inlineStr">
        <is>
          <t>T02</t>
        </is>
      </c>
      <c r="B10" s="15" t="inlineStr">
        <is>
          <t>Taxa configurável 02 — preencher e confirmar</t>
        </is>
      </c>
      <c r="C10" s="28" t="n"/>
      <c r="D10" s="29" t="n"/>
      <c r="E10" s="29" t="n"/>
      <c r="F10" s="15" t="n"/>
    </row>
    <row r="11">
      <c r="A11" s="27" t="inlineStr">
        <is>
          <t>T03</t>
        </is>
      </c>
      <c r="B11" s="15" t="inlineStr">
        <is>
          <t>Taxa configurável 03 — preencher e confirmar</t>
        </is>
      </c>
      <c r="C11" s="28" t="n"/>
      <c r="D11" s="29" t="n"/>
      <c r="E11" s="29" t="n"/>
      <c r="F11" s="15" t="n"/>
    </row>
    <row r="12">
      <c r="A12" s="27" t="inlineStr">
        <is>
          <t>T04</t>
        </is>
      </c>
      <c r="B12" s="15" t="inlineStr">
        <is>
          <t>Taxa configurável 04 — preencher e confirmar</t>
        </is>
      </c>
      <c r="C12" s="28" t="n"/>
      <c r="D12" s="29" t="n"/>
      <c r="E12" s="29" t="n"/>
      <c r="F12" s="15" t="n"/>
    </row>
    <row r="13">
      <c r="A13" s="27" t="inlineStr">
        <is>
          <t>T05</t>
        </is>
      </c>
      <c r="B13" s="15" t="inlineStr">
        <is>
          <t>Taxa configurável 05 — preencher e confirmar</t>
        </is>
      </c>
      <c r="C13" s="28" t="n"/>
      <c r="D13" s="29" t="n"/>
      <c r="E13" s="29" t="n"/>
      <c r="F13" s="15" t="n"/>
    </row>
    <row r="14">
      <c r="A14" s="27" t="inlineStr">
        <is>
          <t>T06</t>
        </is>
      </c>
      <c r="B14" s="15" t="inlineStr">
        <is>
          <t>Taxa configurável 06 — preencher e confirmar</t>
        </is>
      </c>
      <c r="C14" s="28" t="n"/>
      <c r="D14" s="29" t="n"/>
      <c r="E14" s="29" t="n"/>
      <c r="F14" s="15" t="n"/>
    </row>
    <row r="15">
      <c r="A15" s="27" t="inlineStr">
        <is>
          <t>T07</t>
        </is>
      </c>
      <c r="B15" s="15" t="inlineStr">
        <is>
          <t>Taxa configurável 07 — preencher e confirmar</t>
        </is>
      </c>
      <c r="C15" s="28" t="n"/>
      <c r="D15" s="29" t="n"/>
      <c r="E15" s="29" t="n"/>
      <c r="F15" s="15" t="n"/>
    </row>
    <row r="16">
      <c r="A16" s="27" t="inlineStr">
        <is>
          <t>T08</t>
        </is>
      </c>
      <c r="B16" s="15" t="inlineStr">
        <is>
          <t>Taxa configurável 08 — preencher e confirmar</t>
        </is>
      </c>
      <c r="C16" s="28" t="n"/>
      <c r="D16" s="29" t="n"/>
      <c r="E16" s="29" t="n"/>
      <c r="F16" s="15" t="n"/>
    </row>
    <row r="17">
      <c r="A17" s="27" t="inlineStr">
        <is>
          <t>T09</t>
        </is>
      </c>
      <c r="B17" s="15" t="inlineStr">
        <is>
          <t>Taxa configurável 09 — preencher e confirmar</t>
        </is>
      </c>
      <c r="C17" s="28" t="n"/>
      <c r="D17" s="29" t="n"/>
      <c r="E17" s="29" t="n"/>
      <c r="F17" s="15" t="n"/>
    </row>
    <row r="18">
      <c r="A18" s="27" t="inlineStr">
        <is>
          <t>T10</t>
        </is>
      </c>
      <c r="B18" s="15" t="inlineStr">
        <is>
          <t>Taxa configurável 10 — preencher e confirmar</t>
        </is>
      </c>
      <c r="C18" s="28" t="n"/>
      <c r="D18" s="29" t="n"/>
      <c r="E18" s="29" t="n"/>
      <c r="F18" s="15" t="n"/>
    </row>
  </sheetData>
  <mergeCells count="1">
    <mergeCell ref="A1:F1"/>
  </mergeCells>
  <dataValidations count="4">
    <dataValidation sqref="B4" showErrorMessage="1" showInputMessage="1" allowBlank="0" errorTitle="Valor inválido" error="Introduza um valor igual ou superior a zero." type="decimal" operator="greaterThanOrEqual">
      <formula1>0</formula1>
    </dataValidation>
    <dataValidation sqref="C9:C18" showErrorMessage="1" showInputMessage="1" allowBlank="1" errorTitle="Taxa inválida" error="Introduza uma percentagem entre 0% e 100%, após confirmação do valor aplicável." type="decimal" operator="between">
      <formula1>0</formula1>
      <formula2>1</formula2>
    </dataValidation>
    <dataValidation sqref="D9:D18" showErrorMessage="1" showInputMessage="1" allowBlank="1" errorTitle="Data inválida" error="Introduza uma data válida." type="date" operator="between">
      <formula1>DATE(1900,1,1)</formula1>
      <formula2>DATE(9999,12,31)</formula2>
    </dataValidation>
    <dataValidation sqref="E9:E18" showErrorMessage="1" showInputMessage="1" allowBlank="1" errorTitle="Intervalo de datas inválido" error="A data de fim não deve ser anterior à data de início configurada." type="custom">
      <formula1>=IFERROR(OR(E9="",D9="",E9&gt;=D9),TRUE)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62" customWidth="1" min="2" max="2"/>
  </cols>
  <sheetData>
    <row r="1" ht="24" customHeight="1">
      <c r="A1" s="30" t="inlineStr">
        <is>
          <t>Instruções de utilização e limites do ficheiro</t>
        </is>
      </c>
    </row>
    <row r="2" ht="24" customHeight="1"/>
    <row r="3" ht="24" customHeight="1">
      <c r="A3" s="31" t="inlineStr">
        <is>
          <t>Finalidade</t>
        </is>
      </c>
    </row>
    <row r="4" ht="24" customHeight="1">
      <c r="A4" t="inlineStr">
        <is>
          <t>Este ficheiro destina-se ao controlo interno de valores associados à retenção na fonte em recibos verdes. Permite registar documentos, taxas configuradas pelo utilizador, valores calculados e valores indicados nos recibos.</t>
        </is>
      </c>
    </row>
    <row r="5" ht="24" customHeight="1"/>
    <row r="6" ht="24" customHeight="1">
      <c r="A6" s="31" t="inlineStr">
        <is>
          <t>Antes de começar</t>
        </is>
      </c>
    </row>
    <row r="7" ht="24" customHeight="1">
      <c r="A7" t="inlineStr">
        <is>
          <t>Antes de introduzir ou confirmar dados, preencha a folha «Parâmetros» com a taxa, a designação, as datas de vigência que pretenda controlar e a referência da fonte oficial confirmada. O ficheiro é entregue sem taxas legais predefinidas.</t>
        </is>
      </c>
    </row>
    <row r="8" ht="24" customHeight="1">
      <c r="A8" t="inlineStr">
        <is>
          <t>Os códigos T01 a T10 são apenas códigos internos. Não representam categorias fiscais, profissionais ou legais.</t>
        </is>
      </c>
    </row>
    <row r="9" ht="24" customHeight="1"/>
    <row r="10" ht="24" customHeight="1">
      <c r="A10" s="31" t="inlineStr">
        <is>
          <t>Sequência de utilização</t>
        </is>
      </c>
    </row>
    <row r="11" ht="24" customHeight="1">
      <c r="A11" t="inlineStr">
        <is>
          <t>1. Na folha «Parâmetros», preencha a taxa de retenção confirmada, a designação interna e, se aplicável ao seu controlo, as datas de início e fim configuradas.</t>
        </is>
      </c>
    </row>
    <row r="12" ht="24" customHeight="1">
      <c r="A12" t="inlineStr">
        <is>
          <t>2. Na folha «Recibos», introduza o número interno, a data de emissão, a entidade pagadora, a referência do recibo e os valores do documento.</t>
        </is>
      </c>
    </row>
    <row r="13" ht="24" customHeight="1">
      <c r="A13" t="inlineStr">
        <is>
          <t>3. Introduza manualmente a Base indicada para retenção. Não assuma que corresponde sempre ao valor dos serviços ou ao total do documento.</t>
        </is>
      </c>
    </row>
    <row r="14" ht="24" customHeight="1">
      <c r="A14" t="inlineStr">
        <is>
          <t>4. Seleccione o Tratamento seleccionado.</t>
        </is>
      </c>
    </row>
    <row r="15" ht="24" customHeight="1">
      <c r="A15" t="inlineStr">
        <is>
          <t>5. Se seleccionar Aplicar taxa configurada, escolha um código de taxa e confirme que a taxa e as datas estão preenchidas na folha «Parâmetros».</t>
        </is>
      </c>
    </row>
    <row r="16" ht="24" customHeight="1">
      <c r="A16" t="inlineStr">
        <is>
          <t>6. Introduza o valor da Retenção indicada no recibo quando este estiver disponível.</t>
        </is>
      </c>
    </row>
    <row r="17" ht="24" customHeight="1">
      <c r="A17" t="inlineStr">
        <is>
          <t>7. Analise a coluna Estado de controlo e resolva todas as linhas pendentes, com parâmetros em falta ou com diferenças.</t>
        </is>
      </c>
    </row>
    <row r="18" ht="24" customHeight="1">
      <c r="A18" t="inlineStr">
        <is>
          <t>8. Consulte o Painel para verificar totais, alertas e evolução mensal do ano seleccionado.</t>
        </is>
      </c>
    </row>
    <row r="19" ht="24" customHeight="1"/>
    <row r="20" ht="24" customHeight="1">
      <c r="A20" s="31" t="inlineStr">
        <is>
          <t>Interpretação dos estados</t>
        </is>
      </c>
    </row>
    <row r="21" ht="24" customHeight="1">
      <c r="A21" s="3" t="inlineStr">
        <is>
          <t>Estado</t>
        </is>
      </c>
      <c r="B21" s="3" t="inlineStr">
        <is>
          <t>Interpretação operacional</t>
        </is>
      </c>
    </row>
    <row r="22" ht="24" customHeight="1">
      <c r="A22" s="32" t="inlineStr">
        <is>
          <t>Conferido</t>
        </is>
      </c>
      <c r="B22" s="32" t="inlineStr">
        <is>
          <t>O valor indicado coincide com o valor calculado dentro da tolerância técnica configurada e existem parâmetros temporais preenchidos.</t>
        </is>
      </c>
    </row>
    <row r="23" ht="24" customHeight="1">
      <c r="A23" s="33" t="inlineStr">
        <is>
          <t>Sem retenção registada</t>
        </is>
      </c>
      <c r="B23" s="33" t="inlineStr">
        <is>
          <t>O utilizador seleccionou a opção correspondente e introduziu retenção indicada igual a zero.</t>
        </is>
      </c>
    </row>
    <row r="24" ht="24" customHeight="1">
      <c r="A24" s="32" t="inlineStr">
        <is>
          <t>Pendente de confirmação</t>
        </is>
      </c>
      <c r="B24" s="32" t="inlineStr">
        <is>
          <t>O tratamento ainda não foi confirmado pelo utilizador.</t>
        </is>
      </c>
    </row>
    <row r="25" ht="24" customHeight="1">
      <c r="A25" s="33" t="inlineStr">
        <is>
          <t>Confirmar parâmetros</t>
        </is>
      </c>
      <c r="B25" s="33" t="inlineStr">
        <is>
          <t>Falta taxa, data configurada, base, código ou confirmação dos parâmetros utilizados no cálculo.</t>
        </is>
      </c>
    </row>
    <row r="26" ht="24" customHeight="1">
      <c r="A26" s="32" t="inlineStr">
        <is>
          <t>Aguardar valor indicado</t>
        </is>
      </c>
      <c r="B26" s="32" t="inlineStr">
        <is>
          <t>Existe informação para controlo, mas ainda não foi introduzido o valor indicado no recibo.</t>
        </is>
      </c>
    </row>
    <row r="27" ht="24" customHeight="1">
      <c r="A27" s="33" t="inlineStr">
        <is>
          <t>Diferença a analisar</t>
        </is>
      </c>
      <c r="B27" s="33" t="inlineStr">
        <is>
          <t>O valor indicado no recibo diverge do valor calculado acima da tolerância técnica configurada.</t>
        </is>
      </c>
    </row>
    <row r="28" ht="24" customHeight="1">
      <c r="A28" s="32" t="inlineStr">
        <is>
          <t>Erro de controlo</t>
        </is>
      </c>
      <c r="B28" s="32" t="inlineStr">
        <is>
          <t>Existe uma situação que impede o cálculo ou a verificação automática.</t>
        </is>
      </c>
    </row>
    <row r="29" ht="24" customHeight="1"/>
    <row r="30" ht="24" customHeight="1">
      <c r="A30" s="31" t="inlineStr">
        <is>
          <t>Limites importantes</t>
        </is>
      </c>
    </row>
    <row r="31" ht="24" customHeight="1">
      <c r="A31" t="inlineStr">
        <is>
          <t>Este ficheiro não substitui a consulta de fontes oficiais, apoio contabilístico ou aconselhamento fiscal.</t>
        </is>
      </c>
    </row>
    <row r="32" ht="24" customHeight="1">
      <c r="A32" t="inlineStr">
        <is>
          <t>O ficheiro não determina automaticamente se há retenção na fonte, qual a taxa aplicável, se existe dispensa, qual a base legalmente relevante, o enquadramento de IVA, o CAE aplicável, obrigações perante a Segurança Social, obrigações de IRS ou IRC, prazos de entrega ou obrigações declarativas.</t>
        </is>
      </c>
    </row>
    <row r="33" ht="24" customHeight="1">
      <c r="A33" t="inlineStr">
        <is>
          <t>A ausência de uma taxa, data ou referência na folha «Parâmetros» deve ser tratada como informação por confirmar, e não como taxa zero ou inexistência de obrigação.</t>
        </is>
      </c>
    </row>
    <row r="34" ht="24" customHeight="1"/>
    <row r="35" ht="24" customHeight="1">
      <c r="A35" s="31" t="inlineStr">
        <is>
          <t>Dados de exemplo</t>
        </is>
      </c>
    </row>
    <row r="36" ht="24" customHeight="1">
      <c r="A36" t="inlineStr">
        <is>
          <t>As primeiras dez linhas da folha «Recibos» são exemplos fictícios de estrutura e utilização. Não correspondem a clientes, NIF, taxas, enquadramentos ou operações reais. Devem ser revistos, substituídos ou eliminados antes da utilização efectiva do ficheiro.</t>
        </is>
      </c>
    </row>
    <row r="37" ht="24" customHeight="1"/>
    <row r="38" ht="24" customHeight="1">
      <c r="A38" s="31" t="inlineStr">
        <is>
          <t>Protecção do ficheiro</t>
        </is>
      </c>
    </row>
    <row r="39" ht="24" customHeight="1">
      <c r="A39" t="inlineStr">
        <is>
          <t>As células com fórmula estão assinaladas para reduzir alterações acidentais. As células amarelas destinam-se à introdução manual. O ficheiro não utiliza palavra-passe e não constitui uma medida de segurança.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2026-09-02T11:18:45Z</dcterms:created>
  <dcterms:modified xmlns:dcterms="http://purl.org/dc/terms/" xmlns:xsi="http://www.w3.org/2001/XMLSchema-instance" xsi:type="dcterms:W3CDTF">2026-09-02T11:18:45Z</dcterms:modified>
</cp:coreProperties>
</file>