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Documento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[$€-pt-PT]"/>
    <numFmt numFmtId="165" formatCode="d/m/Y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i val="1"/>
      <color rgb="00FFFFFF"/>
      <sz val="11"/>
    </font>
    <font>
      <name val="Calibri"/>
      <color rgb="001F2933"/>
      <sz val="10"/>
    </font>
    <font>
      <name val="Calibri"/>
      <b val="1"/>
      <color rgb="001F2933"/>
      <sz val="10"/>
    </font>
    <font>
      <name val="Calibri"/>
      <b val="1"/>
      <color rgb="001F2933"/>
      <sz val="16"/>
    </font>
    <font>
      <name val="Calibri"/>
      <b val="1"/>
      <color rgb="00FFFFFF"/>
      <sz val="11"/>
    </font>
    <font>
      <name val="Calibri"/>
      <color rgb="00425466"/>
      <sz val="9"/>
    </font>
    <font>
      <name val="Calibri"/>
      <color rgb="000563C1"/>
      <sz val="10"/>
      <u val="single"/>
    </font>
  </fonts>
  <fills count="12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EEF1F2"/>
      </patternFill>
    </fill>
    <fill>
      <patternFill patternType="solid">
        <fgColor rgb="00FFF3D6"/>
      </patternFill>
    </fill>
    <fill>
      <patternFill patternType="solid">
        <fgColor rgb="00DCEAF2"/>
      </patternFill>
    </fill>
    <fill>
      <patternFill patternType="solid">
        <fgColor rgb="00DDEFE3"/>
      </patternFill>
    </fill>
    <fill>
      <patternFill patternType="solid">
        <fgColor rgb="00F8D9D0"/>
      </patternFill>
    </fill>
    <fill>
      <patternFill patternType="solid">
        <fgColor rgb="00FCE9BE"/>
      </patternFill>
    </fill>
    <fill>
      <patternFill patternType="solid">
        <fgColor rgb="00FFFFFF"/>
      </patternFill>
    </fill>
    <fill>
      <patternFill patternType="solid">
        <fgColor rgb="00146B4A"/>
      </patternFill>
    </fill>
    <fill>
      <patternFill patternType="solid">
        <fgColor rgb="00E7ECEF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3" fillId="9" borderId="1" applyAlignment="1" pivotButton="0" quotePrefix="0" xfId="0">
      <alignment horizontal="left" vertical="center"/>
    </xf>
    <xf numFmtId="0" fontId="6" fillId="10" borderId="1" applyAlignment="1" pivotButton="0" quotePrefix="0" xfId="0">
      <alignment horizontal="left" vertical="center"/>
    </xf>
    <xf numFmtId="0" fontId="6" fillId="10" borderId="1" applyAlignment="1" pivotButton="0" quotePrefix="0" xfId="0">
      <alignment horizontal="center" vertical="center"/>
    </xf>
    <xf numFmtId="1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6" fillId="10" borderId="1" pivotButton="0" quotePrefix="0" xfId="0"/>
    <xf numFmtId="0" fontId="6" fillId="2" borderId="1" applyAlignment="1" pivotButton="0" quotePrefix="0" xfId="0">
      <alignment horizontal="center" vertical="center" wrapText="1"/>
    </xf>
    <xf numFmtId="165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11" borderId="1" applyAlignment="1" pivotButton="0" quotePrefix="0" xfId="0">
      <alignment horizontal="center" vertical="center"/>
    </xf>
    <xf numFmtId="0" fontId="3" fillId="11" borderId="1" applyAlignment="1" pivotButton="0" quotePrefix="0" xfId="0">
      <alignment horizontal="left" vertical="top" wrapText="1"/>
    </xf>
    <xf numFmtId="0" fontId="6" fillId="2" borderId="1" pivotButton="0" quotePrefix="0" xfId="0"/>
    <xf numFmtId="164" fontId="6" fillId="2" borderId="1" pivotButton="0" quotePrefix="0" xfId="0"/>
    <xf numFmtId="0" fontId="6" fillId="10" borderId="1" applyAlignment="1" pivotButton="0" quotePrefix="0" xfId="0">
      <alignment horizontal="left" vertical="top" wrapText="1"/>
    </xf>
    <xf numFmtId="0" fontId="7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center" vertical="center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top" wrapText="1"/>
    </xf>
    <xf numFmtId="1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left" vertical="top" wrapText="1"/>
    </xf>
    <xf numFmtId="0" fontId="3" fillId="9" borderId="1" applyAlignment="1" pivotButton="0" quotePrefix="0" xfId="0">
      <alignment horizontal="left" vertical="top" wrapText="1"/>
    </xf>
    <xf numFmtId="0" fontId="0" fillId="0" borderId="1" pivotButton="0" quotePrefix="0" xfId="0"/>
    <xf numFmtId="0" fontId="7" fillId="8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5">
    <dxf>
      <font>
        <name val="Calibri"/>
        <b val="1"/>
        <color rgb="00146B4A"/>
        <sz val="10"/>
      </font>
      <fill>
        <patternFill patternType="solid">
          <fgColor rgb="00DDEFE3"/>
        </patternFill>
      </fill>
    </dxf>
    <dxf>
      <font>
        <name val="Calibri"/>
        <b val="1"/>
        <color rgb="00C75B39"/>
        <sz val="10"/>
      </font>
      <fill>
        <patternFill patternType="solid">
          <fgColor rgb="00FCE9BE"/>
        </patternFill>
      </fill>
    </dxf>
    <dxf>
      <font>
        <name val="Calibri"/>
        <b val="1"/>
        <color rgb="00C75B39"/>
        <sz val="10"/>
      </font>
      <fill>
        <patternFill patternType="solid">
          <fgColor rgb="00F8D9D0"/>
        </patternFill>
      </fill>
    </dxf>
    <dxf>
      <fill>
        <patternFill patternType="solid">
          <fgColor rgb="00FCE9BE"/>
        </patternFill>
      </fill>
    </dxf>
    <dxf>
      <fill>
        <patternFill patternType="solid">
          <fgColor rgb="00EEF1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Documentos por resultado da validação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'Painel'!K14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solidFill>
                <a:srgbClr val="146B4A"/>
              </a:solidFill>
              <a:prstDash val="solid"/>
            </a:ln>
          </spPr>
          <dPt>
            <idx val="0"/>
            <spPr>
              <a:solidFill xmlns:a="http://schemas.openxmlformats.org/drawingml/2006/main">
                <a:srgbClr val="146B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75B39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8E04"/>
              </a:solidFill>
              <a:ln xmlns:a="http://schemas.openxmlformats.org/drawingml/2006/main">
                <a:prstDash val="solid"/>
              </a:ln>
            </spPr>
          </dPt>
          <cat>
            <numRef>
              <f>'Painel'!$J$15:$J$17</f>
            </numRef>
          </cat>
          <val>
            <numRef>
              <f>'Painel'!$K$15:$K$17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Resultado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N.º de documentos</a:t>
                </a:r>
              </a:p>
            </rich>
          </tx>
        </title>
        <majorTickMark val="none"/>
        <minorTickMark val="none"/>
        <crossAx val="10"/>
        <majorUnit val="1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18</row>
      <rowOff>0</rowOff>
    </from>
    <ext cx="43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documents_table" displayName="documents_table" ref="A7:X108" headerRowCount="1" totalsRowCount="1">
  <autoFilter ref="A7:X108"/>
  <tableColumns count="24">
    <tableColumn id="1" name="Referência da extração"/>
    <tableColumn id="2" name="Número / identificador do documento" totalsRowFunction="count"/>
    <tableColumn id="3" name="Tipo de documento"/>
    <tableColumn id="4" name="Série"/>
    <tableColumn id="5" name="Sequência"/>
    <tableColumn id="6" name="Data do documento"/>
    <tableColumn id="7" name="Identificador do cliente"/>
    <tableColumn id="8" name="Estado do documento"/>
    <tableColumn id="9" name="Resultado da consulta/comunicação"/>
    <tableColumn id="10" name="Total líquido" totalsRowFunction="sum"/>
    <tableColumn id="11" name="Total de imposto" totalsRowFunction="sum"/>
    <tableColumn id="12" name="Total do documento" totalsRowFunction="sum"/>
    <tableColumn id="13" name="Observação / evidência"/>
    <tableColumn id="14" name="Chave de controlo"/>
    <tableColumn id="15" name="Verificação do identificador"/>
    <tableColumn id="16" name="Verificação da data"/>
    <tableColumn id="17" name="Verificação do tipo"/>
    <tableColumn id="18" name="Verificação dos totais"/>
    <tableColumn id="19" name="Duplicado"/>
    <tableColumn id="20" name="Sequência / omissão"/>
    <tableColumn id="21" name="Alerta de estado do documento"/>
    <tableColumn id="22" name="Alerta de consulta/comunicação"/>
    <tableColumn id="23" name="Resultado"/>
    <tableColumn id="24" name="Detalhe das ocorrênci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info.portaldasfinancas.gov.pt/pt/apoio_ao_contribuinte/Negocios/Faturacao/SAF_T_PT/SAF_T_PT_Versao_PT/Paginas/default.aspx" TargetMode="External" Id="rId1"/><Relationship Type="http://schemas.openxmlformats.org/officeDocument/2006/relationships/hyperlink" Target="https://info.portaldasfinancas.gov.pt/pt/faturas/Pages/faqs-00978.aspx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" customWidth="1" min="3" max="3"/>
    <col width="20" customWidth="1" min="4" max="4"/>
    <col width="18" customWidth="1" min="5" max="5"/>
    <col width="3" customWidth="1" min="6" max="6"/>
    <col width="20" customWidth="1" min="7" max="7"/>
    <col width="20" customWidth="1" min="8" max="8"/>
    <col width="3" customWidth="1" min="9" max="9"/>
    <col width="21" customWidth="1" min="10" max="10"/>
    <col width="17" customWidth="1" min="11" max="11"/>
  </cols>
  <sheetData>
    <row r="1" ht="28" customHeight="1">
      <c r="A1" s="1" t="inlineStr">
        <is>
          <t>Validação operacional SAF-T de faturação — Portugal</t>
        </is>
      </c>
    </row>
    <row r="2" ht="20" customHeight="1">
      <c r="A2" s="2" t="inlineStr">
        <is>
          <t>Controlo de documentos extraídos sem alteração do ficheiro de origem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/>
    <row r="4">
      <c r="A4" s="3" t="inlineStr">
        <is>
          <t>Referência da extração</t>
        </is>
      </c>
      <c r="B4" s="4">
        <f>IFERROR(IF('Parâmetros'!$B$4="","Por preencher",'Parâmetros'!$B$4),"Por preencher")</f>
        <v/>
      </c>
      <c r="C4" s="5" t="n"/>
      <c r="D4" s="3" t="inlineStr">
        <is>
          <t>Versão do esquema registada</t>
        </is>
      </c>
      <c r="E4" s="4">
        <f>IFERROR(IF('Parâmetros'!$B$5="","Por confirmar",'Parâmetros'!$B$5),"Por confirmar")</f>
        <v/>
      </c>
      <c r="F4" s="5" t="n"/>
      <c r="G4" s="3" t="inlineStr">
        <is>
          <t>Período declarado</t>
        </is>
      </c>
      <c r="H4" s="4">
        <f>IFERROR(TEXT('Parâmetros'!$B$6,"d/m/yyyy")&amp;" a "&amp;TEXT('Parâmetros'!$B$7,"d/m/yyyy"),"Por preencher")</f>
        <v/>
      </c>
      <c r="I4" s="5" t="n"/>
      <c r="J4" s="5" t="n"/>
      <c r="K4" s="5" t="n"/>
    </row>
    <row r="5">
      <c r="A5" s="3" t="inlineStr">
        <is>
          <t>Estado da configuração</t>
        </is>
      </c>
      <c r="B5" s="6">
        <f>IFERROR(IF(AND('Parâmetros'!$B$4&lt;&gt;"",'Parâmetros'!$B$5&lt;&gt;"",ISNUMBER('Parâmetros'!$B$6),ISNUMBER('Parâmetros'!$B$7),'Parâmetros'!$B$6&lt;='Parâmetros'!$B$7),"Parâmetros preenchidos","Completar parâmetros"),"Completar parâmetros")</f>
        <v/>
      </c>
      <c r="C5" s="7" t="n"/>
      <c r="D5" s="7" t="n"/>
      <c r="E5" s="7" t="n"/>
      <c r="F5" s="7" t="n"/>
      <c r="G5" s="7" t="n"/>
      <c r="H5" s="7" t="n"/>
      <c r="I5" s="7" t="n"/>
      <c r="J5" s="7" t="n"/>
      <c r="K5" s="7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</row>
    <row r="7">
      <c r="A7" s="8" t="inlineStr">
        <is>
          <t>Documentos analisados</t>
        </is>
      </c>
      <c r="B7" s="9">
        <f>COUNTIF('Documentos'!$B$8:$B$107,"&lt;&gt;")</f>
        <v/>
      </c>
      <c r="C7" s="5" t="n"/>
      <c r="D7" s="8" t="inlineStr">
        <is>
          <t>Conformes</t>
        </is>
      </c>
      <c r="E7" s="10">
        <f>COUNTIF('Documentos'!$W$8:$W$107,"Conforme")</f>
        <v/>
      </c>
      <c r="F7" s="5" t="n"/>
      <c r="G7" s="8" t="inlineStr">
        <is>
          <t>Com erro</t>
        </is>
      </c>
      <c r="H7" s="11">
        <f>COUNTIF('Documentos'!$W$8:$W$107,"Erro")</f>
        <v/>
      </c>
      <c r="I7" s="5" t="n"/>
      <c r="J7" s="8" t="inlineStr">
        <is>
          <t>Com aviso</t>
        </is>
      </c>
      <c r="K7" s="12">
        <f>COUNTIF('Documentos'!$W$8:$W$107,"Aviso")</f>
        <v/>
      </c>
    </row>
    <row r="8">
      <c r="A8" s="13" t="n"/>
      <c r="B8" s="13" t="n"/>
      <c r="C8" s="5" t="n"/>
      <c r="D8" s="13" t="n"/>
      <c r="E8" s="13" t="n"/>
      <c r="F8" s="5" t="n"/>
      <c r="G8" s="13" t="n"/>
      <c r="H8" s="13" t="n"/>
      <c r="I8" s="5" t="n"/>
      <c r="J8" s="13" t="n"/>
      <c r="K8" s="13" t="n"/>
    </row>
    <row r="9">
      <c r="A9" s="13" t="n"/>
      <c r="B9" s="13" t="n"/>
      <c r="C9" s="5" t="n"/>
      <c r="D9" s="13" t="n"/>
      <c r="E9" s="13" t="n"/>
      <c r="F9" s="5" t="n"/>
      <c r="G9" s="13" t="n"/>
      <c r="H9" s="13" t="n"/>
      <c r="I9" s="5" t="n"/>
      <c r="J9" s="13" t="n"/>
      <c r="K9" s="13" t="n"/>
    </row>
    <row r="10">
      <c r="A10" s="8" t="inlineStr">
        <is>
          <t>Duplicados</t>
        </is>
      </c>
      <c r="B10" s="11">
        <f>COUNTIF('Documentos'!$S$8:$S$107,"Erro: duplicado")</f>
        <v/>
      </c>
      <c r="C10" s="5" t="n"/>
      <c r="D10" s="8" t="inlineStr">
        <is>
          <t>Anulados</t>
        </is>
      </c>
      <c r="E10" s="12">
        <f>COUNTIF('Documentos'!$U$8:$U$107,"Aviso: anulado")</f>
        <v/>
      </c>
      <c r="F10" s="5" t="n"/>
      <c r="G10" s="8" t="inlineStr">
        <is>
          <t>Rejeitados</t>
        </is>
      </c>
      <c r="H10" s="11">
        <f>COUNTIF('Documentos'!$V$8:$V$107,"Erro: rejeitado")</f>
        <v/>
      </c>
      <c r="I10" s="5" t="n"/>
      <c r="J10" s="8" t="inlineStr">
        <is>
          <t>Possíveis omissões</t>
        </is>
      </c>
      <c r="K10" s="12">
        <f>COUNTIF('Documentos'!$T$8:$T$107,"Aviso: possível omissão anterior")</f>
        <v/>
      </c>
    </row>
    <row r="11">
      <c r="A11" s="13" t="n"/>
      <c r="B11" s="13" t="n"/>
      <c r="C11" s="5" t="n"/>
      <c r="D11" s="13" t="n"/>
      <c r="E11" s="13" t="n"/>
      <c r="F11" s="5" t="n"/>
      <c r="G11" s="13" t="n"/>
      <c r="H11" s="13" t="n"/>
      <c r="I11" s="5" t="n"/>
      <c r="J11" s="13" t="n"/>
      <c r="K11" s="13" t="n"/>
    </row>
    <row r="12">
      <c r="A12" s="8" t="inlineStr">
        <is>
          <t>Totais não conciliados</t>
        </is>
      </c>
      <c r="B12" s="11">
        <f>COUNTIF('Documentos'!$R$8:$R$107,"Erro: total não concilia")</f>
        <v/>
      </c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</row>
    <row r="14">
      <c r="A14" s="14" t="inlineStr">
        <is>
          <t>Controlo final dos totais</t>
        </is>
      </c>
      <c r="B14" s="14" t="n"/>
      <c r="C14" s="14" t="n"/>
      <c r="D14" s="14" t="n"/>
      <c r="E14" s="14" t="n"/>
      <c r="F14" s="14" t="n"/>
      <c r="G14" s="14" t="n"/>
      <c r="H14" s="14" t="n"/>
      <c r="I14" s="5" t="n"/>
      <c r="J14" s="15" t="inlineStr">
        <is>
          <t>Resultado</t>
        </is>
      </c>
      <c r="K14" s="15" t="inlineStr">
        <is>
          <t>N.º de documentos</t>
        </is>
      </c>
    </row>
    <row r="15">
      <c r="A15" s="3" t="inlineStr">
        <is>
          <t>Documentos lidos na grelha</t>
        </is>
      </c>
      <c r="B15" s="16">
        <f>COUNTIF('Documentos'!$B$8:$B$107,"&lt;&gt;")</f>
        <v/>
      </c>
      <c r="C15" s="5" t="n"/>
      <c r="D15" s="3" t="inlineStr">
        <is>
          <t>Documentos declarados na origem</t>
        </is>
      </c>
      <c r="E15" s="16">
        <f>IFERROR(IF('Parâmetros'!$B$8="","",'Parâmetros'!$B$8),"")</f>
        <v/>
      </c>
      <c r="F15" s="5" t="n"/>
      <c r="G15" s="3" t="inlineStr">
        <is>
          <t>Diferença</t>
        </is>
      </c>
      <c r="H15" s="16">
        <f>IFERROR(IF(OR(B15="",E15=""),"",B15-E15),"")</f>
        <v/>
      </c>
      <c r="I15" s="5" t="n"/>
      <c r="J15" s="17" t="inlineStr">
        <is>
          <t>Conforme</t>
        </is>
      </c>
      <c r="K15" s="17">
        <f>COUNTIF('Documentos'!$W$8:$W$107,"Conforme")</f>
        <v/>
      </c>
    </row>
    <row r="16">
      <c r="A16" s="3" t="inlineStr">
        <is>
          <t>Total de documentos lido</t>
        </is>
      </c>
      <c r="B16" s="18">
        <f>IFERROR(SUM('Documentos'!$L$8:$L$107),0)</f>
        <v/>
      </c>
      <c r="C16" s="5" t="n"/>
      <c r="D16" s="3" t="inlineStr">
        <is>
          <t>Total declarado na origem</t>
        </is>
      </c>
      <c r="E16" s="18">
        <f>IFERROR(IF('Parâmetros'!$B$9="","",'Parâmetros'!$B$9),"")</f>
        <v/>
      </c>
      <c r="F16" s="5" t="n"/>
      <c r="G16" s="3" t="inlineStr">
        <is>
          <t>Diferença</t>
        </is>
      </c>
      <c r="H16" s="18">
        <f>IFERROR(IF(OR(B16="",E16=""),"",B16-E16),"")</f>
        <v/>
      </c>
      <c r="I16" s="5" t="n"/>
      <c r="J16" s="17" t="inlineStr">
        <is>
          <t>Erro</t>
        </is>
      </c>
      <c r="K16" s="17">
        <f>COUNTIF('Documentos'!$W$8:$W$107,"Erro")</f>
        <v/>
      </c>
    </row>
    <row r="17">
      <c r="A17" s="3" t="inlineStr">
        <is>
          <t>Resultado do controlo final</t>
        </is>
      </c>
      <c r="B17" s="6">
        <f>IFERROR(IF(OR('Parâmetros'!$B$8="",'Parâmetros'!$B$9=""),"Por preencher",IF(AND(H15=0,ABS(H16)&lt;='Parâmetros'!$B$13),"OK — totais conciliados","Verificar — diferença nos totais")),"Verificar — parâmetros em falta")</f>
        <v/>
      </c>
      <c r="C17" s="7" t="n"/>
      <c r="D17" s="7" t="n"/>
      <c r="E17" s="7" t="n"/>
      <c r="F17" s="7" t="n"/>
      <c r="G17" s="7" t="n"/>
      <c r="H17" s="7">
        <f>""</f>
        <v/>
      </c>
      <c r="I17" s="5" t="n"/>
      <c r="J17" s="17" t="inlineStr">
        <is>
          <t>Aviso</t>
        </is>
      </c>
      <c r="K17" s="17">
        <f>COUNTIF('Documentos'!$W$8:$W$107,"Aviso")</f>
        <v/>
      </c>
    </row>
    <row r="18">
      <c r="A18" s="5" t="n"/>
      <c r="B18" s="5" t="n"/>
      <c r="C18" s="5" t="n"/>
      <c r="D18" s="5" t="n"/>
      <c r="E18" s="5" t="n"/>
      <c r="F18" s="5" t="n"/>
      <c r="G18" s="5" t="n"/>
      <c r="H18" s="5">
        <f>""</f>
        <v/>
      </c>
      <c r="I18" s="5" t="n"/>
      <c r="J18" s="5" t="n"/>
      <c r="K18" s="5">
        <f>""</f>
        <v/>
      </c>
    </row>
    <row r="19">
      <c r="H19">
        <f>""</f>
        <v/>
      </c>
      <c r="K19">
        <f>""</f>
        <v/>
      </c>
    </row>
    <row r="20">
      <c r="H20">
        <f>""</f>
        <v/>
      </c>
      <c r="K20">
        <f>""</f>
        <v/>
      </c>
    </row>
    <row r="21">
      <c r="A21" s="19" t="inlineStr">
        <is>
          <t>Ocorrências para tratamento (erros e avisos)</t>
        </is>
      </c>
      <c r="B21" s="19" t="n"/>
      <c r="C21" s="19" t="n"/>
      <c r="D21" s="19" t="n"/>
      <c r="E21" s="19" t="n"/>
      <c r="F21" s="19" t="n"/>
      <c r="G21" s="19" t="n"/>
      <c r="H21">
        <f>""</f>
        <v/>
      </c>
      <c r="K21">
        <f>""</f>
        <v/>
      </c>
    </row>
    <row r="22">
      <c r="A22" s="20" t="inlineStr">
        <is>
          <t>Linha na grelha</t>
        </is>
      </c>
      <c r="B22" s="20" t="inlineStr">
        <is>
          <t>Documento</t>
        </is>
      </c>
      <c r="C22" s="20" t="inlineStr">
        <is>
          <t>Tipo</t>
        </is>
      </c>
      <c r="D22" s="20" t="inlineStr">
        <is>
          <t>Série</t>
        </is>
      </c>
      <c r="E22" s="20" t="inlineStr">
        <is>
          <t>Data</t>
        </is>
      </c>
      <c r="F22" s="20" t="inlineStr">
        <is>
          <t>Resultado</t>
        </is>
      </c>
      <c r="G22" s="20" t="inlineStr">
        <is>
          <t>Detalhe</t>
        </is>
      </c>
      <c r="H22">
        <f>""</f>
        <v/>
      </c>
      <c r="K22">
        <f>""</f>
        <v/>
      </c>
    </row>
    <row r="23">
      <c r="A23" s="17">
        <f>IFERROR(AGGREGATE(15,6,ROW('Documentos'!$B$8:$B$107)/(('Documentos'!$B$8:$B$107&lt;&gt;"")*('Documentos'!$W$8:$W$107&lt;&gt;"Conforme")),ROWS($A$23:A23)),"")</f>
        <v/>
      </c>
      <c r="B23" s="17">
        <f>IF($A23="","",IFERROR(INDEX('Documentos'!$B$8:$B$107,$A23-ROW('Documentos'!$B$8)+1),""))</f>
        <v/>
      </c>
      <c r="C23" s="17">
        <f>IF($A23="","",IFERROR(INDEX('Documentos'!$C$8:$C$107,$A23-ROW('Documentos'!$C$8)+1),""))</f>
        <v/>
      </c>
      <c r="D23" s="17">
        <f>IF($A23="","",IFERROR(INDEX('Documentos'!$D$8:$D$107,$A23-ROW('Documentos'!$D$8)+1),""))</f>
        <v/>
      </c>
      <c r="E23" s="21">
        <f>IF($A23="","",IFERROR(INDEX('Documentos'!$F$8:$F$107,$A23-ROW('Documentos'!$F$8)+1),""))</f>
        <v/>
      </c>
      <c r="F23" s="17">
        <f>IF($A23="","",IFERROR(INDEX('Documentos'!$W$8:$W$107,$A23-ROW('Documentos'!$W$8)+1),""))</f>
        <v/>
      </c>
      <c r="G23" s="22">
        <f>IF($A23="","",IFERROR(INDEX('Documentos'!$X$8:$X$107,$A23-ROW('Documentos'!$X$8)+1),""))</f>
        <v/>
      </c>
      <c r="H23">
        <f>""</f>
        <v/>
      </c>
      <c r="K23">
        <f>""</f>
        <v/>
      </c>
    </row>
    <row r="24">
      <c r="A24" s="17">
        <f>IFERROR(AGGREGATE(15,6,ROW('Documentos'!$B$8:$B$107)/(('Documentos'!$B$8:$B$107&lt;&gt;"")*('Documentos'!$W$8:$W$107&lt;&gt;"Conforme")),ROWS($A$23:A24)),"")</f>
        <v/>
      </c>
      <c r="B24" s="17">
        <f>IF($A24="","",IFERROR(INDEX('Documentos'!$B$8:$B$107,$A24-ROW('Documentos'!$B$8)+1),""))</f>
        <v/>
      </c>
      <c r="C24" s="17">
        <f>IF($A24="","",IFERROR(INDEX('Documentos'!$C$8:$C$107,$A24-ROW('Documentos'!$C$8)+1),""))</f>
        <v/>
      </c>
      <c r="D24" s="17">
        <f>IF($A24="","",IFERROR(INDEX('Documentos'!$D$8:$D$107,$A24-ROW('Documentos'!$D$8)+1),""))</f>
        <v/>
      </c>
      <c r="E24" s="21">
        <f>IF($A24="","",IFERROR(INDEX('Documentos'!$F$8:$F$107,$A24-ROW('Documentos'!$F$8)+1),""))</f>
        <v/>
      </c>
      <c r="F24" s="17">
        <f>IF($A24="","",IFERROR(INDEX('Documentos'!$W$8:$W$107,$A24-ROW('Documentos'!$W$8)+1),""))</f>
        <v/>
      </c>
      <c r="G24" s="22">
        <f>IF($A24="","",IFERROR(INDEX('Documentos'!$X$8:$X$107,$A24-ROW('Documentos'!$X$8)+1),""))</f>
        <v/>
      </c>
      <c r="H24">
        <f>""</f>
        <v/>
      </c>
      <c r="K24">
        <f>""</f>
        <v/>
      </c>
    </row>
    <row r="25">
      <c r="A25" s="17">
        <f>IFERROR(AGGREGATE(15,6,ROW('Documentos'!$B$8:$B$107)/(('Documentos'!$B$8:$B$107&lt;&gt;"")*('Documentos'!$W$8:$W$107&lt;&gt;"Conforme")),ROWS($A$23:A25)),"")</f>
        <v/>
      </c>
      <c r="B25" s="17">
        <f>IF($A25="","",IFERROR(INDEX('Documentos'!$B$8:$B$107,$A25-ROW('Documentos'!$B$8)+1),""))</f>
        <v/>
      </c>
      <c r="C25" s="17">
        <f>IF($A25="","",IFERROR(INDEX('Documentos'!$C$8:$C$107,$A25-ROW('Documentos'!$C$8)+1),""))</f>
        <v/>
      </c>
      <c r="D25" s="17">
        <f>IF($A25="","",IFERROR(INDEX('Documentos'!$D$8:$D$107,$A25-ROW('Documentos'!$D$8)+1),""))</f>
        <v/>
      </c>
      <c r="E25" s="21">
        <f>IF($A25="","",IFERROR(INDEX('Documentos'!$F$8:$F$107,$A25-ROW('Documentos'!$F$8)+1),""))</f>
        <v/>
      </c>
      <c r="F25" s="17">
        <f>IF($A25="","",IFERROR(INDEX('Documentos'!$W$8:$W$107,$A25-ROW('Documentos'!$W$8)+1),""))</f>
        <v/>
      </c>
      <c r="G25" s="22">
        <f>IF($A25="","",IFERROR(INDEX('Documentos'!$X$8:$X$107,$A25-ROW('Documentos'!$X$8)+1),""))</f>
        <v/>
      </c>
      <c r="H25">
        <f>""</f>
        <v/>
      </c>
      <c r="K25">
        <f>""</f>
        <v/>
      </c>
    </row>
    <row r="26">
      <c r="A26" s="17">
        <f>IFERROR(AGGREGATE(15,6,ROW('Documentos'!$B$8:$B$107)/(('Documentos'!$B$8:$B$107&lt;&gt;"")*('Documentos'!$W$8:$W$107&lt;&gt;"Conforme")),ROWS($A$23:A26)),"")</f>
        <v/>
      </c>
      <c r="B26" s="17">
        <f>IF($A26="","",IFERROR(INDEX('Documentos'!$B$8:$B$107,$A26-ROW('Documentos'!$B$8)+1),""))</f>
        <v/>
      </c>
      <c r="C26" s="17">
        <f>IF($A26="","",IFERROR(INDEX('Documentos'!$C$8:$C$107,$A26-ROW('Documentos'!$C$8)+1),""))</f>
        <v/>
      </c>
      <c r="D26" s="17">
        <f>IF($A26="","",IFERROR(INDEX('Documentos'!$D$8:$D$107,$A26-ROW('Documentos'!$D$8)+1),""))</f>
        <v/>
      </c>
      <c r="E26" s="21">
        <f>IF($A26="","",IFERROR(INDEX('Documentos'!$F$8:$F$107,$A26-ROW('Documentos'!$F$8)+1),""))</f>
        <v/>
      </c>
      <c r="F26" s="17">
        <f>IF($A26="","",IFERROR(INDEX('Documentos'!$W$8:$W$107,$A26-ROW('Documentos'!$W$8)+1),""))</f>
        <v/>
      </c>
      <c r="G26" s="22">
        <f>IF($A26="","",IFERROR(INDEX('Documentos'!$X$8:$X$107,$A26-ROW('Documentos'!$X$8)+1),""))</f>
        <v/>
      </c>
      <c r="H26">
        <f>""</f>
        <v/>
      </c>
      <c r="K26">
        <f>""</f>
        <v/>
      </c>
    </row>
    <row r="27">
      <c r="A27" s="17">
        <f>IFERROR(AGGREGATE(15,6,ROW('Documentos'!$B$8:$B$107)/(('Documentos'!$B$8:$B$107&lt;&gt;"")*('Documentos'!$W$8:$W$107&lt;&gt;"Conforme")),ROWS($A$23:A27)),"")</f>
        <v/>
      </c>
      <c r="B27" s="17">
        <f>IF($A27="","",IFERROR(INDEX('Documentos'!$B$8:$B$107,$A27-ROW('Documentos'!$B$8)+1),""))</f>
        <v/>
      </c>
      <c r="C27" s="17">
        <f>IF($A27="","",IFERROR(INDEX('Documentos'!$C$8:$C$107,$A27-ROW('Documentos'!$C$8)+1),""))</f>
        <v/>
      </c>
      <c r="D27" s="17">
        <f>IF($A27="","",IFERROR(INDEX('Documentos'!$D$8:$D$107,$A27-ROW('Documentos'!$D$8)+1),""))</f>
        <v/>
      </c>
      <c r="E27" s="21">
        <f>IF($A27="","",IFERROR(INDEX('Documentos'!$F$8:$F$107,$A27-ROW('Documentos'!$F$8)+1),""))</f>
        <v/>
      </c>
      <c r="F27" s="17">
        <f>IF($A27="","",IFERROR(INDEX('Documentos'!$W$8:$W$107,$A27-ROW('Documentos'!$W$8)+1),""))</f>
        <v/>
      </c>
      <c r="G27" s="22">
        <f>IF($A27="","",IFERROR(INDEX('Documentos'!$X$8:$X$107,$A27-ROW('Documentos'!$X$8)+1),""))</f>
        <v/>
      </c>
      <c r="H27">
        <f>""</f>
        <v/>
      </c>
      <c r="K27">
        <f>""</f>
        <v/>
      </c>
    </row>
    <row r="28">
      <c r="A28" s="17">
        <f>IFERROR(AGGREGATE(15,6,ROW('Documentos'!$B$8:$B$107)/(('Documentos'!$B$8:$B$107&lt;&gt;"")*('Documentos'!$W$8:$W$107&lt;&gt;"Conforme")),ROWS($A$23:A28)),"")</f>
        <v/>
      </c>
      <c r="B28" s="17">
        <f>IF($A28="","",IFERROR(INDEX('Documentos'!$B$8:$B$107,$A28-ROW('Documentos'!$B$8)+1),""))</f>
        <v/>
      </c>
      <c r="C28" s="17">
        <f>IF($A28="","",IFERROR(INDEX('Documentos'!$C$8:$C$107,$A28-ROW('Documentos'!$C$8)+1),""))</f>
        <v/>
      </c>
      <c r="D28" s="17">
        <f>IF($A28="","",IFERROR(INDEX('Documentos'!$D$8:$D$107,$A28-ROW('Documentos'!$D$8)+1),""))</f>
        <v/>
      </c>
      <c r="E28" s="21">
        <f>IF($A28="","",IFERROR(INDEX('Documentos'!$F$8:$F$107,$A28-ROW('Documentos'!$F$8)+1),""))</f>
        <v/>
      </c>
      <c r="F28" s="17">
        <f>IF($A28="","",IFERROR(INDEX('Documentos'!$W$8:$W$107,$A28-ROW('Documentos'!$W$8)+1),""))</f>
        <v/>
      </c>
      <c r="G28" s="22">
        <f>IF($A28="","",IFERROR(INDEX('Documentos'!$X$8:$X$107,$A28-ROW('Documentos'!$X$8)+1),""))</f>
        <v/>
      </c>
      <c r="H28">
        <f>""</f>
        <v/>
      </c>
      <c r="K28">
        <f>""</f>
        <v/>
      </c>
    </row>
    <row r="29">
      <c r="A29" s="17">
        <f>IFERROR(AGGREGATE(15,6,ROW('Documentos'!$B$8:$B$107)/(('Documentos'!$B$8:$B$107&lt;&gt;"")*('Documentos'!$W$8:$W$107&lt;&gt;"Conforme")),ROWS($A$23:A29)),"")</f>
        <v/>
      </c>
      <c r="B29" s="17">
        <f>IF($A29="","",IFERROR(INDEX('Documentos'!$B$8:$B$107,$A29-ROW('Documentos'!$B$8)+1),""))</f>
        <v/>
      </c>
      <c r="C29" s="17">
        <f>IF($A29="","",IFERROR(INDEX('Documentos'!$C$8:$C$107,$A29-ROW('Documentos'!$C$8)+1),""))</f>
        <v/>
      </c>
      <c r="D29" s="17">
        <f>IF($A29="","",IFERROR(INDEX('Documentos'!$D$8:$D$107,$A29-ROW('Documentos'!$D$8)+1),""))</f>
        <v/>
      </c>
      <c r="E29" s="21">
        <f>IF($A29="","",IFERROR(INDEX('Documentos'!$F$8:$F$107,$A29-ROW('Documentos'!$F$8)+1),""))</f>
        <v/>
      </c>
      <c r="F29" s="17">
        <f>IF($A29="","",IFERROR(INDEX('Documentos'!$W$8:$W$107,$A29-ROW('Documentos'!$W$8)+1),""))</f>
        <v/>
      </c>
      <c r="G29" s="22">
        <f>IF($A29="","",IFERROR(INDEX('Documentos'!$X$8:$X$107,$A29-ROW('Documentos'!$X$8)+1),""))</f>
        <v/>
      </c>
      <c r="H29">
        <f>""</f>
        <v/>
      </c>
      <c r="K29">
        <f>""</f>
        <v/>
      </c>
    </row>
    <row r="30">
      <c r="A30" s="17">
        <f>IFERROR(AGGREGATE(15,6,ROW('Documentos'!$B$8:$B$107)/(('Documentos'!$B$8:$B$107&lt;&gt;"")*('Documentos'!$W$8:$W$107&lt;&gt;"Conforme")),ROWS($A$23:A30)),"")</f>
        <v/>
      </c>
      <c r="B30" s="17">
        <f>IF($A30="","",IFERROR(INDEX('Documentos'!$B$8:$B$107,$A30-ROW('Documentos'!$B$8)+1),""))</f>
        <v/>
      </c>
      <c r="C30" s="17">
        <f>IF($A30="","",IFERROR(INDEX('Documentos'!$C$8:$C$107,$A30-ROW('Documentos'!$C$8)+1),""))</f>
        <v/>
      </c>
      <c r="D30" s="17">
        <f>IF($A30="","",IFERROR(INDEX('Documentos'!$D$8:$D$107,$A30-ROW('Documentos'!$D$8)+1),""))</f>
        <v/>
      </c>
      <c r="E30" s="21">
        <f>IF($A30="","",IFERROR(INDEX('Documentos'!$F$8:$F$107,$A30-ROW('Documentos'!$F$8)+1),""))</f>
        <v/>
      </c>
      <c r="F30" s="17">
        <f>IF($A30="","",IFERROR(INDEX('Documentos'!$W$8:$W$107,$A30-ROW('Documentos'!$W$8)+1),""))</f>
        <v/>
      </c>
      <c r="G30" s="22">
        <f>IF($A30="","",IFERROR(INDEX('Documentos'!$X$8:$X$107,$A30-ROW('Documentos'!$X$8)+1),""))</f>
        <v/>
      </c>
      <c r="H30">
        <f>""</f>
        <v/>
      </c>
      <c r="K30">
        <f>""</f>
        <v/>
      </c>
    </row>
    <row r="31">
      <c r="A31" s="17">
        <f>IFERROR(AGGREGATE(15,6,ROW('Documentos'!$B$8:$B$107)/(('Documentos'!$B$8:$B$107&lt;&gt;"")*('Documentos'!$W$8:$W$107&lt;&gt;"Conforme")),ROWS($A$23:A31)),"")</f>
        <v/>
      </c>
      <c r="B31" s="17">
        <f>IF($A31="","",IFERROR(INDEX('Documentos'!$B$8:$B$107,$A31-ROW('Documentos'!$B$8)+1),""))</f>
        <v/>
      </c>
      <c r="C31" s="17">
        <f>IF($A31="","",IFERROR(INDEX('Documentos'!$C$8:$C$107,$A31-ROW('Documentos'!$C$8)+1),""))</f>
        <v/>
      </c>
      <c r="D31" s="17">
        <f>IF($A31="","",IFERROR(INDEX('Documentos'!$D$8:$D$107,$A31-ROW('Documentos'!$D$8)+1),""))</f>
        <v/>
      </c>
      <c r="E31" s="21">
        <f>IF($A31="","",IFERROR(INDEX('Documentos'!$F$8:$F$107,$A31-ROW('Documentos'!$F$8)+1),""))</f>
        <v/>
      </c>
      <c r="F31" s="17">
        <f>IF($A31="","",IFERROR(INDEX('Documentos'!$W$8:$W$107,$A31-ROW('Documentos'!$W$8)+1),""))</f>
        <v/>
      </c>
      <c r="G31" s="22">
        <f>IF($A31="","",IFERROR(INDEX('Documentos'!$X$8:$X$107,$A31-ROW('Documentos'!$X$8)+1),""))</f>
        <v/>
      </c>
      <c r="H31">
        <f>""</f>
        <v/>
      </c>
      <c r="K31">
        <f>""</f>
        <v/>
      </c>
    </row>
    <row r="32">
      <c r="A32" s="17">
        <f>IFERROR(AGGREGATE(15,6,ROW('Documentos'!$B$8:$B$107)/(('Documentos'!$B$8:$B$107&lt;&gt;"")*('Documentos'!$W$8:$W$107&lt;&gt;"Conforme")),ROWS($A$23:A32)),"")</f>
        <v/>
      </c>
      <c r="B32" s="17">
        <f>IF($A32="","",IFERROR(INDEX('Documentos'!$B$8:$B$107,$A32-ROW('Documentos'!$B$8)+1),""))</f>
        <v/>
      </c>
      <c r="C32" s="17">
        <f>IF($A32="","",IFERROR(INDEX('Documentos'!$C$8:$C$107,$A32-ROW('Documentos'!$C$8)+1),""))</f>
        <v/>
      </c>
      <c r="D32" s="17">
        <f>IF($A32="","",IFERROR(INDEX('Documentos'!$D$8:$D$107,$A32-ROW('Documentos'!$D$8)+1),""))</f>
        <v/>
      </c>
      <c r="E32" s="21">
        <f>IF($A32="","",IFERROR(INDEX('Documentos'!$F$8:$F$107,$A32-ROW('Documentos'!$F$8)+1),""))</f>
        <v/>
      </c>
      <c r="F32" s="17">
        <f>IF($A32="","",IFERROR(INDEX('Documentos'!$W$8:$W$107,$A32-ROW('Documentos'!$W$8)+1),""))</f>
        <v/>
      </c>
      <c r="G32" s="22">
        <f>IF($A32="","",IFERROR(INDEX('Documentos'!$X$8:$X$107,$A32-ROW('Documentos'!$X$8)+1),""))</f>
        <v/>
      </c>
      <c r="H32">
        <f>""</f>
        <v/>
      </c>
      <c r="K32">
        <f>""</f>
        <v/>
      </c>
    </row>
    <row r="33">
      <c r="A33" s="17">
        <f>IFERROR(AGGREGATE(15,6,ROW('Documentos'!$B$8:$B$107)/(('Documentos'!$B$8:$B$107&lt;&gt;"")*('Documentos'!$W$8:$W$107&lt;&gt;"Conforme")),ROWS($A$23:A33)),"")</f>
        <v/>
      </c>
      <c r="B33" s="17">
        <f>IF($A33="","",IFERROR(INDEX('Documentos'!$B$8:$B$107,$A33-ROW('Documentos'!$B$8)+1),""))</f>
        <v/>
      </c>
      <c r="C33" s="17">
        <f>IF($A33="","",IFERROR(INDEX('Documentos'!$C$8:$C$107,$A33-ROW('Documentos'!$C$8)+1),""))</f>
        <v/>
      </c>
      <c r="D33" s="17">
        <f>IF($A33="","",IFERROR(INDEX('Documentos'!$D$8:$D$107,$A33-ROW('Documentos'!$D$8)+1),""))</f>
        <v/>
      </c>
      <c r="E33" s="21">
        <f>IF($A33="","",IFERROR(INDEX('Documentos'!$F$8:$F$107,$A33-ROW('Documentos'!$F$8)+1),""))</f>
        <v/>
      </c>
      <c r="F33" s="17">
        <f>IF($A33="","",IFERROR(INDEX('Documentos'!$W$8:$W$107,$A33-ROW('Documentos'!$W$8)+1),""))</f>
        <v/>
      </c>
      <c r="G33" s="22">
        <f>IF($A33="","",IFERROR(INDEX('Documentos'!$X$8:$X$107,$A33-ROW('Documentos'!$X$8)+1),""))</f>
        <v/>
      </c>
      <c r="H33">
        <f>""</f>
        <v/>
      </c>
      <c r="K33">
        <f>""</f>
        <v/>
      </c>
    </row>
    <row r="34">
      <c r="A34" s="17">
        <f>IFERROR(AGGREGATE(15,6,ROW('Documentos'!$B$8:$B$107)/(('Documentos'!$B$8:$B$107&lt;&gt;"")*('Documentos'!$W$8:$W$107&lt;&gt;"Conforme")),ROWS($A$23:A34)),"")</f>
        <v/>
      </c>
      <c r="B34" s="17">
        <f>IF($A34="","",IFERROR(INDEX('Documentos'!$B$8:$B$107,$A34-ROW('Documentos'!$B$8)+1),""))</f>
        <v/>
      </c>
      <c r="C34" s="17">
        <f>IF($A34="","",IFERROR(INDEX('Documentos'!$C$8:$C$107,$A34-ROW('Documentos'!$C$8)+1),""))</f>
        <v/>
      </c>
      <c r="D34" s="17">
        <f>IF($A34="","",IFERROR(INDEX('Documentos'!$D$8:$D$107,$A34-ROW('Documentos'!$D$8)+1),""))</f>
        <v/>
      </c>
      <c r="E34" s="21">
        <f>IF($A34="","",IFERROR(INDEX('Documentos'!$F$8:$F$107,$A34-ROW('Documentos'!$F$8)+1),""))</f>
        <v/>
      </c>
      <c r="F34" s="17">
        <f>IF($A34="","",IFERROR(INDEX('Documentos'!$W$8:$W$107,$A34-ROW('Documentos'!$W$8)+1),""))</f>
        <v/>
      </c>
      <c r="G34" s="22">
        <f>IF($A34="","",IFERROR(INDEX('Documentos'!$X$8:$X$107,$A34-ROW('Documentos'!$X$8)+1),""))</f>
        <v/>
      </c>
      <c r="H34">
        <f>""</f>
        <v/>
      </c>
      <c r="K34">
        <f>""</f>
        <v/>
      </c>
    </row>
    <row r="35">
      <c r="A35" s="17">
        <f>IFERROR(AGGREGATE(15,6,ROW('Documentos'!$B$8:$B$107)/(('Documentos'!$B$8:$B$107&lt;&gt;"")*('Documentos'!$W$8:$W$107&lt;&gt;"Conforme")),ROWS($A$23:A35)),"")</f>
        <v/>
      </c>
      <c r="B35" s="17">
        <f>IF($A35="","",IFERROR(INDEX('Documentos'!$B$8:$B$107,$A35-ROW('Documentos'!$B$8)+1),""))</f>
        <v/>
      </c>
      <c r="C35" s="17">
        <f>IF($A35="","",IFERROR(INDEX('Documentos'!$C$8:$C$107,$A35-ROW('Documentos'!$C$8)+1),""))</f>
        <v/>
      </c>
      <c r="D35" s="17">
        <f>IF($A35="","",IFERROR(INDEX('Documentos'!$D$8:$D$107,$A35-ROW('Documentos'!$D$8)+1),""))</f>
        <v/>
      </c>
      <c r="E35" s="21">
        <f>IF($A35="","",IFERROR(INDEX('Documentos'!$F$8:$F$107,$A35-ROW('Documentos'!$F$8)+1),""))</f>
        <v/>
      </c>
      <c r="F35" s="17">
        <f>IF($A35="","",IFERROR(INDEX('Documentos'!$W$8:$W$107,$A35-ROW('Documentos'!$W$8)+1),""))</f>
        <v/>
      </c>
      <c r="G35" s="22">
        <f>IF($A35="","",IFERROR(INDEX('Documentos'!$X$8:$X$107,$A35-ROW('Documentos'!$X$8)+1),""))</f>
        <v/>
      </c>
      <c r="H35">
        <f>""</f>
        <v/>
      </c>
      <c r="K35">
        <f>""</f>
        <v/>
      </c>
    </row>
    <row r="36">
      <c r="A36" s="17">
        <f>IFERROR(AGGREGATE(15,6,ROW('Documentos'!$B$8:$B$107)/(('Documentos'!$B$8:$B$107&lt;&gt;"")*('Documentos'!$W$8:$W$107&lt;&gt;"Conforme")),ROWS($A$23:A36)),"")</f>
        <v/>
      </c>
      <c r="B36" s="17">
        <f>IF($A36="","",IFERROR(INDEX('Documentos'!$B$8:$B$107,$A36-ROW('Documentos'!$B$8)+1),""))</f>
        <v/>
      </c>
      <c r="C36" s="17">
        <f>IF($A36="","",IFERROR(INDEX('Documentos'!$C$8:$C$107,$A36-ROW('Documentos'!$C$8)+1),""))</f>
        <v/>
      </c>
      <c r="D36" s="17">
        <f>IF($A36="","",IFERROR(INDEX('Documentos'!$D$8:$D$107,$A36-ROW('Documentos'!$D$8)+1),""))</f>
        <v/>
      </c>
      <c r="E36" s="21">
        <f>IF($A36="","",IFERROR(INDEX('Documentos'!$F$8:$F$107,$A36-ROW('Documentos'!$F$8)+1),""))</f>
        <v/>
      </c>
      <c r="F36" s="17">
        <f>IF($A36="","",IFERROR(INDEX('Documentos'!$W$8:$W$107,$A36-ROW('Documentos'!$W$8)+1),""))</f>
        <v/>
      </c>
      <c r="G36" s="22">
        <f>IF($A36="","",IFERROR(INDEX('Documentos'!$X$8:$X$107,$A36-ROW('Documentos'!$X$8)+1),""))</f>
        <v/>
      </c>
      <c r="H36">
        <f>""</f>
        <v/>
      </c>
      <c r="K36">
        <f>""</f>
        <v/>
      </c>
    </row>
    <row r="37">
      <c r="A37" s="17">
        <f>IFERROR(AGGREGATE(15,6,ROW('Documentos'!$B$8:$B$107)/(('Documentos'!$B$8:$B$107&lt;&gt;"")*('Documentos'!$W$8:$W$107&lt;&gt;"Conforme")),ROWS($A$23:A37)),"")</f>
        <v/>
      </c>
      <c r="B37" s="17">
        <f>IF($A37="","",IFERROR(INDEX('Documentos'!$B$8:$B$107,$A37-ROW('Documentos'!$B$8)+1),""))</f>
        <v/>
      </c>
      <c r="C37" s="17">
        <f>IF($A37="","",IFERROR(INDEX('Documentos'!$C$8:$C$107,$A37-ROW('Documentos'!$C$8)+1),""))</f>
        <v/>
      </c>
      <c r="D37" s="17">
        <f>IF($A37="","",IFERROR(INDEX('Documentos'!$D$8:$D$107,$A37-ROW('Documentos'!$D$8)+1),""))</f>
        <v/>
      </c>
      <c r="E37" s="21">
        <f>IF($A37="","",IFERROR(INDEX('Documentos'!$F$8:$F$107,$A37-ROW('Documentos'!$F$8)+1),""))</f>
        <v/>
      </c>
      <c r="F37" s="17">
        <f>IF($A37="","",IFERROR(INDEX('Documentos'!$W$8:$W$107,$A37-ROW('Documentos'!$W$8)+1),""))</f>
        <v/>
      </c>
      <c r="G37" s="22">
        <f>IF($A37="","",IFERROR(INDEX('Documentos'!$X$8:$X$107,$A37-ROW('Documentos'!$X$8)+1),""))</f>
        <v/>
      </c>
      <c r="H37">
        <f>""</f>
        <v/>
      </c>
      <c r="K37">
        <f>""</f>
        <v/>
      </c>
    </row>
    <row r="38">
      <c r="A38" s="17">
        <f>IFERROR(AGGREGATE(15,6,ROW('Documentos'!$B$8:$B$107)/(('Documentos'!$B$8:$B$107&lt;&gt;"")*('Documentos'!$W$8:$W$107&lt;&gt;"Conforme")),ROWS($A$23:A38)),"")</f>
        <v/>
      </c>
      <c r="B38" s="17">
        <f>IF($A38="","",IFERROR(INDEX('Documentos'!$B$8:$B$107,$A38-ROW('Documentos'!$B$8)+1),""))</f>
        <v/>
      </c>
      <c r="C38" s="17">
        <f>IF($A38="","",IFERROR(INDEX('Documentos'!$C$8:$C$107,$A38-ROW('Documentos'!$C$8)+1),""))</f>
        <v/>
      </c>
      <c r="D38" s="17">
        <f>IF($A38="","",IFERROR(INDEX('Documentos'!$D$8:$D$107,$A38-ROW('Documentos'!$D$8)+1),""))</f>
        <v/>
      </c>
      <c r="E38" s="21">
        <f>IF($A38="","",IFERROR(INDEX('Documentos'!$F$8:$F$107,$A38-ROW('Documentos'!$F$8)+1),""))</f>
        <v/>
      </c>
      <c r="F38" s="17">
        <f>IF($A38="","",IFERROR(INDEX('Documentos'!$W$8:$W$107,$A38-ROW('Documentos'!$W$8)+1),""))</f>
        <v/>
      </c>
      <c r="G38" s="22">
        <f>IF($A38="","",IFERROR(INDEX('Documentos'!$X$8:$X$107,$A38-ROW('Documentos'!$X$8)+1),""))</f>
        <v/>
      </c>
      <c r="H38">
        <f>""</f>
        <v/>
      </c>
      <c r="K38">
        <f>""</f>
        <v/>
      </c>
    </row>
    <row r="39">
      <c r="A39" s="17">
        <f>IFERROR(AGGREGATE(15,6,ROW('Documentos'!$B$8:$B$107)/(('Documentos'!$B$8:$B$107&lt;&gt;"")*('Documentos'!$W$8:$W$107&lt;&gt;"Conforme")),ROWS($A$23:A39)),"")</f>
        <v/>
      </c>
      <c r="B39" s="17">
        <f>IF($A39="","",IFERROR(INDEX('Documentos'!$B$8:$B$107,$A39-ROW('Documentos'!$B$8)+1),""))</f>
        <v/>
      </c>
      <c r="C39" s="17">
        <f>IF($A39="","",IFERROR(INDEX('Documentos'!$C$8:$C$107,$A39-ROW('Documentos'!$C$8)+1),""))</f>
        <v/>
      </c>
      <c r="D39" s="17">
        <f>IF($A39="","",IFERROR(INDEX('Documentos'!$D$8:$D$107,$A39-ROW('Documentos'!$D$8)+1),""))</f>
        <v/>
      </c>
      <c r="E39" s="21">
        <f>IF($A39="","",IFERROR(INDEX('Documentos'!$F$8:$F$107,$A39-ROW('Documentos'!$F$8)+1),""))</f>
        <v/>
      </c>
      <c r="F39" s="17">
        <f>IF($A39="","",IFERROR(INDEX('Documentos'!$W$8:$W$107,$A39-ROW('Documentos'!$W$8)+1),""))</f>
        <v/>
      </c>
      <c r="G39" s="22">
        <f>IF($A39="","",IFERROR(INDEX('Documentos'!$X$8:$X$107,$A39-ROW('Documentos'!$X$8)+1),""))</f>
        <v/>
      </c>
      <c r="H39">
        <f>""</f>
        <v/>
      </c>
      <c r="K39">
        <f>""</f>
        <v/>
      </c>
    </row>
    <row r="40">
      <c r="A40" s="17">
        <f>IFERROR(AGGREGATE(15,6,ROW('Documentos'!$B$8:$B$107)/(('Documentos'!$B$8:$B$107&lt;&gt;"")*('Documentos'!$W$8:$W$107&lt;&gt;"Conforme")),ROWS($A$23:A40)),"")</f>
        <v/>
      </c>
      <c r="B40" s="17">
        <f>IF($A40="","",IFERROR(INDEX('Documentos'!$B$8:$B$107,$A40-ROW('Documentos'!$B$8)+1),""))</f>
        <v/>
      </c>
      <c r="C40" s="17">
        <f>IF($A40="","",IFERROR(INDEX('Documentos'!$C$8:$C$107,$A40-ROW('Documentos'!$C$8)+1),""))</f>
        <v/>
      </c>
      <c r="D40" s="17">
        <f>IF($A40="","",IFERROR(INDEX('Documentos'!$D$8:$D$107,$A40-ROW('Documentos'!$D$8)+1),""))</f>
        <v/>
      </c>
      <c r="E40" s="21">
        <f>IF($A40="","",IFERROR(INDEX('Documentos'!$F$8:$F$107,$A40-ROW('Documentos'!$F$8)+1),""))</f>
        <v/>
      </c>
      <c r="F40" s="17">
        <f>IF($A40="","",IFERROR(INDEX('Documentos'!$W$8:$W$107,$A40-ROW('Documentos'!$W$8)+1),""))</f>
        <v/>
      </c>
      <c r="G40" s="22">
        <f>IF($A40="","",IFERROR(INDEX('Documentos'!$X$8:$X$107,$A40-ROW('Documentos'!$X$8)+1),""))</f>
        <v/>
      </c>
      <c r="H40">
        <f>""</f>
        <v/>
      </c>
      <c r="K40">
        <f>""</f>
        <v/>
      </c>
    </row>
    <row r="41">
      <c r="A41" s="17">
        <f>IFERROR(AGGREGATE(15,6,ROW('Documentos'!$B$8:$B$107)/(('Documentos'!$B$8:$B$107&lt;&gt;"")*('Documentos'!$W$8:$W$107&lt;&gt;"Conforme")),ROWS($A$23:A41)),"")</f>
        <v/>
      </c>
      <c r="B41" s="17">
        <f>IF($A41="","",IFERROR(INDEX('Documentos'!$B$8:$B$107,$A41-ROW('Documentos'!$B$8)+1),""))</f>
        <v/>
      </c>
      <c r="C41" s="17">
        <f>IF($A41="","",IFERROR(INDEX('Documentos'!$C$8:$C$107,$A41-ROW('Documentos'!$C$8)+1),""))</f>
        <v/>
      </c>
      <c r="D41" s="17">
        <f>IF($A41="","",IFERROR(INDEX('Documentos'!$D$8:$D$107,$A41-ROW('Documentos'!$D$8)+1),""))</f>
        <v/>
      </c>
      <c r="E41" s="21">
        <f>IF($A41="","",IFERROR(INDEX('Documentos'!$F$8:$F$107,$A41-ROW('Documentos'!$F$8)+1),""))</f>
        <v/>
      </c>
      <c r="F41" s="17">
        <f>IF($A41="","",IFERROR(INDEX('Documentos'!$W$8:$W$107,$A41-ROW('Documentos'!$W$8)+1),""))</f>
        <v/>
      </c>
      <c r="G41" s="22">
        <f>IF($A41="","",IFERROR(INDEX('Documentos'!$X$8:$X$107,$A41-ROW('Documentos'!$X$8)+1),""))</f>
        <v/>
      </c>
      <c r="H41">
        <f>""</f>
        <v/>
      </c>
      <c r="K41">
        <f>""</f>
        <v/>
      </c>
    </row>
    <row r="42">
      <c r="A42" s="17">
        <f>IFERROR(AGGREGATE(15,6,ROW('Documentos'!$B$8:$B$107)/(('Documentos'!$B$8:$B$107&lt;&gt;"")*('Documentos'!$W$8:$W$107&lt;&gt;"Conforme")),ROWS($A$23:A42)),"")</f>
        <v/>
      </c>
      <c r="B42" s="17">
        <f>IF($A42="","",IFERROR(INDEX('Documentos'!$B$8:$B$107,$A42-ROW('Documentos'!$B$8)+1),""))</f>
        <v/>
      </c>
      <c r="C42" s="17">
        <f>IF($A42="","",IFERROR(INDEX('Documentos'!$C$8:$C$107,$A42-ROW('Documentos'!$C$8)+1),""))</f>
        <v/>
      </c>
      <c r="D42" s="17">
        <f>IF($A42="","",IFERROR(INDEX('Documentos'!$D$8:$D$107,$A42-ROW('Documentos'!$D$8)+1),""))</f>
        <v/>
      </c>
      <c r="E42" s="21">
        <f>IF($A42="","",IFERROR(INDEX('Documentos'!$F$8:$F$107,$A42-ROW('Documentos'!$F$8)+1),""))</f>
        <v/>
      </c>
      <c r="F42" s="17">
        <f>IF($A42="","",IFERROR(INDEX('Documentos'!$W$8:$W$107,$A42-ROW('Documentos'!$W$8)+1),""))</f>
        <v/>
      </c>
      <c r="G42" s="22">
        <f>IF($A42="","",IFERROR(INDEX('Documentos'!$X$8:$X$107,$A42-ROW('Documentos'!$X$8)+1),""))</f>
        <v/>
      </c>
      <c r="H42">
        <f>""</f>
        <v/>
      </c>
      <c r="K42">
        <f>""</f>
        <v/>
      </c>
    </row>
    <row r="43">
      <c r="A43" s="17">
        <f>IFERROR(AGGREGATE(15,6,ROW('Documentos'!$B$8:$B$107)/(('Documentos'!$B$8:$B$107&lt;&gt;"")*('Documentos'!$W$8:$W$107&lt;&gt;"Conforme")),ROWS($A$23:A43)),"")</f>
        <v/>
      </c>
      <c r="B43" s="17">
        <f>IF($A43="","",IFERROR(INDEX('Documentos'!$B$8:$B$107,$A43-ROW('Documentos'!$B$8)+1),""))</f>
        <v/>
      </c>
      <c r="C43" s="17">
        <f>IF($A43="","",IFERROR(INDEX('Documentos'!$C$8:$C$107,$A43-ROW('Documentos'!$C$8)+1),""))</f>
        <v/>
      </c>
      <c r="D43" s="17">
        <f>IF($A43="","",IFERROR(INDEX('Documentos'!$D$8:$D$107,$A43-ROW('Documentos'!$D$8)+1),""))</f>
        <v/>
      </c>
      <c r="E43" s="21">
        <f>IF($A43="","",IFERROR(INDEX('Documentos'!$F$8:$F$107,$A43-ROW('Documentos'!$F$8)+1),""))</f>
        <v/>
      </c>
      <c r="F43" s="17">
        <f>IF($A43="","",IFERROR(INDEX('Documentos'!$W$8:$W$107,$A43-ROW('Documentos'!$W$8)+1),""))</f>
        <v/>
      </c>
      <c r="G43" s="22">
        <f>IF($A43="","",IFERROR(INDEX('Documentos'!$X$8:$X$107,$A43-ROW('Documentos'!$X$8)+1),""))</f>
        <v/>
      </c>
      <c r="H43">
        <f>""</f>
        <v/>
      </c>
      <c r="K43">
        <f>""</f>
        <v/>
      </c>
    </row>
    <row r="44">
      <c r="A44" s="17">
        <f>IFERROR(AGGREGATE(15,6,ROW('Documentos'!$B$8:$B$107)/(('Documentos'!$B$8:$B$107&lt;&gt;"")*('Documentos'!$W$8:$W$107&lt;&gt;"Conforme")),ROWS($A$23:A44)),"")</f>
        <v/>
      </c>
      <c r="B44" s="17">
        <f>IF($A44="","",IFERROR(INDEX('Documentos'!$B$8:$B$107,$A44-ROW('Documentos'!$B$8)+1),""))</f>
        <v/>
      </c>
      <c r="C44" s="17">
        <f>IF($A44="","",IFERROR(INDEX('Documentos'!$C$8:$C$107,$A44-ROW('Documentos'!$C$8)+1),""))</f>
        <v/>
      </c>
      <c r="D44" s="17">
        <f>IF($A44="","",IFERROR(INDEX('Documentos'!$D$8:$D$107,$A44-ROW('Documentos'!$D$8)+1),""))</f>
        <v/>
      </c>
      <c r="E44" s="21">
        <f>IF($A44="","",IFERROR(INDEX('Documentos'!$F$8:$F$107,$A44-ROW('Documentos'!$F$8)+1),""))</f>
        <v/>
      </c>
      <c r="F44" s="17">
        <f>IF($A44="","",IFERROR(INDEX('Documentos'!$W$8:$W$107,$A44-ROW('Documentos'!$W$8)+1),""))</f>
        <v/>
      </c>
      <c r="G44" s="22">
        <f>IF($A44="","",IFERROR(INDEX('Documentos'!$X$8:$X$107,$A44-ROW('Documentos'!$X$8)+1),""))</f>
        <v/>
      </c>
      <c r="H44">
        <f>""</f>
        <v/>
      </c>
      <c r="K44">
        <f>""</f>
        <v/>
      </c>
    </row>
    <row r="45">
      <c r="A45" s="17">
        <f>IFERROR(AGGREGATE(15,6,ROW('Documentos'!$B$8:$B$107)/(('Documentos'!$B$8:$B$107&lt;&gt;"")*('Documentos'!$W$8:$W$107&lt;&gt;"Conforme")),ROWS($A$23:A45)),"")</f>
        <v/>
      </c>
      <c r="B45" s="17">
        <f>IF($A45="","",IFERROR(INDEX('Documentos'!$B$8:$B$107,$A45-ROW('Documentos'!$B$8)+1),""))</f>
        <v/>
      </c>
      <c r="C45" s="17">
        <f>IF($A45="","",IFERROR(INDEX('Documentos'!$C$8:$C$107,$A45-ROW('Documentos'!$C$8)+1),""))</f>
        <v/>
      </c>
      <c r="D45" s="17">
        <f>IF($A45="","",IFERROR(INDEX('Documentos'!$D$8:$D$107,$A45-ROW('Documentos'!$D$8)+1),""))</f>
        <v/>
      </c>
      <c r="E45" s="21">
        <f>IF($A45="","",IFERROR(INDEX('Documentos'!$F$8:$F$107,$A45-ROW('Documentos'!$F$8)+1),""))</f>
        <v/>
      </c>
      <c r="F45" s="17">
        <f>IF($A45="","",IFERROR(INDEX('Documentos'!$W$8:$W$107,$A45-ROW('Documentos'!$W$8)+1),""))</f>
        <v/>
      </c>
      <c r="G45" s="22">
        <f>IF($A45="","",IFERROR(INDEX('Documentos'!$X$8:$X$107,$A45-ROW('Documentos'!$X$8)+1),""))</f>
        <v/>
      </c>
      <c r="H45">
        <f>""</f>
        <v/>
      </c>
      <c r="K45">
        <f>""</f>
        <v/>
      </c>
    </row>
    <row r="46">
      <c r="A46" s="17">
        <f>IFERROR(AGGREGATE(15,6,ROW('Documentos'!$B$8:$B$107)/(('Documentos'!$B$8:$B$107&lt;&gt;"")*('Documentos'!$W$8:$W$107&lt;&gt;"Conforme")),ROWS($A$23:A46)),"")</f>
        <v/>
      </c>
      <c r="B46" s="17">
        <f>IF($A46="","",IFERROR(INDEX('Documentos'!$B$8:$B$107,$A46-ROW('Documentos'!$B$8)+1),""))</f>
        <v/>
      </c>
      <c r="C46" s="17">
        <f>IF($A46="","",IFERROR(INDEX('Documentos'!$C$8:$C$107,$A46-ROW('Documentos'!$C$8)+1),""))</f>
        <v/>
      </c>
      <c r="D46" s="17">
        <f>IF($A46="","",IFERROR(INDEX('Documentos'!$D$8:$D$107,$A46-ROW('Documentos'!$D$8)+1),""))</f>
        <v/>
      </c>
      <c r="E46" s="21">
        <f>IF($A46="","",IFERROR(INDEX('Documentos'!$F$8:$F$107,$A46-ROW('Documentos'!$F$8)+1),""))</f>
        <v/>
      </c>
      <c r="F46" s="17">
        <f>IF($A46="","",IFERROR(INDEX('Documentos'!$W$8:$W$107,$A46-ROW('Documentos'!$W$8)+1),""))</f>
        <v/>
      </c>
      <c r="G46" s="22">
        <f>IF($A46="","",IFERROR(INDEX('Documentos'!$X$8:$X$107,$A46-ROW('Documentos'!$X$8)+1),""))</f>
        <v/>
      </c>
      <c r="H46">
        <f>""</f>
        <v/>
      </c>
      <c r="K46">
        <f>""</f>
        <v/>
      </c>
    </row>
    <row r="47">
      <c r="A47" s="17">
        <f>IFERROR(AGGREGATE(15,6,ROW('Documentos'!$B$8:$B$107)/(('Documentos'!$B$8:$B$107&lt;&gt;"")*('Documentos'!$W$8:$W$107&lt;&gt;"Conforme")),ROWS($A$23:A47)),"")</f>
        <v/>
      </c>
      <c r="B47" s="17">
        <f>IF($A47="","",IFERROR(INDEX('Documentos'!$B$8:$B$107,$A47-ROW('Documentos'!$B$8)+1),""))</f>
        <v/>
      </c>
      <c r="C47" s="17">
        <f>IF($A47="","",IFERROR(INDEX('Documentos'!$C$8:$C$107,$A47-ROW('Documentos'!$C$8)+1),""))</f>
        <v/>
      </c>
      <c r="D47" s="17">
        <f>IF($A47="","",IFERROR(INDEX('Documentos'!$D$8:$D$107,$A47-ROW('Documentos'!$D$8)+1),""))</f>
        <v/>
      </c>
      <c r="E47" s="21">
        <f>IF($A47="","",IFERROR(INDEX('Documentos'!$F$8:$F$107,$A47-ROW('Documentos'!$F$8)+1),""))</f>
        <v/>
      </c>
      <c r="F47" s="17">
        <f>IF($A47="","",IFERROR(INDEX('Documentos'!$W$8:$W$107,$A47-ROW('Documentos'!$W$8)+1),""))</f>
        <v/>
      </c>
      <c r="G47" s="22">
        <f>IF($A47="","",IFERROR(INDEX('Documentos'!$X$8:$X$107,$A47-ROW('Documentos'!$X$8)+1),""))</f>
        <v/>
      </c>
      <c r="H47">
        <f>""</f>
        <v/>
      </c>
      <c r="K47">
        <f>""</f>
        <v/>
      </c>
    </row>
    <row r="48">
      <c r="A48" s="17">
        <f>IFERROR(AGGREGATE(15,6,ROW('Documentos'!$B$8:$B$107)/(('Documentos'!$B$8:$B$107&lt;&gt;"")*('Documentos'!$W$8:$W$107&lt;&gt;"Conforme")),ROWS($A$23:A48)),"")</f>
        <v/>
      </c>
      <c r="B48" s="17">
        <f>IF($A48="","",IFERROR(INDEX('Documentos'!$B$8:$B$107,$A48-ROW('Documentos'!$B$8)+1),""))</f>
        <v/>
      </c>
      <c r="C48" s="17">
        <f>IF($A48="","",IFERROR(INDEX('Documentos'!$C$8:$C$107,$A48-ROW('Documentos'!$C$8)+1),""))</f>
        <v/>
      </c>
      <c r="D48" s="17">
        <f>IF($A48="","",IFERROR(INDEX('Documentos'!$D$8:$D$107,$A48-ROW('Documentos'!$D$8)+1),""))</f>
        <v/>
      </c>
      <c r="E48" s="21">
        <f>IF($A48="","",IFERROR(INDEX('Documentos'!$F$8:$F$107,$A48-ROW('Documentos'!$F$8)+1),""))</f>
        <v/>
      </c>
      <c r="F48" s="17">
        <f>IF($A48="","",IFERROR(INDEX('Documentos'!$W$8:$W$107,$A48-ROW('Documentos'!$W$8)+1),""))</f>
        <v/>
      </c>
      <c r="G48" s="22">
        <f>IF($A48="","",IFERROR(INDEX('Documentos'!$X$8:$X$107,$A48-ROW('Documentos'!$X$8)+1),""))</f>
        <v/>
      </c>
      <c r="H48">
        <f>""</f>
        <v/>
      </c>
      <c r="K48">
        <f>""</f>
        <v/>
      </c>
    </row>
    <row r="49">
      <c r="A49" s="17">
        <f>IFERROR(AGGREGATE(15,6,ROW('Documentos'!$B$8:$B$107)/(('Documentos'!$B$8:$B$107&lt;&gt;"")*('Documentos'!$W$8:$W$107&lt;&gt;"Conforme")),ROWS($A$23:A49)),"")</f>
        <v/>
      </c>
      <c r="B49" s="17">
        <f>IF($A49="","",IFERROR(INDEX('Documentos'!$B$8:$B$107,$A49-ROW('Documentos'!$B$8)+1),""))</f>
        <v/>
      </c>
      <c r="C49" s="17">
        <f>IF($A49="","",IFERROR(INDEX('Documentos'!$C$8:$C$107,$A49-ROW('Documentos'!$C$8)+1),""))</f>
        <v/>
      </c>
      <c r="D49" s="17">
        <f>IF($A49="","",IFERROR(INDEX('Documentos'!$D$8:$D$107,$A49-ROW('Documentos'!$D$8)+1),""))</f>
        <v/>
      </c>
      <c r="E49" s="21">
        <f>IF($A49="","",IFERROR(INDEX('Documentos'!$F$8:$F$107,$A49-ROW('Documentos'!$F$8)+1),""))</f>
        <v/>
      </c>
      <c r="F49" s="17">
        <f>IF($A49="","",IFERROR(INDEX('Documentos'!$W$8:$W$107,$A49-ROW('Documentos'!$W$8)+1),""))</f>
        <v/>
      </c>
      <c r="G49" s="22">
        <f>IF($A49="","",IFERROR(INDEX('Documentos'!$X$8:$X$107,$A49-ROW('Documentos'!$X$8)+1),""))</f>
        <v/>
      </c>
      <c r="H49">
        <f>""</f>
        <v/>
      </c>
      <c r="K49">
        <f>""</f>
        <v/>
      </c>
    </row>
    <row r="50">
      <c r="A50" s="17">
        <f>IFERROR(AGGREGATE(15,6,ROW('Documentos'!$B$8:$B$107)/(('Documentos'!$B$8:$B$107&lt;&gt;"")*('Documentos'!$W$8:$W$107&lt;&gt;"Conforme")),ROWS($A$23:A50)),"")</f>
        <v/>
      </c>
      <c r="B50" s="17">
        <f>IF($A50="","",IFERROR(INDEX('Documentos'!$B$8:$B$107,$A50-ROW('Documentos'!$B$8)+1),""))</f>
        <v/>
      </c>
      <c r="C50" s="17">
        <f>IF($A50="","",IFERROR(INDEX('Documentos'!$C$8:$C$107,$A50-ROW('Documentos'!$C$8)+1),""))</f>
        <v/>
      </c>
      <c r="D50" s="17">
        <f>IF($A50="","",IFERROR(INDEX('Documentos'!$D$8:$D$107,$A50-ROW('Documentos'!$D$8)+1),""))</f>
        <v/>
      </c>
      <c r="E50" s="21">
        <f>IF($A50="","",IFERROR(INDEX('Documentos'!$F$8:$F$107,$A50-ROW('Documentos'!$F$8)+1),""))</f>
        <v/>
      </c>
      <c r="F50" s="17">
        <f>IF($A50="","",IFERROR(INDEX('Documentos'!$W$8:$W$107,$A50-ROW('Documentos'!$W$8)+1),""))</f>
        <v/>
      </c>
      <c r="G50" s="22">
        <f>IF($A50="","",IFERROR(INDEX('Documentos'!$X$8:$X$107,$A50-ROW('Documentos'!$X$8)+1),""))</f>
        <v/>
      </c>
      <c r="H50">
        <f>""</f>
        <v/>
      </c>
      <c r="K50">
        <f>""</f>
        <v/>
      </c>
    </row>
    <row r="51">
      <c r="A51" s="17">
        <f>IFERROR(AGGREGATE(15,6,ROW('Documentos'!$B$8:$B$107)/(('Documentos'!$B$8:$B$107&lt;&gt;"")*('Documentos'!$W$8:$W$107&lt;&gt;"Conforme")),ROWS($A$23:A51)),"")</f>
        <v/>
      </c>
      <c r="B51" s="17">
        <f>IF($A51="","",IFERROR(INDEX('Documentos'!$B$8:$B$107,$A51-ROW('Documentos'!$B$8)+1),""))</f>
        <v/>
      </c>
      <c r="C51" s="17">
        <f>IF($A51="","",IFERROR(INDEX('Documentos'!$C$8:$C$107,$A51-ROW('Documentos'!$C$8)+1),""))</f>
        <v/>
      </c>
      <c r="D51" s="17">
        <f>IF($A51="","",IFERROR(INDEX('Documentos'!$D$8:$D$107,$A51-ROW('Documentos'!$D$8)+1),""))</f>
        <v/>
      </c>
      <c r="E51" s="21">
        <f>IF($A51="","",IFERROR(INDEX('Documentos'!$F$8:$F$107,$A51-ROW('Documentos'!$F$8)+1),""))</f>
        <v/>
      </c>
      <c r="F51" s="17">
        <f>IF($A51="","",IFERROR(INDEX('Documentos'!$W$8:$W$107,$A51-ROW('Documentos'!$W$8)+1),""))</f>
        <v/>
      </c>
      <c r="G51" s="22">
        <f>IF($A51="","",IFERROR(INDEX('Documentos'!$X$8:$X$107,$A51-ROW('Documentos'!$X$8)+1),""))</f>
        <v/>
      </c>
      <c r="H51">
        <f>""</f>
        <v/>
      </c>
      <c r="K51">
        <f>""</f>
        <v/>
      </c>
    </row>
    <row r="52">
      <c r="A52" s="17">
        <f>IFERROR(AGGREGATE(15,6,ROW('Documentos'!$B$8:$B$107)/(('Documentos'!$B$8:$B$107&lt;&gt;"")*('Documentos'!$W$8:$W$107&lt;&gt;"Conforme")),ROWS($A$23:A52)),"")</f>
        <v/>
      </c>
      <c r="B52" s="17">
        <f>IF($A52="","",IFERROR(INDEX('Documentos'!$B$8:$B$107,$A52-ROW('Documentos'!$B$8)+1),""))</f>
        <v/>
      </c>
      <c r="C52" s="17">
        <f>IF($A52="","",IFERROR(INDEX('Documentos'!$C$8:$C$107,$A52-ROW('Documentos'!$C$8)+1),""))</f>
        <v/>
      </c>
      <c r="D52" s="17">
        <f>IF($A52="","",IFERROR(INDEX('Documentos'!$D$8:$D$107,$A52-ROW('Documentos'!$D$8)+1),""))</f>
        <v/>
      </c>
      <c r="E52" s="21">
        <f>IF($A52="","",IFERROR(INDEX('Documentos'!$F$8:$F$107,$A52-ROW('Documentos'!$F$8)+1),""))</f>
        <v/>
      </c>
      <c r="F52" s="17">
        <f>IF($A52="","",IFERROR(INDEX('Documentos'!$W$8:$W$107,$A52-ROW('Documentos'!$W$8)+1),""))</f>
        <v/>
      </c>
      <c r="G52" s="22">
        <f>IF($A52="","",IFERROR(INDEX('Documentos'!$X$8:$X$107,$A52-ROW('Documentos'!$X$8)+1),""))</f>
        <v/>
      </c>
      <c r="H52">
        <f>""</f>
        <v/>
      </c>
      <c r="K52">
        <f>""</f>
        <v/>
      </c>
    </row>
    <row r="53">
      <c r="A53" s="17">
        <f>IFERROR(AGGREGATE(15,6,ROW('Documentos'!$B$8:$B$107)/(('Documentos'!$B$8:$B$107&lt;&gt;"")*('Documentos'!$W$8:$W$107&lt;&gt;"Conforme")),ROWS($A$23:A53)),"")</f>
        <v/>
      </c>
      <c r="B53" s="17">
        <f>IF($A53="","",IFERROR(INDEX('Documentos'!$B$8:$B$107,$A53-ROW('Documentos'!$B$8)+1),""))</f>
        <v/>
      </c>
      <c r="C53" s="17">
        <f>IF($A53="","",IFERROR(INDEX('Documentos'!$C$8:$C$107,$A53-ROW('Documentos'!$C$8)+1),""))</f>
        <v/>
      </c>
      <c r="D53" s="17">
        <f>IF($A53="","",IFERROR(INDEX('Documentos'!$D$8:$D$107,$A53-ROW('Documentos'!$D$8)+1),""))</f>
        <v/>
      </c>
      <c r="E53" s="21">
        <f>IF($A53="","",IFERROR(INDEX('Documentos'!$F$8:$F$107,$A53-ROW('Documentos'!$F$8)+1),""))</f>
        <v/>
      </c>
      <c r="F53" s="17">
        <f>IF($A53="","",IFERROR(INDEX('Documentos'!$W$8:$W$107,$A53-ROW('Documentos'!$W$8)+1),""))</f>
        <v/>
      </c>
      <c r="G53" s="22">
        <f>IF($A53="","",IFERROR(INDEX('Documentos'!$X$8:$X$107,$A53-ROW('Documentos'!$X$8)+1),""))</f>
        <v/>
      </c>
      <c r="H53">
        <f>""</f>
        <v/>
      </c>
      <c r="K53">
        <f>""</f>
        <v/>
      </c>
    </row>
    <row r="54">
      <c r="A54" s="17">
        <f>IFERROR(AGGREGATE(15,6,ROW('Documentos'!$B$8:$B$107)/(('Documentos'!$B$8:$B$107&lt;&gt;"")*('Documentos'!$W$8:$W$107&lt;&gt;"Conforme")),ROWS($A$23:A54)),"")</f>
        <v/>
      </c>
      <c r="B54" s="17">
        <f>IF($A54="","",IFERROR(INDEX('Documentos'!$B$8:$B$107,$A54-ROW('Documentos'!$B$8)+1),""))</f>
        <v/>
      </c>
      <c r="C54" s="17">
        <f>IF($A54="","",IFERROR(INDEX('Documentos'!$C$8:$C$107,$A54-ROW('Documentos'!$C$8)+1),""))</f>
        <v/>
      </c>
      <c r="D54" s="17">
        <f>IF($A54="","",IFERROR(INDEX('Documentos'!$D$8:$D$107,$A54-ROW('Documentos'!$D$8)+1),""))</f>
        <v/>
      </c>
      <c r="E54" s="21">
        <f>IF($A54="","",IFERROR(INDEX('Documentos'!$F$8:$F$107,$A54-ROW('Documentos'!$F$8)+1),""))</f>
        <v/>
      </c>
      <c r="F54" s="17">
        <f>IF($A54="","",IFERROR(INDEX('Documentos'!$W$8:$W$107,$A54-ROW('Documentos'!$W$8)+1),""))</f>
        <v/>
      </c>
      <c r="G54" s="22">
        <f>IF($A54="","",IFERROR(INDEX('Documentos'!$X$8:$X$107,$A54-ROW('Documentos'!$X$8)+1),""))</f>
        <v/>
      </c>
      <c r="H54">
        <f>""</f>
        <v/>
      </c>
      <c r="K54">
        <f>""</f>
        <v/>
      </c>
    </row>
    <row r="55">
      <c r="A55" s="17">
        <f>IFERROR(AGGREGATE(15,6,ROW('Documentos'!$B$8:$B$107)/(('Documentos'!$B$8:$B$107&lt;&gt;"")*('Documentos'!$W$8:$W$107&lt;&gt;"Conforme")),ROWS($A$23:A55)),"")</f>
        <v/>
      </c>
      <c r="B55" s="17">
        <f>IF($A55="","",IFERROR(INDEX('Documentos'!$B$8:$B$107,$A55-ROW('Documentos'!$B$8)+1),""))</f>
        <v/>
      </c>
      <c r="C55" s="17">
        <f>IF($A55="","",IFERROR(INDEX('Documentos'!$C$8:$C$107,$A55-ROW('Documentos'!$C$8)+1),""))</f>
        <v/>
      </c>
      <c r="D55" s="17">
        <f>IF($A55="","",IFERROR(INDEX('Documentos'!$D$8:$D$107,$A55-ROW('Documentos'!$D$8)+1),""))</f>
        <v/>
      </c>
      <c r="E55" s="21">
        <f>IF($A55="","",IFERROR(INDEX('Documentos'!$F$8:$F$107,$A55-ROW('Documentos'!$F$8)+1),""))</f>
        <v/>
      </c>
      <c r="F55" s="17">
        <f>IF($A55="","",IFERROR(INDEX('Documentos'!$W$8:$W$107,$A55-ROW('Documentos'!$W$8)+1),""))</f>
        <v/>
      </c>
      <c r="G55" s="22">
        <f>IF($A55="","",IFERROR(INDEX('Documentos'!$X$8:$X$107,$A55-ROW('Documentos'!$X$8)+1),""))</f>
        <v/>
      </c>
      <c r="H55">
        <f>""</f>
        <v/>
      </c>
      <c r="K55">
        <f>""</f>
        <v/>
      </c>
    </row>
    <row r="56">
      <c r="A56" s="17">
        <f>IFERROR(AGGREGATE(15,6,ROW('Documentos'!$B$8:$B$107)/(('Documentos'!$B$8:$B$107&lt;&gt;"")*('Documentos'!$W$8:$W$107&lt;&gt;"Conforme")),ROWS($A$23:A56)),"")</f>
        <v/>
      </c>
      <c r="B56" s="17">
        <f>IF($A56="","",IFERROR(INDEX('Documentos'!$B$8:$B$107,$A56-ROW('Documentos'!$B$8)+1),""))</f>
        <v/>
      </c>
      <c r="C56" s="17">
        <f>IF($A56="","",IFERROR(INDEX('Documentos'!$C$8:$C$107,$A56-ROW('Documentos'!$C$8)+1),""))</f>
        <v/>
      </c>
      <c r="D56" s="17">
        <f>IF($A56="","",IFERROR(INDEX('Documentos'!$D$8:$D$107,$A56-ROW('Documentos'!$D$8)+1),""))</f>
        <v/>
      </c>
      <c r="E56" s="21">
        <f>IF($A56="","",IFERROR(INDEX('Documentos'!$F$8:$F$107,$A56-ROW('Documentos'!$F$8)+1),""))</f>
        <v/>
      </c>
      <c r="F56" s="17">
        <f>IF($A56="","",IFERROR(INDEX('Documentos'!$W$8:$W$107,$A56-ROW('Documentos'!$W$8)+1),""))</f>
        <v/>
      </c>
      <c r="G56" s="22">
        <f>IF($A56="","",IFERROR(INDEX('Documentos'!$X$8:$X$107,$A56-ROW('Documentos'!$X$8)+1),""))</f>
        <v/>
      </c>
      <c r="H56">
        <f>""</f>
        <v/>
      </c>
      <c r="K56">
        <f>""</f>
        <v/>
      </c>
    </row>
    <row r="57">
      <c r="A57" s="17">
        <f>IFERROR(AGGREGATE(15,6,ROW('Documentos'!$B$8:$B$107)/(('Documentos'!$B$8:$B$107&lt;&gt;"")*('Documentos'!$W$8:$W$107&lt;&gt;"Conforme")),ROWS($A$23:A57)),"")</f>
        <v/>
      </c>
      <c r="B57" s="17">
        <f>IF($A57="","",IFERROR(INDEX('Documentos'!$B$8:$B$107,$A57-ROW('Documentos'!$B$8)+1),""))</f>
        <v/>
      </c>
      <c r="C57" s="17">
        <f>IF($A57="","",IFERROR(INDEX('Documentos'!$C$8:$C$107,$A57-ROW('Documentos'!$C$8)+1),""))</f>
        <v/>
      </c>
      <c r="D57" s="17">
        <f>IF($A57="","",IFERROR(INDEX('Documentos'!$D$8:$D$107,$A57-ROW('Documentos'!$D$8)+1),""))</f>
        <v/>
      </c>
      <c r="E57" s="21">
        <f>IF($A57="","",IFERROR(INDEX('Documentos'!$F$8:$F$107,$A57-ROW('Documentos'!$F$8)+1),""))</f>
        <v/>
      </c>
      <c r="F57" s="17">
        <f>IF($A57="","",IFERROR(INDEX('Documentos'!$W$8:$W$107,$A57-ROW('Documentos'!$W$8)+1),""))</f>
        <v/>
      </c>
      <c r="G57" s="22">
        <f>IF($A57="","",IFERROR(INDEX('Documentos'!$X$8:$X$107,$A57-ROW('Documentos'!$X$8)+1),""))</f>
        <v/>
      </c>
      <c r="H57">
        <f>""</f>
        <v/>
      </c>
      <c r="K57">
        <f>""</f>
        <v/>
      </c>
    </row>
    <row r="58">
      <c r="A58" s="17">
        <f>IFERROR(AGGREGATE(15,6,ROW('Documentos'!$B$8:$B$107)/(('Documentos'!$B$8:$B$107&lt;&gt;"")*('Documentos'!$W$8:$W$107&lt;&gt;"Conforme")),ROWS($A$23:A58)),"")</f>
        <v/>
      </c>
      <c r="B58" s="17">
        <f>IF($A58="","",IFERROR(INDEX('Documentos'!$B$8:$B$107,$A58-ROW('Documentos'!$B$8)+1),""))</f>
        <v/>
      </c>
      <c r="C58" s="17">
        <f>IF($A58="","",IFERROR(INDEX('Documentos'!$C$8:$C$107,$A58-ROW('Documentos'!$C$8)+1),""))</f>
        <v/>
      </c>
      <c r="D58" s="17">
        <f>IF($A58="","",IFERROR(INDEX('Documentos'!$D$8:$D$107,$A58-ROW('Documentos'!$D$8)+1),""))</f>
        <v/>
      </c>
      <c r="E58" s="21">
        <f>IF($A58="","",IFERROR(INDEX('Documentos'!$F$8:$F$107,$A58-ROW('Documentos'!$F$8)+1),""))</f>
        <v/>
      </c>
      <c r="F58" s="17">
        <f>IF($A58="","",IFERROR(INDEX('Documentos'!$W$8:$W$107,$A58-ROW('Documentos'!$W$8)+1),""))</f>
        <v/>
      </c>
      <c r="G58" s="22">
        <f>IF($A58="","",IFERROR(INDEX('Documentos'!$X$8:$X$107,$A58-ROW('Documentos'!$X$8)+1),""))</f>
        <v/>
      </c>
      <c r="H58">
        <f>""</f>
        <v/>
      </c>
      <c r="K58">
        <f>""</f>
        <v/>
      </c>
    </row>
    <row r="59">
      <c r="A59" s="17">
        <f>IFERROR(AGGREGATE(15,6,ROW('Documentos'!$B$8:$B$107)/(('Documentos'!$B$8:$B$107&lt;&gt;"")*('Documentos'!$W$8:$W$107&lt;&gt;"Conforme")),ROWS($A$23:A59)),"")</f>
        <v/>
      </c>
      <c r="B59" s="17">
        <f>IF($A59="","",IFERROR(INDEX('Documentos'!$B$8:$B$107,$A59-ROW('Documentos'!$B$8)+1),""))</f>
        <v/>
      </c>
      <c r="C59" s="17">
        <f>IF($A59="","",IFERROR(INDEX('Documentos'!$C$8:$C$107,$A59-ROW('Documentos'!$C$8)+1),""))</f>
        <v/>
      </c>
      <c r="D59" s="17">
        <f>IF($A59="","",IFERROR(INDEX('Documentos'!$D$8:$D$107,$A59-ROW('Documentos'!$D$8)+1),""))</f>
        <v/>
      </c>
      <c r="E59" s="21">
        <f>IF($A59="","",IFERROR(INDEX('Documentos'!$F$8:$F$107,$A59-ROW('Documentos'!$F$8)+1),""))</f>
        <v/>
      </c>
      <c r="F59" s="17">
        <f>IF($A59="","",IFERROR(INDEX('Documentos'!$W$8:$W$107,$A59-ROW('Documentos'!$W$8)+1),""))</f>
        <v/>
      </c>
      <c r="G59" s="22">
        <f>IF($A59="","",IFERROR(INDEX('Documentos'!$X$8:$X$107,$A59-ROW('Documentos'!$X$8)+1),""))</f>
        <v/>
      </c>
      <c r="H59">
        <f>""</f>
        <v/>
      </c>
      <c r="K59">
        <f>""</f>
        <v/>
      </c>
    </row>
    <row r="60">
      <c r="A60" s="17">
        <f>IFERROR(AGGREGATE(15,6,ROW('Documentos'!$B$8:$B$107)/(('Documentos'!$B$8:$B$107&lt;&gt;"")*('Documentos'!$W$8:$W$107&lt;&gt;"Conforme")),ROWS($A$23:A60)),"")</f>
        <v/>
      </c>
      <c r="B60" s="17">
        <f>IF($A60="","",IFERROR(INDEX('Documentos'!$B$8:$B$107,$A60-ROW('Documentos'!$B$8)+1),""))</f>
        <v/>
      </c>
      <c r="C60" s="17">
        <f>IF($A60="","",IFERROR(INDEX('Documentos'!$C$8:$C$107,$A60-ROW('Documentos'!$C$8)+1),""))</f>
        <v/>
      </c>
      <c r="D60" s="17">
        <f>IF($A60="","",IFERROR(INDEX('Documentos'!$D$8:$D$107,$A60-ROW('Documentos'!$D$8)+1),""))</f>
        <v/>
      </c>
      <c r="E60" s="21">
        <f>IF($A60="","",IFERROR(INDEX('Documentos'!$F$8:$F$107,$A60-ROW('Documentos'!$F$8)+1),""))</f>
        <v/>
      </c>
      <c r="F60" s="17">
        <f>IF($A60="","",IFERROR(INDEX('Documentos'!$W$8:$W$107,$A60-ROW('Documentos'!$W$8)+1),""))</f>
        <v/>
      </c>
      <c r="G60" s="22">
        <f>IF($A60="","",IFERROR(INDEX('Documentos'!$X$8:$X$107,$A60-ROW('Documentos'!$X$8)+1),""))</f>
        <v/>
      </c>
      <c r="H60">
        <f>""</f>
        <v/>
      </c>
      <c r="K60">
        <f>""</f>
        <v/>
      </c>
    </row>
    <row r="61">
      <c r="A61" s="17">
        <f>IFERROR(AGGREGATE(15,6,ROW('Documentos'!$B$8:$B$107)/(('Documentos'!$B$8:$B$107&lt;&gt;"")*('Documentos'!$W$8:$W$107&lt;&gt;"Conforme")),ROWS($A$23:A61)),"")</f>
        <v/>
      </c>
      <c r="B61" s="17">
        <f>IF($A61="","",IFERROR(INDEX('Documentos'!$B$8:$B$107,$A61-ROW('Documentos'!$B$8)+1),""))</f>
        <v/>
      </c>
      <c r="C61" s="17">
        <f>IF($A61="","",IFERROR(INDEX('Documentos'!$C$8:$C$107,$A61-ROW('Documentos'!$C$8)+1),""))</f>
        <v/>
      </c>
      <c r="D61" s="17">
        <f>IF($A61="","",IFERROR(INDEX('Documentos'!$D$8:$D$107,$A61-ROW('Documentos'!$D$8)+1),""))</f>
        <v/>
      </c>
      <c r="E61" s="21">
        <f>IF($A61="","",IFERROR(INDEX('Documentos'!$F$8:$F$107,$A61-ROW('Documentos'!$F$8)+1),""))</f>
        <v/>
      </c>
      <c r="F61" s="17">
        <f>IF($A61="","",IFERROR(INDEX('Documentos'!$W$8:$W$107,$A61-ROW('Documentos'!$W$8)+1),""))</f>
        <v/>
      </c>
      <c r="G61" s="22">
        <f>IF($A61="","",IFERROR(INDEX('Documentos'!$X$8:$X$107,$A61-ROW('Documentos'!$X$8)+1),""))</f>
        <v/>
      </c>
      <c r="H61">
        <f>""</f>
        <v/>
      </c>
      <c r="K61">
        <f>""</f>
        <v/>
      </c>
    </row>
    <row r="62">
      <c r="A62" s="17">
        <f>IFERROR(AGGREGATE(15,6,ROW('Documentos'!$B$8:$B$107)/(('Documentos'!$B$8:$B$107&lt;&gt;"")*('Documentos'!$W$8:$W$107&lt;&gt;"Conforme")),ROWS($A$23:A62)),"")</f>
        <v/>
      </c>
      <c r="B62" s="17">
        <f>IF($A62="","",IFERROR(INDEX('Documentos'!$B$8:$B$107,$A62-ROW('Documentos'!$B$8)+1),""))</f>
        <v/>
      </c>
      <c r="C62" s="17">
        <f>IF($A62="","",IFERROR(INDEX('Documentos'!$C$8:$C$107,$A62-ROW('Documentos'!$C$8)+1),""))</f>
        <v/>
      </c>
      <c r="D62" s="17">
        <f>IF($A62="","",IFERROR(INDEX('Documentos'!$D$8:$D$107,$A62-ROW('Documentos'!$D$8)+1),""))</f>
        <v/>
      </c>
      <c r="E62" s="21">
        <f>IF($A62="","",IFERROR(INDEX('Documentos'!$F$8:$F$107,$A62-ROW('Documentos'!$F$8)+1),""))</f>
        <v/>
      </c>
      <c r="F62" s="17">
        <f>IF($A62="","",IFERROR(INDEX('Documentos'!$W$8:$W$107,$A62-ROW('Documentos'!$W$8)+1),""))</f>
        <v/>
      </c>
      <c r="G62" s="22">
        <f>IF($A62="","",IFERROR(INDEX('Documentos'!$X$8:$X$107,$A62-ROW('Documentos'!$X$8)+1),""))</f>
        <v/>
      </c>
      <c r="H62">
        <f>""</f>
        <v/>
      </c>
      <c r="K62">
        <f>""</f>
        <v/>
      </c>
    </row>
    <row r="63">
      <c r="A63" s="17">
        <f>IFERROR(AGGREGATE(15,6,ROW('Documentos'!$B$8:$B$107)/(('Documentos'!$B$8:$B$107&lt;&gt;"")*('Documentos'!$W$8:$W$107&lt;&gt;"Conforme")),ROWS($A$23:A63)),"")</f>
        <v/>
      </c>
      <c r="B63" s="17">
        <f>IF($A63="","",IFERROR(INDEX('Documentos'!$B$8:$B$107,$A63-ROW('Documentos'!$B$8)+1),""))</f>
        <v/>
      </c>
      <c r="C63" s="17">
        <f>IF($A63="","",IFERROR(INDEX('Documentos'!$C$8:$C$107,$A63-ROW('Documentos'!$C$8)+1),""))</f>
        <v/>
      </c>
      <c r="D63" s="17">
        <f>IF($A63="","",IFERROR(INDEX('Documentos'!$D$8:$D$107,$A63-ROW('Documentos'!$D$8)+1),""))</f>
        <v/>
      </c>
      <c r="E63" s="21">
        <f>IF($A63="","",IFERROR(INDEX('Documentos'!$F$8:$F$107,$A63-ROW('Documentos'!$F$8)+1),""))</f>
        <v/>
      </c>
      <c r="F63" s="17">
        <f>IF($A63="","",IFERROR(INDEX('Documentos'!$W$8:$W$107,$A63-ROW('Documentos'!$W$8)+1),""))</f>
        <v/>
      </c>
      <c r="G63" s="22">
        <f>IF($A63="","",IFERROR(INDEX('Documentos'!$X$8:$X$107,$A63-ROW('Documentos'!$X$8)+1),""))</f>
        <v/>
      </c>
      <c r="H63">
        <f>""</f>
        <v/>
      </c>
      <c r="K63">
        <f>""</f>
        <v/>
      </c>
    </row>
    <row r="64">
      <c r="A64" s="17">
        <f>IFERROR(AGGREGATE(15,6,ROW('Documentos'!$B$8:$B$107)/(('Documentos'!$B$8:$B$107&lt;&gt;"")*('Documentos'!$W$8:$W$107&lt;&gt;"Conforme")),ROWS($A$23:A64)),"")</f>
        <v/>
      </c>
      <c r="B64" s="17">
        <f>IF($A64="","",IFERROR(INDEX('Documentos'!$B$8:$B$107,$A64-ROW('Documentos'!$B$8)+1),""))</f>
        <v/>
      </c>
      <c r="C64" s="17">
        <f>IF($A64="","",IFERROR(INDEX('Documentos'!$C$8:$C$107,$A64-ROW('Documentos'!$C$8)+1),""))</f>
        <v/>
      </c>
      <c r="D64" s="17">
        <f>IF($A64="","",IFERROR(INDEX('Documentos'!$D$8:$D$107,$A64-ROW('Documentos'!$D$8)+1),""))</f>
        <v/>
      </c>
      <c r="E64" s="21">
        <f>IF($A64="","",IFERROR(INDEX('Documentos'!$F$8:$F$107,$A64-ROW('Documentos'!$F$8)+1),""))</f>
        <v/>
      </c>
      <c r="F64" s="17">
        <f>IF($A64="","",IFERROR(INDEX('Documentos'!$W$8:$W$107,$A64-ROW('Documentos'!$W$8)+1),""))</f>
        <v/>
      </c>
      <c r="G64" s="22">
        <f>IF($A64="","",IFERROR(INDEX('Documentos'!$X$8:$X$107,$A64-ROW('Documentos'!$X$8)+1),""))</f>
        <v/>
      </c>
      <c r="H64">
        <f>""</f>
        <v/>
      </c>
      <c r="K64">
        <f>""</f>
        <v/>
      </c>
    </row>
    <row r="65">
      <c r="A65" s="17">
        <f>IFERROR(AGGREGATE(15,6,ROW('Documentos'!$B$8:$B$107)/(('Documentos'!$B$8:$B$107&lt;&gt;"")*('Documentos'!$W$8:$W$107&lt;&gt;"Conforme")),ROWS($A$23:A65)),"")</f>
        <v/>
      </c>
      <c r="B65" s="17">
        <f>IF($A65="","",IFERROR(INDEX('Documentos'!$B$8:$B$107,$A65-ROW('Documentos'!$B$8)+1),""))</f>
        <v/>
      </c>
      <c r="C65" s="17">
        <f>IF($A65="","",IFERROR(INDEX('Documentos'!$C$8:$C$107,$A65-ROW('Documentos'!$C$8)+1),""))</f>
        <v/>
      </c>
      <c r="D65" s="17">
        <f>IF($A65="","",IFERROR(INDEX('Documentos'!$D$8:$D$107,$A65-ROW('Documentos'!$D$8)+1),""))</f>
        <v/>
      </c>
      <c r="E65" s="21">
        <f>IF($A65="","",IFERROR(INDEX('Documentos'!$F$8:$F$107,$A65-ROW('Documentos'!$F$8)+1),""))</f>
        <v/>
      </c>
      <c r="F65" s="17">
        <f>IF($A65="","",IFERROR(INDEX('Documentos'!$W$8:$W$107,$A65-ROW('Documentos'!$W$8)+1),""))</f>
        <v/>
      </c>
      <c r="G65" s="22">
        <f>IF($A65="","",IFERROR(INDEX('Documentos'!$X$8:$X$107,$A65-ROW('Documentos'!$X$8)+1),""))</f>
        <v/>
      </c>
      <c r="H65">
        <f>""</f>
        <v/>
      </c>
      <c r="K65">
        <f>""</f>
        <v/>
      </c>
    </row>
    <row r="66">
      <c r="A66" s="17">
        <f>IFERROR(AGGREGATE(15,6,ROW('Documentos'!$B$8:$B$107)/(('Documentos'!$B$8:$B$107&lt;&gt;"")*('Documentos'!$W$8:$W$107&lt;&gt;"Conforme")),ROWS($A$23:A66)),"")</f>
        <v/>
      </c>
      <c r="B66" s="17">
        <f>IF($A66="","",IFERROR(INDEX('Documentos'!$B$8:$B$107,$A66-ROW('Documentos'!$B$8)+1),""))</f>
        <v/>
      </c>
      <c r="C66" s="17">
        <f>IF($A66="","",IFERROR(INDEX('Documentos'!$C$8:$C$107,$A66-ROW('Documentos'!$C$8)+1),""))</f>
        <v/>
      </c>
      <c r="D66" s="17">
        <f>IF($A66="","",IFERROR(INDEX('Documentos'!$D$8:$D$107,$A66-ROW('Documentos'!$D$8)+1),""))</f>
        <v/>
      </c>
      <c r="E66" s="21">
        <f>IF($A66="","",IFERROR(INDEX('Documentos'!$F$8:$F$107,$A66-ROW('Documentos'!$F$8)+1),""))</f>
        <v/>
      </c>
      <c r="F66" s="17">
        <f>IF($A66="","",IFERROR(INDEX('Documentos'!$W$8:$W$107,$A66-ROW('Documentos'!$W$8)+1),""))</f>
        <v/>
      </c>
      <c r="G66" s="22">
        <f>IF($A66="","",IFERROR(INDEX('Documentos'!$X$8:$X$107,$A66-ROW('Documentos'!$X$8)+1),""))</f>
        <v/>
      </c>
      <c r="H66">
        <f>""</f>
        <v/>
      </c>
      <c r="K66">
        <f>""</f>
        <v/>
      </c>
    </row>
    <row r="67">
      <c r="A67" s="17">
        <f>IFERROR(AGGREGATE(15,6,ROW('Documentos'!$B$8:$B$107)/(('Documentos'!$B$8:$B$107&lt;&gt;"")*('Documentos'!$W$8:$W$107&lt;&gt;"Conforme")),ROWS($A$23:A67)),"")</f>
        <v/>
      </c>
      <c r="B67" s="17">
        <f>IF($A67="","",IFERROR(INDEX('Documentos'!$B$8:$B$107,$A67-ROW('Documentos'!$B$8)+1),""))</f>
        <v/>
      </c>
      <c r="C67" s="17">
        <f>IF($A67="","",IFERROR(INDEX('Documentos'!$C$8:$C$107,$A67-ROW('Documentos'!$C$8)+1),""))</f>
        <v/>
      </c>
      <c r="D67" s="17">
        <f>IF($A67="","",IFERROR(INDEX('Documentos'!$D$8:$D$107,$A67-ROW('Documentos'!$D$8)+1),""))</f>
        <v/>
      </c>
      <c r="E67" s="21">
        <f>IF($A67="","",IFERROR(INDEX('Documentos'!$F$8:$F$107,$A67-ROW('Documentos'!$F$8)+1),""))</f>
        <v/>
      </c>
      <c r="F67" s="17">
        <f>IF($A67="","",IFERROR(INDEX('Documentos'!$W$8:$W$107,$A67-ROW('Documentos'!$W$8)+1),""))</f>
        <v/>
      </c>
      <c r="G67" s="22">
        <f>IF($A67="","",IFERROR(INDEX('Documentos'!$X$8:$X$107,$A67-ROW('Documentos'!$X$8)+1),""))</f>
        <v/>
      </c>
      <c r="H67">
        <f>""</f>
        <v/>
      </c>
      <c r="K67">
        <f>""</f>
        <v/>
      </c>
    </row>
    <row r="68">
      <c r="A68" s="17">
        <f>IFERROR(AGGREGATE(15,6,ROW('Documentos'!$B$8:$B$107)/(('Documentos'!$B$8:$B$107&lt;&gt;"")*('Documentos'!$W$8:$W$107&lt;&gt;"Conforme")),ROWS($A$23:A68)),"")</f>
        <v/>
      </c>
      <c r="B68" s="17">
        <f>IF($A68="","",IFERROR(INDEX('Documentos'!$B$8:$B$107,$A68-ROW('Documentos'!$B$8)+1),""))</f>
        <v/>
      </c>
      <c r="C68" s="17">
        <f>IF($A68="","",IFERROR(INDEX('Documentos'!$C$8:$C$107,$A68-ROW('Documentos'!$C$8)+1),""))</f>
        <v/>
      </c>
      <c r="D68" s="17">
        <f>IF($A68="","",IFERROR(INDEX('Documentos'!$D$8:$D$107,$A68-ROW('Documentos'!$D$8)+1),""))</f>
        <v/>
      </c>
      <c r="E68" s="21">
        <f>IF($A68="","",IFERROR(INDEX('Documentos'!$F$8:$F$107,$A68-ROW('Documentos'!$F$8)+1),""))</f>
        <v/>
      </c>
      <c r="F68" s="17">
        <f>IF($A68="","",IFERROR(INDEX('Documentos'!$W$8:$W$107,$A68-ROW('Documentos'!$W$8)+1),""))</f>
        <v/>
      </c>
      <c r="G68" s="22">
        <f>IF($A68="","",IFERROR(INDEX('Documentos'!$X$8:$X$107,$A68-ROW('Documentos'!$X$8)+1),""))</f>
        <v/>
      </c>
      <c r="H68">
        <f>""</f>
        <v/>
      </c>
      <c r="K68">
        <f>""</f>
        <v/>
      </c>
    </row>
    <row r="69">
      <c r="A69" s="17">
        <f>IFERROR(AGGREGATE(15,6,ROW('Documentos'!$B$8:$B$107)/(('Documentos'!$B$8:$B$107&lt;&gt;"")*('Documentos'!$W$8:$W$107&lt;&gt;"Conforme")),ROWS($A$23:A69)),"")</f>
        <v/>
      </c>
      <c r="B69" s="17">
        <f>IF($A69="","",IFERROR(INDEX('Documentos'!$B$8:$B$107,$A69-ROW('Documentos'!$B$8)+1),""))</f>
        <v/>
      </c>
      <c r="C69" s="17">
        <f>IF($A69="","",IFERROR(INDEX('Documentos'!$C$8:$C$107,$A69-ROW('Documentos'!$C$8)+1),""))</f>
        <v/>
      </c>
      <c r="D69" s="17">
        <f>IF($A69="","",IFERROR(INDEX('Documentos'!$D$8:$D$107,$A69-ROW('Documentos'!$D$8)+1),""))</f>
        <v/>
      </c>
      <c r="E69" s="21">
        <f>IF($A69="","",IFERROR(INDEX('Documentos'!$F$8:$F$107,$A69-ROW('Documentos'!$F$8)+1),""))</f>
        <v/>
      </c>
      <c r="F69" s="17">
        <f>IF($A69="","",IFERROR(INDEX('Documentos'!$W$8:$W$107,$A69-ROW('Documentos'!$W$8)+1),""))</f>
        <v/>
      </c>
      <c r="G69" s="22">
        <f>IF($A69="","",IFERROR(INDEX('Documentos'!$X$8:$X$107,$A69-ROW('Documentos'!$X$8)+1),""))</f>
        <v/>
      </c>
      <c r="H69">
        <f>""</f>
        <v/>
      </c>
      <c r="K69">
        <f>""</f>
        <v/>
      </c>
    </row>
    <row r="70">
      <c r="A70" s="17">
        <f>IFERROR(AGGREGATE(15,6,ROW('Documentos'!$B$8:$B$107)/(('Documentos'!$B$8:$B$107&lt;&gt;"")*('Documentos'!$W$8:$W$107&lt;&gt;"Conforme")),ROWS($A$23:A70)),"")</f>
        <v/>
      </c>
      <c r="B70" s="17">
        <f>IF($A70="","",IFERROR(INDEX('Documentos'!$B$8:$B$107,$A70-ROW('Documentos'!$B$8)+1),""))</f>
        <v/>
      </c>
      <c r="C70" s="17">
        <f>IF($A70="","",IFERROR(INDEX('Documentos'!$C$8:$C$107,$A70-ROW('Documentos'!$C$8)+1),""))</f>
        <v/>
      </c>
      <c r="D70" s="17">
        <f>IF($A70="","",IFERROR(INDEX('Documentos'!$D$8:$D$107,$A70-ROW('Documentos'!$D$8)+1),""))</f>
        <v/>
      </c>
      <c r="E70" s="21">
        <f>IF($A70="","",IFERROR(INDEX('Documentos'!$F$8:$F$107,$A70-ROW('Documentos'!$F$8)+1),""))</f>
        <v/>
      </c>
      <c r="F70" s="17">
        <f>IF($A70="","",IFERROR(INDEX('Documentos'!$W$8:$W$107,$A70-ROW('Documentos'!$W$8)+1),""))</f>
        <v/>
      </c>
      <c r="G70" s="22">
        <f>IF($A70="","",IFERROR(INDEX('Documentos'!$X$8:$X$107,$A70-ROW('Documentos'!$X$8)+1),""))</f>
        <v/>
      </c>
      <c r="H70">
        <f>""</f>
        <v/>
      </c>
      <c r="K70">
        <f>""</f>
        <v/>
      </c>
    </row>
    <row r="71">
      <c r="A71" s="17">
        <f>IFERROR(AGGREGATE(15,6,ROW('Documentos'!$B$8:$B$107)/(('Documentos'!$B$8:$B$107&lt;&gt;"")*('Documentos'!$W$8:$W$107&lt;&gt;"Conforme")),ROWS($A$23:A71)),"")</f>
        <v/>
      </c>
      <c r="B71" s="17">
        <f>IF($A71="","",IFERROR(INDEX('Documentos'!$B$8:$B$107,$A71-ROW('Documentos'!$B$8)+1),""))</f>
        <v/>
      </c>
      <c r="C71" s="17">
        <f>IF($A71="","",IFERROR(INDEX('Documentos'!$C$8:$C$107,$A71-ROW('Documentos'!$C$8)+1),""))</f>
        <v/>
      </c>
      <c r="D71" s="17">
        <f>IF($A71="","",IFERROR(INDEX('Documentos'!$D$8:$D$107,$A71-ROW('Documentos'!$D$8)+1),""))</f>
        <v/>
      </c>
      <c r="E71" s="21">
        <f>IF($A71="","",IFERROR(INDEX('Documentos'!$F$8:$F$107,$A71-ROW('Documentos'!$F$8)+1),""))</f>
        <v/>
      </c>
      <c r="F71" s="17">
        <f>IF($A71="","",IFERROR(INDEX('Documentos'!$W$8:$W$107,$A71-ROW('Documentos'!$W$8)+1),""))</f>
        <v/>
      </c>
      <c r="G71" s="22">
        <f>IF($A71="","",IFERROR(INDEX('Documentos'!$X$8:$X$107,$A71-ROW('Documentos'!$X$8)+1),""))</f>
        <v/>
      </c>
      <c r="H71">
        <f>""</f>
        <v/>
      </c>
      <c r="K71">
        <f>""</f>
        <v/>
      </c>
    </row>
    <row r="72">
      <c r="A72" s="17">
        <f>IFERROR(AGGREGATE(15,6,ROW('Documentos'!$B$8:$B$107)/(('Documentos'!$B$8:$B$107&lt;&gt;"")*('Documentos'!$W$8:$W$107&lt;&gt;"Conforme")),ROWS($A$23:A72)),"")</f>
        <v/>
      </c>
      <c r="B72" s="17">
        <f>IF($A72="","",IFERROR(INDEX('Documentos'!$B$8:$B$107,$A72-ROW('Documentos'!$B$8)+1),""))</f>
        <v/>
      </c>
      <c r="C72" s="17">
        <f>IF($A72="","",IFERROR(INDEX('Documentos'!$C$8:$C$107,$A72-ROW('Documentos'!$C$8)+1),""))</f>
        <v/>
      </c>
      <c r="D72" s="17">
        <f>IF($A72="","",IFERROR(INDEX('Documentos'!$D$8:$D$107,$A72-ROW('Documentos'!$D$8)+1),""))</f>
        <v/>
      </c>
      <c r="E72" s="21">
        <f>IF($A72="","",IFERROR(INDEX('Documentos'!$F$8:$F$107,$A72-ROW('Documentos'!$F$8)+1),""))</f>
        <v/>
      </c>
      <c r="F72" s="17">
        <f>IF($A72="","",IFERROR(INDEX('Documentos'!$W$8:$W$107,$A72-ROW('Documentos'!$W$8)+1),""))</f>
        <v/>
      </c>
      <c r="G72" s="22">
        <f>IF($A72="","",IFERROR(INDEX('Documentos'!$X$8:$X$107,$A72-ROW('Documentos'!$X$8)+1),""))</f>
        <v/>
      </c>
      <c r="H72">
        <f>""</f>
        <v/>
      </c>
      <c r="K72">
        <f>""</f>
        <v/>
      </c>
    </row>
    <row r="73">
      <c r="A73" s="17">
        <f>IFERROR(AGGREGATE(15,6,ROW('Documentos'!$B$8:$B$107)/(('Documentos'!$B$8:$B$107&lt;&gt;"")*('Documentos'!$W$8:$W$107&lt;&gt;"Conforme")),ROWS($A$23:A73)),"")</f>
        <v/>
      </c>
      <c r="B73" s="17">
        <f>IF($A73="","",IFERROR(INDEX('Documentos'!$B$8:$B$107,$A73-ROW('Documentos'!$B$8)+1),""))</f>
        <v/>
      </c>
      <c r="C73" s="17">
        <f>IF($A73="","",IFERROR(INDEX('Documentos'!$C$8:$C$107,$A73-ROW('Documentos'!$C$8)+1),""))</f>
        <v/>
      </c>
      <c r="D73" s="17">
        <f>IF($A73="","",IFERROR(INDEX('Documentos'!$D$8:$D$107,$A73-ROW('Documentos'!$D$8)+1),""))</f>
        <v/>
      </c>
      <c r="E73" s="21">
        <f>IF($A73="","",IFERROR(INDEX('Documentos'!$F$8:$F$107,$A73-ROW('Documentos'!$F$8)+1),""))</f>
        <v/>
      </c>
      <c r="F73" s="17">
        <f>IF($A73="","",IFERROR(INDEX('Documentos'!$W$8:$W$107,$A73-ROW('Documentos'!$W$8)+1),""))</f>
        <v/>
      </c>
      <c r="G73" s="22">
        <f>IF($A73="","",IFERROR(INDEX('Documentos'!$X$8:$X$107,$A73-ROW('Documentos'!$X$8)+1),""))</f>
        <v/>
      </c>
      <c r="H73">
        <f>""</f>
        <v/>
      </c>
      <c r="K73">
        <f>""</f>
        <v/>
      </c>
    </row>
    <row r="74">
      <c r="A74" s="17">
        <f>IFERROR(AGGREGATE(15,6,ROW('Documentos'!$B$8:$B$107)/(('Documentos'!$B$8:$B$107&lt;&gt;"")*('Documentos'!$W$8:$W$107&lt;&gt;"Conforme")),ROWS($A$23:A74)),"")</f>
        <v/>
      </c>
      <c r="B74" s="17">
        <f>IF($A74="","",IFERROR(INDEX('Documentos'!$B$8:$B$107,$A74-ROW('Documentos'!$B$8)+1),""))</f>
        <v/>
      </c>
      <c r="C74" s="17">
        <f>IF($A74="","",IFERROR(INDEX('Documentos'!$C$8:$C$107,$A74-ROW('Documentos'!$C$8)+1),""))</f>
        <v/>
      </c>
      <c r="D74" s="17">
        <f>IF($A74="","",IFERROR(INDEX('Documentos'!$D$8:$D$107,$A74-ROW('Documentos'!$D$8)+1),""))</f>
        <v/>
      </c>
      <c r="E74" s="21">
        <f>IF($A74="","",IFERROR(INDEX('Documentos'!$F$8:$F$107,$A74-ROW('Documentos'!$F$8)+1),""))</f>
        <v/>
      </c>
      <c r="F74" s="17">
        <f>IF($A74="","",IFERROR(INDEX('Documentos'!$W$8:$W$107,$A74-ROW('Documentos'!$W$8)+1),""))</f>
        <v/>
      </c>
      <c r="G74" s="22">
        <f>IF($A74="","",IFERROR(INDEX('Documentos'!$X$8:$X$107,$A74-ROW('Documentos'!$X$8)+1),""))</f>
        <v/>
      </c>
      <c r="H74">
        <f>""</f>
        <v/>
      </c>
      <c r="K74">
        <f>""</f>
        <v/>
      </c>
    </row>
    <row r="75">
      <c r="A75" s="17">
        <f>IFERROR(AGGREGATE(15,6,ROW('Documentos'!$B$8:$B$107)/(('Documentos'!$B$8:$B$107&lt;&gt;"")*('Documentos'!$W$8:$W$107&lt;&gt;"Conforme")),ROWS($A$23:A75)),"")</f>
        <v/>
      </c>
      <c r="B75" s="17">
        <f>IF($A75="","",IFERROR(INDEX('Documentos'!$B$8:$B$107,$A75-ROW('Documentos'!$B$8)+1),""))</f>
        <v/>
      </c>
      <c r="C75" s="17">
        <f>IF($A75="","",IFERROR(INDEX('Documentos'!$C$8:$C$107,$A75-ROW('Documentos'!$C$8)+1),""))</f>
        <v/>
      </c>
      <c r="D75" s="17">
        <f>IF($A75="","",IFERROR(INDEX('Documentos'!$D$8:$D$107,$A75-ROW('Documentos'!$D$8)+1),""))</f>
        <v/>
      </c>
      <c r="E75" s="21">
        <f>IF($A75="","",IFERROR(INDEX('Documentos'!$F$8:$F$107,$A75-ROW('Documentos'!$F$8)+1),""))</f>
        <v/>
      </c>
      <c r="F75" s="17">
        <f>IF($A75="","",IFERROR(INDEX('Documentos'!$W$8:$W$107,$A75-ROW('Documentos'!$W$8)+1),""))</f>
        <v/>
      </c>
      <c r="G75" s="22">
        <f>IF($A75="","",IFERROR(INDEX('Documentos'!$X$8:$X$107,$A75-ROW('Documentos'!$X$8)+1),""))</f>
        <v/>
      </c>
      <c r="H75">
        <f>""</f>
        <v/>
      </c>
      <c r="K75">
        <f>""</f>
        <v/>
      </c>
    </row>
    <row r="76">
      <c r="A76" s="17">
        <f>IFERROR(AGGREGATE(15,6,ROW('Documentos'!$B$8:$B$107)/(('Documentos'!$B$8:$B$107&lt;&gt;"")*('Documentos'!$W$8:$W$107&lt;&gt;"Conforme")),ROWS($A$23:A76)),"")</f>
        <v/>
      </c>
      <c r="B76" s="17">
        <f>IF($A76="","",IFERROR(INDEX('Documentos'!$B$8:$B$107,$A76-ROW('Documentos'!$B$8)+1),""))</f>
        <v/>
      </c>
      <c r="C76" s="17">
        <f>IF($A76="","",IFERROR(INDEX('Documentos'!$C$8:$C$107,$A76-ROW('Documentos'!$C$8)+1),""))</f>
        <v/>
      </c>
      <c r="D76" s="17">
        <f>IF($A76="","",IFERROR(INDEX('Documentos'!$D$8:$D$107,$A76-ROW('Documentos'!$D$8)+1),""))</f>
        <v/>
      </c>
      <c r="E76" s="21">
        <f>IF($A76="","",IFERROR(INDEX('Documentos'!$F$8:$F$107,$A76-ROW('Documentos'!$F$8)+1),""))</f>
        <v/>
      </c>
      <c r="F76" s="17">
        <f>IF($A76="","",IFERROR(INDEX('Documentos'!$W$8:$W$107,$A76-ROW('Documentos'!$W$8)+1),""))</f>
        <v/>
      </c>
      <c r="G76" s="22">
        <f>IF($A76="","",IFERROR(INDEX('Documentos'!$X$8:$X$107,$A76-ROW('Documentos'!$X$8)+1),""))</f>
        <v/>
      </c>
      <c r="H76">
        <f>""</f>
        <v/>
      </c>
      <c r="K76">
        <f>""</f>
        <v/>
      </c>
    </row>
    <row r="77">
      <c r="A77" s="17">
        <f>IFERROR(AGGREGATE(15,6,ROW('Documentos'!$B$8:$B$107)/(('Documentos'!$B$8:$B$107&lt;&gt;"")*('Documentos'!$W$8:$W$107&lt;&gt;"Conforme")),ROWS($A$23:A77)),"")</f>
        <v/>
      </c>
      <c r="B77" s="17">
        <f>IF($A77="","",IFERROR(INDEX('Documentos'!$B$8:$B$107,$A77-ROW('Documentos'!$B$8)+1),""))</f>
        <v/>
      </c>
      <c r="C77" s="17">
        <f>IF($A77="","",IFERROR(INDEX('Documentos'!$C$8:$C$107,$A77-ROW('Documentos'!$C$8)+1),""))</f>
        <v/>
      </c>
      <c r="D77" s="17">
        <f>IF($A77="","",IFERROR(INDEX('Documentos'!$D$8:$D$107,$A77-ROW('Documentos'!$D$8)+1),""))</f>
        <v/>
      </c>
      <c r="E77" s="21">
        <f>IF($A77="","",IFERROR(INDEX('Documentos'!$F$8:$F$107,$A77-ROW('Documentos'!$F$8)+1),""))</f>
        <v/>
      </c>
      <c r="F77" s="17">
        <f>IF($A77="","",IFERROR(INDEX('Documentos'!$W$8:$W$107,$A77-ROW('Documentos'!$W$8)+1),""))</f>
        <v/>
      </c>
      <c r="G77" s="22">
        <f>IF($A77="","",IFERROR(INDEX('Documentos'!$X$8:$X$107,$A77-ROW('Documentos'!$X$8)+1),""))</f>
        <v/>
      </c>
      <c r="H77">
        <f>""</f>
        <v/>
      </c>
      <c r="K77">
        <f>""</f>
        <v/>
      </c>
    </row>
    <row r="78">
      <c r="A78" s="17">
        <f>IFERROR(AGGREGATE(15,6,ROW('Documentos'!$B$8:$B$107)/(('Documentos'!$B$8:$B$107&lt;&gt;"")*('Documentos'!$W$8:$W$107&lt;&gt;"Conforme")),ROWS($A$23:A78)),"")</f>
        <v/>
      </c>
      <c r="B78" s="17">
        <f>IF($A78="","",IFERROR(INDEX('Documentos'!$B$8:$B$107,$A78-ROW('Documentos'!$B$8)+1),""))</f>
        <v/>
      </c>
      <c r="C78" s="17">
        <f>IF($A78="","",IFERROR(INDEX('Documentos'!$C$8:$C$107,$A78-ROW('Documentos'!$C$8)+1),""))</f>
        <v/>
      </c>
      <c r="D78" s="17">
        <f>IF($A78="","",IFERROR(INDEX('Documentos'!$D$8:$D$107,$A78-ROW('Documentos'!$D$8)+1),""))</f>
        <v/>
      </c>
      <c r="E78" s="21">
        <f>IF($A78="","",IFERROR(INDEX('Documentos'!$F$8:$F$107,$A78-ROW('Documentos'!$F$8)+1),""))</f>
        <v/>
      </c>
      <c r="F78" s="17">
        <f>IF($A78="","",IFERROR(INDEX('Documentos'!$W$8:$W$107,$A78-ROW('Documentos'!$W$8)+1),""))</f>
        <v/>
      </c>
      <c r="G78" s="22">
        <f>IF($A78="","",IFERROR(INDEX('Documentos'!$X$8:$X$107,$A78-ROW('Documentos'!$X$8)+1),""))</f>
        <v/>
      </c>
      <c r="H78">
        <f>""</f>
        <v/>
      </c>
      <c r="K78">
        <f>""</f>
        <v/>
      </c>
    </row>
    <row r="79">
      <c r="A79" s="17">
        <f>IFERROR(AGGREGATE(15,6,ROW('Documentos'!$B$8:$B$107)/(('Documentos'!$B$8:$B$107&lt;&gt;"")*('Documentos'!$W$8:$W$107&lt;&gt;"Conforme")),ROWS($A$23:A79)),"")</f>
        <v/>
      </c>
      <c r="B79" s="17">
        <f>IF($A79="","",IFERROR(INDEX('Documentos'!$B$8:$B$107,$A79-ROW('Documentos'!$B$8)+1),""))</f>
        <v/>
      </c>
      <c r="C79" s="17">
        <f>IF($A79="","",IFERROR(INDEX('Documentos'!$C$8:$C$107,$A79-ROW('Documentos'!$C$8)+1),""))</f>
        <v/>
      </c>
      <c r="D79" s="17">
        <f>IF($A79="","",IFERROR(INDEX('Documentos'!$D$8:$D$107,$A79-ROW('Documentos'!$D$8)+1),""))</f>
        <v/>
      </c>
      <c r="E79" s="21">
        <f>IF($A79="","",IFERROR(INDEX('Documentos'!$F$8:$F$107,$A79-ROW('Documentos'!$F$8)+1),""))</f>
        <v/>
      </c>
      <c r="F79" s="17">
        <f>IF($A79="","",IFERROR(INDEX('Documentos'!$W$8:$W$107,$A79-ROW('Documentos'!$W$8)+1),""))</f>
        <v/>
      </c>
      <c r="G79" s="22">
        <f>IF($A79="","",IFERROR(INDEX('Documentos'!$X$8:$X$107,$A79-ROW('Documentos'!$X$8)+1),""))</f>
        <v/>
      </c>
      <c r="H79">
        <f>""</f>
        <v/>
      </c>
      <c r="K79">
        <f>""</f>
        <v/>
      </c>
    </row>
    <row r="80">
      <c r="A80" s="17">
        <f>IFERROR(AGGREGATE(15,6,ROW('Documentos'!$B$8:$B$107)/(('Documentos'!$B$8:$B$107&lt;&gt;"")*('Documentos'!$W$8:$W$107&lt;&gt;"Conforme")),ROWS($A$23:A80)),"")</f>
        <v/>
      </c>
      <c r="B80" s="17">
        <f>IF($A80="","",IFERROR(INDEX('Documentos'!$B$8:$B$107,$A80-ROW('Documentos'!$B$8)+1),""))</f>
        <v/>
      </c>
      <c r="C80" s="17">
        <f>IF($A80="","",IFERROR(INDEX('Documentos'!$C$8:$C$107,$A80-ROW('Documentos'!$C$8)+1),""))</f>
        <v/>
      </c>
      <c r="D80" s="17">
        <f>IF($A80="","",IFERROR(INDEX('Documentos'!$D$8:$D$107,$A80-ROW('Documentos'!$D$8)+1),""))</f>
        <v/>
      </c>
      <c r="E80" s="21">
        <f>IF($A80="","",IFERROR(INDEX('Documentos'!$F$8:$F$107,$A80-ROW('Documentos'!$F$8)+1),""))</f>
        <v/>
      </c>
      <c r="F80" s="17">
        <f>IF($A80="","",IFERROR(INDEX('Documentos'!$W$8:$W$107,$A80-ROW('Documentos'!$W$8)+1),""))</f>
        <v/>
      </c>
      <c r="G80" s="22">
        <f>IF($A80="","",IFERROR(INDEX('Documentos'!$X$8:$X$107,$A80-ROW('Documentos'!$X$8)+1),""))</f>
        <v/>
      </c>
      <c r="H80">
        <f>""</f>
        <v/>
      </c>
      <c r="K80">
        <f>""</f>
        <v/>
      </c>
    </row>
    <row r="81">
      <c r="A81" s="17">
        <f>IFERROR(AGGREGATE(15,6,ROW('Documentos'!$B$8:$B$107)/(('Documentos'!$B$8:$B$107&lt;&gt;"")*('Documentos'!$W$8:$W$107&lt;&gt;"Conforme")),ROWS($A$23:A81)),"")</f>
        <v/>
      </c>
      <c r="B81" s="17">
        <f>IF($A81="","",IFERROR(INDEX('Documentos'!$B$8:$B$107,$A81-ROW('Documentos'!$B$8)+1),""))</f>
        <v/>
      </c>
      <c r="C81" s="17">
        <f>IF($A81="","",IFERROR(INDEX('Documentos'!$C$8:$C$107,$A81-ROW('Documentos'!$C$8)+1),""))</f>
        <v/>
      </c>
      <c r="D81" s="17">
        <f>IF($A81="","",IFERROR(INDEX('Documentos'!$D$8:$D$107,$A81-ROW('Documentos'!$D$8)+1),""))</f>
        <v/>
      </c>
      <c r="E81" s="21">
        <f>IF($A81="","",IFERROR(INDEX('Documentos'!$F$8:$F$107,$A81-ROW('Documentos'!$F$8)+1),""))</f>
        <v/>
      </c>
      <c r="F81" s="17">
        <f>IF($A81="","",IFERROR(INDEX('Documentos'!$W$8:$W$107,$A81-ROW('Documentos'!$W$8)+1),""))</f>
        <v/>
      </c>
      <c r="G81" s="22">
        <f>IF($A81="","",IFERROR(INDEX('Documentos'!$X$8:$X$107,$A81-ROW('Documentos'!$X$8)+1),""))</f>
        <v/>
      </c>
      <c r="H81">
        <f>""</f>
        <v/>
      </c>
      <c r="K81">
        <f>""</f>
        <v/>
      </c>
    </row>
    <row r="82">
      <c r="A82" s="17">
        <f>IFERROR(AGGREGATE(15,6,ROW('Documentos'!$B$8:$B$107)/(('Documentos'!$B$8:$B$107&lt;&gt;"")*('Documentos'!$W$8:$W$107&lt;&gt;"Conforme")),ROWS($A$23:A82)),"")</f>
        <v/>
      </c>
      <c r="B82" s="17">
        <f>IF($A82="","",IFERROR(INDEX('Documentos'!$B$8:$B$107,$A82-ROW('Documentos'!$B$8)+1),""))</f>
        <v/>
      </c>
      <c r="C82" s="17">
        <f>IF($A82="","",IFERROR(INDEX('Documentos'!$C$8:$C$107,$A82-ROW('Documentos'!$C$8)+1),""))</f>
        <v/>
      </c>
      <c r="D82" s="17">
        <f>IF($A82="","",IFERROR(INDEX('Documentos'!$D$8:$D$107,$A82-ROW('Documentos'!$D$8)+1),""))</f>
        <v/>
      </c>
      <c r="E82" s="21">
        <f>IF($A82="","",IFERROR(INDEX('Documentos'!$F$8:$F$107,$A82-ROW('Documentos'!$F$8)+1),""))</f>
        <v/>
      </c>
      <c r="F82" s="17">
        <f>IF($A82="","",IFERROR(INDEX('Documentos'!$W$8:$W$107,$A82-ROW('Documentos'!$W$8)+1),""))</f>
        <v/>
      </c>
      <c r="G82" s="22">
        <f>IF($A82="","",IFERROR(INDEX('Documentos'!$X$8:$X$107,$A82-ROW('Documentos'!$X$8)+1),""))</f>
        <v/>
      </c>
      <c r="H82">
        <f>""</f>
        <v/>
      </c>
      <c r="K82">
        <f>""</f>
        <v/>
      </c>
    </row>
    <row r="83">
      <c r="A83" s="17">
        <f>IFERROR(AGGREGATE(15,6,ROW('Documentos'!$B$8:$B$107)/(('Documentos'!$B$8:$B$107&lt;&gt;"")*('Documentos'!$W$8:$W$107&lt;&gt;"Conforme")),ROWS($A$23:A83)),"")</f>
        <v/>
      </c>
      <c r="B83" s="17">
        <f>IF($A83="","",IFERROR(INDEX('Documentos'!$B$8:$B$107,$A83-ROW('Documentos'!$B$8)+1),""))</f>
        <v/>
      </c>
      <c r="C83" s="17">
        <f>IF($A83="","",IFERROR(INDEX('Documentos'!$C$8:$C$107,$A83-ROW('Documentos'!$C$8)+1),""))</f>
        <v/>
      </c>
      <c r="D83" s="17">
        <f>IF($A83="","",IFERROR(INDEX('Documentos'!$D$8:$D$107,$A83-ROW('Documentos'!$D$8)+1),""))</f>
        <v/>
      </c>
      <c r="E83" s="21">
        <f>IF($A83="","",IFERROR(INDEX('Documentos'!$F$8:$F$107,$A83-ROW('Documentos'!$F$8)+1),""))</f>
        <v/>
      </c>
      <c r="F83" s="17">
        <f>IF($A83="","",IFERROR(INDEX('Documentos'!$W$8:$W$107,$A83-ROW('Documentos'!$W$8)+1),""))</f>
        <v/>
      </c>
      <c r="G83" s="22">
        <f>IF($A83="","",IFERROR(INDEX('Documentos'!$X$8:$X$107,$A83-ROW('Documentos'!$X$8)+1),""))</f>
        <v/>
      </c>
      <c r="H83">
        <f>""</f>
        <v/>
      </c>
      <c r="K83">
        <f>""</f>
        <v/>
      </c>
    </row>
    <row r="84">
      <c r="A84" s="17">
        <f>IFERROR(AGGREGATE(15,6,ROW('Documentos'!$B$8:$B$107)/(('Documentos'!$B$8:$B$107&lt;&gt;"")*('Documentos'!$W$8:$W$107&lt;&gt;"Conforme")),ROWS($A$23:A84)),"")</f>
        <v/>
      </c>
      <c r="B84" s="17">
        <f>IF($A84="","",IFERROR(INDEX('Documentos'!$B$8:$B$107,$A84-ROW('Documentos'!$B$8)+1),""))</f>
        <v/>
      </c>
      <c r="C84" s="17">
        <f>IF($A84="","",IFERROR(INDEX('Documentos'!$C$8:$C$107,$A84-ROW('Documentos'!$C$8)+1),""))</f>
        <v/>
      </c>
      <c r="D84" s="17">
        <f>IF($A84="","",IFERROR(INDEX('Documentos'!$D$8:$D$107,$A84-ROW('Documentos'!$D$8)+1),""))</f>
        <v/>
      </c>
      <c r="E84" s="21">
        <f>IF($A84="","",IFERROR(INDEX('Documentos'!$F$8:$F$107,$A84-ROW('Documentos'!$F$8)+1),""))</f>
        <v/>
      </c>
      <c r="F84" s="17">
        <f>IF($A84="","",IFERROR(INDEX('Documentos'!$W$8:$W$107,$A84-ROW('Documentos'!$W$8)+1),""))</f>
        <v/>
      </c>
      <c r="G84" s="22">
        <f>IF($A84="","",IFERROR(INDEX('Documentos'!$X$8:$X$107,$A84-ROW('Documentos'!$X$8)+1),""))</f>
        <v/>
      </c>
      <c r="H84">
        <f>""</f>
        <v/>
      </c>
      <c r="K84">
        <f>""</f>
        <v/>
      </c>
    </row>
    <row r="85">
      <c r="A85" s="17">
        <f>IFERROR(AGGREGATE(15,6,ROW('Documentos'!$B$8:$B$107)/(('Documentos'!$B$8:$B$107&lt;&gt;"")*('Documentos'!$W$8:$W$107&lt;&gt;"Conforme")),ROWS($A$23:A85)),"")</f>
        <v/>
      </c>
      <c r="B85" s="17">
        <f>IF($A85="","",IFERROR(INDEX('Documentos'!$B$8:$B$107,$A85-ROW('Documentos'!$B$8)+1),""))</f>
        <v/>
      </c>
      <c r="C85" s="17">
        <f>IF($A85="","",IFERROR(INDEX('Documentos'!$C$8:$C$107,$A85-ROW('Documentos'!$C$8)+1),""))</f>
        <v/>
      </c>
      <c r="D85" s="17">
        <f>IF($A85="","",IFERROR(INDEX('Documentos'!$D$8:$D$107,$A85-ROW('Documentos'!$D$8)+1),""))</f>
        <v/>
      </c>
      <c r="E85" s="21">
        <f>IF($A85="","",IFERROR(INDEX('Documentos'!$F$8:$F$107,$A85-ROW('Documentos'!$F$8)+1),""))</f>
        <v/>
      </c>
      <c r="F85" s="17">
        <f>IF($A85="","",IFERROR(INDEX('Documentos'!$W$8:$W$107,$A85-ROW('Documentos'!$W$8)+1),""))</f>
        <v/>
      </c>
      <c r="G85" s="22">
        <f>IF($A85="","",IFERROR(INDEX('Documentos'!$X$8:$X$107,$A85-ROW('Documentos'!$X$8)+1),""))</f>
        <v/>
      </c>
      <c r="H85">
        <f>""</f>
        <v/>
      </c>
      <c r="K85">
        <f>""</f>
        <v/>
      </c>
    </row>
    <row r="86">
      <c r="A86" s="17">
        <f>IFERROR(AGGREGATE(15,6,ROW('Documentos'!$B$8:$B$107)/(('Documentos'!$B$8:$B$107&lt;&gt;"")*('Documentos'!$W$8:$W$107&lt;&gt;"Conforme")),ROWS($A$23:A86)),"")</f>
        <v/>
      </c>
      <c r="B86" s="17">
        <f>IF($A86="","",IFERROR(INDEX('Documentos'!$B$8:$B$107,$A86-ROW('Documentos'!$B$8)+1),""))</f>
        <v/>
      </c>
      <c r="C86" s="17">
        <f>IF($A86="","",IFERROR(INDEX('Documentos'!$C$8:$C$107,$A86-ROW('Documentos'!$C$8)+1),""))</f>
        <v/>
      </c>
      <c r="D86" s="17">
        <f>IF($A86="","",IFERROR(INDEX('Documentos'!$D$8:$D$107,$A86-ROW('Documentos'!$D$8)+1),""))</f>
        <v/>
      </c>
      <c r="E86" s="21">
        <f>IF($A86="","",IFERROR(INDEX('Documentos'!$F$8:$F$107,$A86-ROW('Documentos'!$F$8)+1),""))</f>
        <v/>
      </c>
      <c r="F86" s="17">
        <f>IF($A86="","",IFERROR(INDEX('Documentos'!$W$8:$W$107,$A86-ROW('Documentos'!$W$8)+1),""))</f>
        <v/>
      </c>
      <c r="G86" s="22">
        <f>IF($A86="","",IFERROR(INDEX('Documentos'!$X$8:$X$107,$A86-ROW('Documentos'!$X$8)+1),""))</f>
        <v/>
      </c>
      <c r="H86">
        <f>""</f>
        <v/>
      </c>
      <c r="K86">
        <f>""</f>
        <v/>
      </c>
    </row>
    <row r="87">
      <c r="A87" s="17">
        <f>IFERROR(AGGREGATE(15,6,ROW('Documentos'!$B$8:$B$107)/(('Documentos'!$B$8:$B$107&lt;&gt;"")*('Documentos'!$W$8:$W$107&lt;&gt;"Conforme")),ROWS($A$23:A87)),"")</f>
        <v/>
      </c>
      <c r="B87" s="17">
        <f>IF($A87="","",IFERROR(INDEX('Documentos'!$B$8:$B$107,$A87-ROW('Documentos'!$B$8)+1),""))</f>
        <v/>
      </c>
      <c r="C87" s="17">
        <f>IF($A87="","",IFERROR(INDEX('Documentos'!$C$8:$C$107,$A87-ROW('Documentos'!$C$8)+1),""))</f>
        <v/>
      </c>
      <c r="D87" s="17">
        <f>IF($A87="","",IFERROR(INDEX('Documentos'!$D$8:$D$107,$A87-ROW('Documentos'!$D$8)+1),""))</f>
        <v/>
      </c>
      <c r="E87" s="21">
        <f>IF($A87="","",IFERROR(INDEX('Documentos'!$F$8:$F$107,$A87-ROW('Documentos'!$F$8)+1),""))</f>
        <v/>
      </c>
      <c r="F87" s="17">
        <f>IF($A87="","",IFERROR(INDEX('Documentos'!$W$8:$W$107,$A87-ROW('Documentos'!$W$8)+1),""))</f>
        <v/>
      </c>
      <c r="G87" s="22">
        <f>IF($A87="","",IFERROR(INDEX('Documentos'!$X$8:$X$107,$A87-ROW('Documentos'!$X$8)+1),""))</f>
        <v/>
      </c>
      <c r="H87">
        <f>""</f>
        <v/>
      </c>
      <c r="K87">
        <f>""</f>
        <v/>
      </c>
    </row>
    <row r="88">
      <c r="A88" s="17">
        <f>IFERROR(AGGREGATE(15,6,ROW('Documentos'!$B$8:$B$107)/(('Documentos'!$B$8:$B$107&lt;&gt;"")*('Documentos'!$W$8:$W$107&lt;&gt;"Conforme")),ROWS($A$23:A88)),"")</f>
        <v/>
      </c>
      <c r="B88" s="17">
        <f>IF($A88="","",IFERROR(INDEX('Documentos'!$B$8:$B$107,$A88-ROW('Documentos'!$B$8)+1),""))</f>
        <v/>
      </c>
      <c r="C88" s="17">
        <f>IF($A88="","",IFERROR(INDEX('Documentos'!$C$8:$C$107,$A88-ROW('Documentos'!$C$8)+1),""))</f>
        <v/>
      </c>
      <c r="D88" s="17">
        <f>IF($A88="","",IFERROR(INDEX('Documentos'!$D$8:$D$107,$A88-ROW('Documentos'!$D$8)+1),""))</f>
        <v/>
      </c>
      <c r="E88" s="21">
        <f>IF($A88="","",IFERROR(INDEX('Documentos'!$F$8:$F$107,$A88-ROW('Documentos'!$F$8)+1),""))</f>
        <v/>
      </c>
      <c r="F88" s="17">
        <f>IF($A88="","",IFERROR(INDEX('Documentos'!$W$8:$W$107,$A88-ROW('Documentos'!$W$8)+1),""))</f>
        <v/>
      </c>
      <c r="G88" s="22">
        <f>IF($A88="","",IFERROR(INDEX('Documentos'!$X$8:$X$107,$A88-ROW('Documentos'!$X$8)+1),""))</f>
        <v/>
      </c>
      <c r="H88">
        <f>""</f>
        <v/>
      </c>
      <c r="K88">
        <f>""</f>
        <v/>
      </c>
    </row>
    <row r="89">
      <c r="A89" s="17">
        <f>IFERROR(AGGREGATE(15,6,ROW('Documentos'!$B$8:$B$107)/(('Documentos'!$B$8:$B$107&lt;&gt;"")*('Documentos'!$W$8:$W$107&lt;&gt;"Conforme")),ROWS($A$23:A89)),"")</f>
        <v/>
      </c>
      <c r="B89" s="17">
        <f>IF($A89="","",IFERROR(INDEX('Documentos'!$B$8:$B$107,$A89-ROW('Documentos'!$B$8)+1),""))</f>
        <v/>
      </c>
      <c r="C89" s="17">
        <f>IF($A89="","",IFERROR(INDEX('Documentos'!$C$8:$C$107,$A89-ROW('Documentos'!$C$8)+1),""))</f>
        <v/>
      </c>
      <c r="D89" s="17">
        <f>IF($A89="","",IFERROR(INDEX('Documentos'!$D$8:$D$107,$A89-ROW('Documentos'!$D$8)+1),""))</f>
        <v/>
      </c>
      <c r="E89" s="21">
        <f>IF($A89="","",IFERROR(INDEX('Documentos'!$F$8:$F$107,$A89-ROW('Documentos'!$F$8)+1),""))</f>
        <v/>
      </c>
      <c r="F89" s="17">
        <f>IF($A89="","",IFERROR(INDEX('Documentos'!$W$8:$W$107,$A89-ROW('Documentos'!$W$8)+1),""))</f>
        <v/>
      </c>
      <c r="G89" s="22">
        <f>IF($A89="","",IFERROR(INDEX('Documentos'!$X$8:$X$107,$A89-ROW('Documentos'!$X$8)+1),""))</f>
        <v/>
      </c>
      <c r="H89">
        <f>""</f>
        <v/>
      </c>
      <c r="K89">
        <f>""</f>
        <v/>
      </c>
    </row>
    <row r="90">
      <c r="A90" s="17">
        <f>IFERROR(AGGREGATE(15,6,ROW('Documentos'!$B$8:$B$107)/(('Documentos'!$B$8:$B$107&lt;&gt;"")*('Documentos'!$W$8:$W$107&lt;&gt;"Conforme")),ROWS($A$23:A90)),"")</f>
        <v/>
      </c>
      <c r="B90" s="17">
        <f>IF($A90="","",IFERROR(INDEX('Documentos'!$B$8:$B$107,$A90-ROW('Documentos'!$B$8)+1),""))</f>
        <v/>
      </c>
      <c r="C90" s="17">
        <f>IF($A90="","",IFERROR(INDEX('Documentos'!$C$8:$C$107,$A90-ROW('Documentos'!$C$8)+1),""))</f>
        <v/>
      </c>
      <c r="D90" s="17">
        <f>IF($A90="","",IFERROR(INDEX('Documentos'!$D$8:$D$107,$A90-ROW('Documentos'!$D$8)+1),""))</f>
        <v/>
      </c>
      <c r="E90" s="21">
        <f>IF($A90="","",IFERROR(INDEX('Documentos'!$F$8:$F$107,$A90-ROW('Documentos'!$F$8)+1),""))</f>
        <v/>
      </c>
      <c r="F90" s="17">
        <f>IF($A90="","",IFERROR(INDEX('Documentos'!$W$8:$W$107,$A90-ROW('Documentos'!$W$8)+1),""))</f>
        <v/>
      </c>
      <c r="G90" s="22">
        <f>IF($A90="","",IFERROR(INDEX('Documentos'!$X$8:$X$107,$A90-ROW('Documentos'!$X$8)+1),""))</f>
        <v/>
      </c>
      <c r="H90">
        <f>""</f>
        <v/>
      </c>
      <c r="K90">
        <f>""</f>
        <v/>
      </c>
    </row>
    <row r="91">
      <c r="A91" s="17">
        <f>IFERROR(AGGREGATE(15,6,ROW('Documentos'!$B$8:$B$107)/(('Documentos'!$B$8:$B$107&lt;&gt;"")*('Documentos'!$W$8:$W$107&lt;&gt;"Conforme")),ROWS($A$23:A91)),"")</f>
        <v/>
      </c>
      <c r="B91" s="17">
        <f>IF($A91="","",IFERROR(INDEX('Documentos'!$B$8:$B$107,$A91-ROW('Documentos'!$B$8)+1),""))</f>
        <v/>
      </c>
      <c r="C91" s="17">
        <f>IF($A91="","",IFERROR(INDEX('Documentos'!$C$8:$C$107,$A91-ROW('Documentos'!$C$8)+1),""))</f>
        <v/>
      </c>
      <c r="D91" s="17">
        <f>IF($A91="","",IFERROR(INDEX('Documentos'!$D$8:$D$107,$A91-ROW('Documentos'!$D$8)+1),""))</f>
        <v/>
      </c>
      <c r="E91" s="21">
        <f>IF($A91="","",IFERROR(INDEX('Documentos'!$F$8:$F$107,$A91-ROW('Documentos'!$F$8)+1),""))</f>
        <v/>
      </c>
      <c r="F91" s="17">
        <f>IF($A91="","",IFERROR(INDEX('Documentos'!$W$8:$W$107,$A91-ROW('Documentos'!$W$8)+1),""))</f>
        <v/>
      </c>
      <c r="G91" s="22">
        <f>IF($A91="","",IFERROR(INDEX('Documentos'!$X$8:$X$107,$A91-ROW('Documentos'!$X$8)+1),""))</f>
        <v/>
      </c>
      <c r="H91">
        <f>""</f>
        <v/>
      </c>
      <c r="K91">
        <f>""</f>
        <v/>
      </c>
    </row>
    <row r="92">
      <c r="A92" s="17">
        <f>IFERROR(AGGREGATE(15,6,ROW('Documentos'!$B$8:$B$107)/(('Documentos'!$B$8:$B$107&lt;&gt;"")*('Documentos'!$W$8:$W$107&lt;&gt;"Conforme")),ROWS($A$23:A92)),"")</f>
        <v/>
      </c>
      <c r="B92" s="17">
        <f>IF($A92="","",IFERROR(INDEX('Documentos'!$B$8:$B$107,$A92-ROW('Documentos'!$B$8)+1),""))</f>
        <v/>
      </c>
      <c r="C92" s="17">
        <f>IF($A92="","",IFERROR(INDEX('Documentos'!$C$8:$C$107,$A92-ROW('Documentos'!$C$8)+1),""))</f>
        <v/>
      </c>
      <c r="D92" s="17">
        <f>IF($A92="","",IFERROR(INDEX('Documentos'!$D$8:$D$107,$A92-ROW('Documentos'!$D$8)+1),""))</f>
        <v/>
      </c>
      <c r="E92" s="21">
        <f>IF($A92="","",IFERROR(INDEX('Documentos'!$F$8:$F$107,$A92-ROW('Documentos'!$F$8)+1),""))</f>
        <v/>
      </c>
      <c r="F92" s="17">
        <f>IF($A92="","",IFERROR(INDEX('Documentos'!$W$8:$W$107,$A92-ROW('Documentos'!$W$8)+1),""))</f>
        <v/>
      </c>
      <c r="G92" s="22">
        <f>IF($A92="","",IFERROR(INDEX('Documentos'!$X$8:$X$107,$A92-ROW('Documentos'!$X$8)+1),""))</f>
        <v/>
      </c>
      <c r="H92">
        <f>""</f>
        <v/>
      </c>
      <c r="K92">
        <f>""</f>
        <v/>
      </c>
    </row>
    <row r="93">
      <c r="A93" s="17">
        <f>IFERROR(AGGREGATE(15,6,ROW('Documentos'!$B$8:$B$107)/(('Documentos'!$B$8:$B$107&lt;&gt;"")*('Documentos'!$W$8:$W$107&lt;&gt;"Conforme")),ROWS($A$23:A93)),"")</f>
        <v/>
      </c>
      <c r="B93" s="17">
        <f>IF($A93="","",IFERROR(INDEX('Documentos'!$B$8:$B$107,$A93-ROW('Documentos'!$B$8)+1),""))</f>
        <v/>
      </c>
      <c r="C93" s="17">
        <f>IF($A93="","",IFERROR(INDEX('Documentos'!$C$8:$C$107,$A93-ROW('Documentos'!$C$8)+1),""))</f>
        <v/>
      </c>
      <c r="D93" s="17">
        <f>IF($A93="","",IFERROR(INDEX('Documentos'!$D$8:$D$107,$A93-ROW('Documentos'!$D$8)+1),""))</f>
        <v/>
      </c>
      <c r="E93" s="21">
        <f>IF($A93="","",IFERROR(INDEX('Documentos'!$F$8:$F$107,$A93-ROW('Documentos'!$F$8)+1),""))</f>
        <v/>
      </c>
      <c r="F93" s="17">
        <f>IF($A93="","",IFERROR(INDEX('Documentos'!$W$8:$W$107,$A93-ROW('Documentos'!$W$8)+1),""))</f>
        <v/>
      </c>
      <c r="G93" s="22">
        <f>IF($A93="","",IFERROR(INDEX('Documentos'!$X$8:$X$107,$A93-ROW('Documentos'!$X$8)+1),""))</f>
        <v/>
      </c>
      <c r="H93">
        <f>""</f>
        <v/>
      </c>
      <c r="K93">
        <f>""</f>
        <v/>
      </c>
    </row>
    <row r="94">
      <c r="A94" s="17">
        <f>IFERROR(AGGREGATE(15,6,ROW('Documentos'!$B$8:$B$107)/(('Documentos'!$B$8:$B$107&lt;&gt;"")*('Documentos'!$W$8:$W$107&lt;&gt;"Conforme")),ROWS($A$23:A94)),"")</f>
        <v/>
      </c>
      <c r="B94" s="17">
        <f>IF($A94="","",IFERROR(INDEX('Documentos'!$B$8:$B$107,$A94-ROW('Documentos'!$B$8)+1),""))</f>
        <v/>
      </c>
      <c r="C94" s="17">
        <f>IF($A94="","",IFERROR(INDEX('Documentos'!$C$8:$C$107,$A94-ROW('Documentos'!$C$8)+1),""))</f>
        <v/>
      </c>
      <c r="D94" s="17">
        <f>IF($A94="","",IFERROR(INDEX('Documentos'!$D$8:$D$107,$A94-ROW('Documentos'!$D$8)+1),""))</f>
        <v/>
      </c>
      <c r="E94" s="21">
        <f>IF($A94="","",IFERROR(INDEX('Documentos'!$F$8:$F$107,$A94-ROW('Documentos'!$F$8)+1),""))</f>
        <v/>
      </c>
      <c r="F94" s="17">
        <f>IF($A94="","",IFERROR(INDEX('Documentos'!$W$8:$W$107,$A94-ROW('Documentos'!$W$8)+1),""))</f>
        <v/>
      </c>
      <c r="G94" s="22">
        <f>IF($A94="","",IFERROR(INDEX('Documentos'!$X$8:$X$107,$A94-ROW('Documentos'!$X$8)+1),""))</f>
        <v/>
      </c>
      <c r="H94">
        <f>""</f>
        <v/>
      </c>
      <c r="K94">
        <f>""</f>
        <v/>
      </c>
    </row>
    <row r="95">
      <c r="A95" s="17">
        <f>IFERROR(AGGREGATE(15,6,ROW('Documentos'!$B$8:$B$107)/(('Documentos'!$B$8:$B$107&lt;&gt;"")*('Documentos'!$W$8:$W$107&lt;&gt;"Conforme")),ROWS($A$23:A95)),"")</f>
        <v/>
      </c>
      <c r="B95" s="17">
        <f>IF($A95="","",IFERROR(INDEX('Documentos'!$B$8:$B$107,$A95-ROW('Documentos'!$B$8)+1),""))</f>
        <v/>
      </c>
      <c r="C95" s="17">
        <f>IF($A95="","",IFERROR(INDEX('Documentos'!$C$8:$C$107,$A95-ROW('Documentos'!$C$8)+1),""))</f>
        <v/>
      </c>
      <c r="D95" s="17">
        <f>IF($A95="","",IFERROR(INDEX('Documentos'!$D$8:$D$107,$A95-ROW('Documentos'!$D$8)+1),""))</f>
        <v/>
      </c>
      <c r="E95" s="21">
        <f>IF($A95="","",IFERROR(INDEX('Documentos'!$F$8:$F$107,$A95-ROW('Documentos'!$F$8)+1),""))</f>
        <v/>
      </c>
      <c r="F95" s="17">
        <f>IF($A95="","",IFERROR(INDEX('Documentos'!$W$8:$W$107,$A95-ROW('Documentos'!$W$8)+1),""))</f>
        <v/>
      </c>
      <c r="G95" s="22">
        <f>IF($A95="","",IFERROR(INDEX('Documentos'!$X$8:$X$107,$A95-ROW('Documentos'!$X$8)+1),""))</f>
        <v/>
      </c>
      <c r="H95">
        <f>""</f>
        <v/>
      </c>
      <c r="K95">
        <f>""</f>
        <v/>
      </c>
    </row>
    <row r="96">
      <c r="A96" s="17">
        <f>IFERROR(AGGREGATE(15,6,ROW('Documentos'!$B$8:$B$107)/(('Documentos'!$B$8:$B$107&lt;&gt;"")*('Documentos'!$W$8:$W$107&lt;&gt;"Conforme")),ROWS($A$23:A96)),"")</f>
        <v/>
      </c>
      <c r="B96" s="17">
        <f>IF($A96="","",IFERROR(INDEX('Documentos'!$B$8:$B$107,$A96-ROW('Documentos'!$B$8)+1),""))</f>
        <v/>
      </c>
      <c r="C96" s="17">
        <f>IF($A96="","",IFERROR(INDEX('Documentos'!$C$8:$C$107,$A96-ROW('Documentos'!$C$8)+1),""))</f>
        <v/>
      </c>
      <c r="D96" s="17">
        <f>IF($A96="","",IFERROR(INDEX('Documentos'!$D$8:$D$107,$A96-ROW('Documentos'!$D$8)+1),""))</f>
        <v/>
      </c>
      <c r="E96" s="21">
        <f>IF($A96="","",IFERROR(INDEX('Documentos'!$F$8:$F$107,$A96-ROW('Documentos'!$F$8)+1),""))</f>
        <v/>
      </c>
      <c r="F96" s="17">
        <f>IF($A96="","",IFERROR(INDEX('Documentos'!$W$8:$W$107,$A96-ROW('Documentos'!$W$8)+1),""))</f>
        <v/>
      </c>
      <c r="G96" s="22">
        <f>IF($A96="","",IFERROR(INDEX('Documentos'!$X$8:$X$107,$A96-ROW('Documentos'!$X$8)+1),""))</f>
        <v/>
      </c>
      <c r="H96">
        <f>""</f>
        <v/>
      </c>
      <c r="K96">
        <f>""</f>
        <v/>
      </c>
    </row>
    <row r="97">
      <c r="A97" s="17">
        <f>IFERROR(AGGREGATE(15,6,ROW('Documentos'!$B$8:$B$107)/(('Documentos'!$B$8:$B$107&lt;&gt;"")*('Documentos'!$W$8:$W$107&lt;&gt;"Conforme")),ROWS($A$23:A97)),"")</f>
        <v/>
      </c>
      <c r="B97" s="17">
        <f>IF($A97="","",IFERROR(INDEX('Documentos'!$B$8:$B$107,$A97-ROW('Documentos'!$B$8)+1),""))</f>
        <v/>
      </c>
      <c r="C97" s="17">
        <f>IF($A97="","",IFERROR(INDEX('Documentos'!$C$8:$C$107,$A97-ROW('Documentos'!$C$8)+1),""))</f>
        <v/>
      </c>
      <c r="D97" s="17">
        <f>IF($A97="","",IFERROR(INDEX('Documentos'!$D$8:$D$107,$A97-ROW('Documentos'!$D$8)+1),""))</f>
        <v/>
      </c>
      <c r="E97" s="21">
        <f>IF($A97="","",IFERROR(INDEX('Documentos'!$F$8:$F$107,$A97-ROW('Documentos'!$F$8)+1),""))</f>
        <v/>
      </c>
      <c r="F97" s="17">
        <f>IF($A97="","",IFERROR(INDEX('Documentos'!$W$8:$W$107,$A97-ROW('Documentos'!$W$8)+1),""))</f>
        <v/>
      </c>
      <c r="G97" s="22">
        <f>IF($A97="","",IFERROR(INDEX('Documentos'!$X$8:$X$107,$A97-ROW('Documentos'!$X$8)+1),""))</f>
        <v/>
      </c>
      <c r="H97">
        <f>""</f>
        <v/>
      </c>
      <c r="K97">
        <f>""</f>
        <v/>
      </c>
    </row>
    <row r="98">
      <c r="A98" s="17">
        <f>IFERROR(AGGREGATE(15,6,ROW('Documentos'!$B$8:$B$107)/(('Documentos'!$B$8:$B$107&lt;&gt;"")*('Documentos'!$W$8:$W$107&lt;&gt;"Conforme")),ROWS($A$23:A98)),"")</f>
        <v/>
      </c>
      <c r="B98" s="17">
        <f>IF($A98="","",IFERROR(INDEX('Documentos'!$B$8:$B$107,$A98-ROW('Documentos'!$B$8)+1),""))</f>
        <v/>
      </c>
      <c r="C98" s="17">
        <f>IF($A98="","",IFERROR(INDEX('Documentos'!$C$8:$C$107,$A98-ROW('Documentos'!$C$8)+1),""))</f>
        <v/>
      </c>
      <c r="D98" s="17">
        <f>IF($A98="","",IFERROR(INDEX('Documentos'!$D$8:$D$107,$A98-ROW('Documentos'!$D$8)+1),""))</f>
        <v/>
      </c>
      <c r="E98" s="21">
        <f>IF($A98="","",IFERROR(INDEX('Documentos'!$F$8:$F$107,$A98-ROW('Documentos'!$F$8)+1),""))</f>
        <v/>
      </c>
      <c r="F98" s="17">
        <f>IF($A98="","",IFERROR(INDEX('Documentos'!$W$8:$W$107,$A98-ROW('Documentos'!$W$8)+1),""))</f>
        <v/>
      </c>
      <c r="G98" s="22">
        <f>IF($A98="","",IFERROR(INDEX('Documentos'!$X$8:$X$107,$A98-ROW('Documentos'!$X$8)+1),""))</f>
        <v/>
      </c>
      <c r="H98">
        <f>""</f>
        <v/>
      </c>
      <c r="K98">
        <f>""</f>
        <v/>
      </c>
    </row>
    <row r="99">
      <c r="A99" s="17">
        <f>IFERROR(AGGREGATE(15,6,ROW('Documentos'!$B$8:$B$107)/(('Documentos'!$B$8:$B$107&lt;&gt;"")*('Documentos'!$W$8:$W$107&lt;&gt;"Conforme")),ROWS($A$23:A99)),"")</f>
        <v/>
      </c>
      <c r="B99" s="17">
        <f>IF($A99="","",IFERROR(INDEX('Documentos'!$B$8:$B$107,$A99-ROW('Documentos'!$B$8)+1),""))</f>
        <v/>
      </c>
      <c r="C99" s="17">
        <f>IF($A99="","",IFERROR(INDEX('Documentos'!$C$8:$C$107,$A99-ROW('Documentos'!$C$8)+1),""))</f>
        <v/>
      </c>
      <c r="D99" s="17">
        <f>IF($A99="","",IFERROR(INDEX('Documentos'!$D$8:$D$107,$A99-ROW('Documentos'!$D$8)+1),""))</f>
        <v/>
      </c>
      <c r="E99" s="21">
        <f>IF($A99="","",IFERROR(INDEX('Documentos'!$F$8:$F$107,$A99-ROW('Documentos'!$F$8)+1),""))</f>
        <v/>
      </c>
      <c r="F99" s="17">
        <f>IF($A99="","",IFERROR(INDEX('Documentos'!$W$8:$W$107,$A99-ROW('Documentos'!$W$8)+1),""))</f>
        <v/>
      </c>
      <c r="G99" s="22">
        <f>IF($A99="","",IFERROR(INDEX('Documentos'!$X$8:$X$107,$A99-ROW('Documentos'!$X$8)+1),""))</f>
        <v/>
      </c>
      <c r="H99">
        <f>""</f>
        <v/>
      </c>
      <c r="K99">
        <f>""</f>
        <v/>
      </c>
    </row>
    <row r="100">
      <c r="A100" s="17">
        <f>IFERROR(AGGREGATE(15,6,ROW('Documentos'!$B$8:$B$107)/(('Documentos'!$B$8:$B$107&lt;&gt;"")*('Documentos'!$W$8:$W$107&lt;&gt;"Conforme")),ROWS($A$23:A100)),"")</f>
        <v/>
      </c>
      <c r="B100" s="17">
        <f>IF($A100="","",IFERROR(INDEX('Documentos'!$B$8:$B$107,$A100-ROW('Documentos'!$B$8)+1),""))</f>
        <v/>
      </c>
      <c r="C100" s="17">
        <f>IF($A100="","",IFERROR(INDEX('Documentos'!$C$8:$C$107,$A100-ROW('Documentos'!$C$8)+1),""))</f>
        <v/>
      </c>
      <c r="D100" s="17">
        <f>IF($A100="","",IFERROR(INDEX('Documentos'!$D$8:$D$107,$A100-ROW('Documentos'!$D$8)+1),""))</f>
        <v/>
      </c>
      <c r="E100" s="21">
        <f>IF($A100="","",IFERROR(INDEX('Documentos'!$F$8:$F$107,$A100-ROW('Documentos'!$F$8)+1),""))</f>
        <v/>
      </c>
      <c r="F100" s="17">
        <f>IF($A100="","",IFERROR(INDEX('Documentos'!$W$8:$W$107,$A100-ROW('Documentos'!$W$8)+1),""))</f>
        <v/>
      </c>
      <c r="G100" s="22">
        <f>IF($A100="","",IFERROR(INDEX('Documentos'!$X$8:$X$107,$A100-ROW('Documentos'!$X$8)+1),""))</f>
        <v/>
      </c>
      <c r="H100">
        <f>""</f>
        <v/>
      </c>
      <c r="K100">
        <f>""</f>
        <v/>
      </c>
    </row>
    <row r="101">
      <c r="A101" s="17">
        <f>IFERROR(AGGREGATE(15,6,ROW('Documentos'!$B$8:$B$107)/(('Documentos'!$B$8:$B$107&lt;&gt;"")*('Documentos'!$W$8:$W$107&lt;&gt;"Conforme")),ROWS($A$23:A101)),"")</f>
        <v/>
      </c>
      <c r="B101" s="17">
        <f>IF($A101="","",IFERROR(INDEX('Documentos'!$B$8:$B$107,$A101-ROW('Documentos'!$B$8)+1),""))</f>
        <v/>
      </c>
      <c r="C101" s="17">
        <f>IF($A101="","",IFERROR(INDEX('Documentos'!$C$8:$C$107,$A101-ROW('Documentos'!$C$8)+1),""))</f>
        <v/>
      </c>
      <c r="D101" s="17">
        <f>IF($A101="","",IFERROR(INDEX('Documentos'!$D$8:$D$107,$A101-ROW('Documentos'!$D$8)+1),""))</f>
        <v/>
      </c>
      <c r="E101" s="21">
        <f>IF($A101="","",IFERROR(INDEX('Documentos'!$F$8:$F$107,$A101-ROW('Documentos'!$F$8)+1),""))</f>
        <v/>
      </c>
      <c r="F101" s="17">
        <f>IF($A101="","",IFERROR(INDEX('Documentos'!$W$8:$W$107,$A101-ROW('Documentos'!$W$8)+1),""))</f>
        <v/>
      </c>
      <c r="G101" s="22">
        <f>IF($A101="","",IFERROR(INDEX('Documentos'!$X$8:$X$107,$A101-ROW('Documentos'!$X$8)+1),""))</f>
        <v/>
      </c>
      <c r="H101">
        <f>""</f>
        <v/>
      </c>
      <c r="K101">
        <f>""</f>
        <v/>
      </c>
    </row>
    <row r="102">
      <c r="A102" s="17">
        <f>IFERROR(AGGREGATE(15,6,ROW('Documentos'!$B$8:$B$107)/(('Documentos'!$B$8:$B$107&lt;&gt;"")*('Documentos'!$W$8:$W$107&lt;&gt;"Conforme")),ROWS($A$23:A102)),"")</f>
        <v/>
      </c>
      <c r="B102" s="17">
        <f>IF($A102="","",IFERROR(INDEX('Documentos'!$B$8:$B$107,$A102-ROW('Documentos'!$B$8)+1),""))</f>
        <v/>
      </c>
      <c r="C102" s="17">
        <f>IF($A102="","",IFERROR(INDEX('Documentos'!$C$8:$C$107,$A102-ROW('Documentos'!$C$8)+1),""))</f>
        <v/>
      </c>
      <c r="D102" s="17">
        <f>IF($A102="","",IFERROR(INDEX('Documentos'!$D$8:$D$107,$A102-ROW('Documentos'!$D$8)+1),""))</f>
        <v/>
      </c>
      <c r="E102" s="21">
        <f>IF($A102="","",IFERROR(INDEX('Documentos'!$F$8:$F$107,$A102-ROW('Documentos'!$F$8)+1),""))</f>
        <v/>
      </c>
      <c r="F102" s="17">
        <f>IF($A102="","",IFERROR(INDEX('Documentos'!$W$8:$W$107,$A102-ROW('Documentos'!$W$8)+1),""))</f>
        <v/>
      </c>
      <c r="G102" s="22">
        <f>IF($A102="","",IFERROR(INDEX('Documentos'!$X$8:$X$107,$A102-ROW('Documentos'!$X$8)+1),""))</f>
        <v/>
      </c>
    </row>
    <row r="103">
      <c r="A103" s="17">
        <f>IFERROR(AGGREGATE(15,6,ROW('Documentos'!$B$8:$B$107)/(('Documentos'!$B$8:$B$107&lt;&gt;"")*('Documentos'!$W$8:$W$107&lt;&gt;"Conforme")),ROWS($A$23:A103)),"")</f>
        <v/>
      </c>
      <c r="B103" s="17">
        <f>IF($A103="","",IFERROR(INDEX('Documentos'!$B$8:$B$107,$A103-ROW('Documentos'!$B$8)+1),""))</f>
        <v/>
      </c>
      <c r="C103" s="17">
        <f>IF($A103="","",IFERROR(INDEX('Documentos'!$C$8:$C$107,$A103-ROW('Documentos'!$C$8)+1),""))</f>
        <v/>
      </c>
      <c r="D103" s="17">
        <f>IF($A103="","",IFERROR(INDEX('Documentos'!$D$8:$D$107,$A103-ROW('Documentos'!$D$8)+1),""))</f>
        <v/>
      </c>
      <c r="E103" s="21">
        <f>IF($A103="","",IFERROR(INDEX('Documentos'!$F$8:$F$107,$A103-ROW('Documentos'!$F$8)+1),""))</f>
        <v/>
      </c>
      <c r="F103" s="17">
        <f>IF($A103="","",IFERROR(INDEX('Documentos'!$W$8:$W$107,$A103-ROW('Documentos'!$W$8)+1),""))</f>
        <v/>
      </c>
      <c r="G103" s="22">
        <f>IF($A103="","",IFERROR(INDEX('Documentos'!$X$8:$X$107,$A103-ROW('Documentos'!$X$8)+1),""))</f>
        <v/>
      </c>
    </row>
    <row r="104">
      <c r="A104" s="17">
        <f>IFERROR(AGGREGATE(15,6,ROW('Documentos'!$B$8:$B$107)/(('Documentos'!$B$8:$B$107&lt;&gt;"")*('Documentos'!$W$8:$W$107&lt;&gt;"Conforme")),ROWS($A$23:A104)),"")</f>
        <v/>
      </c>
      <c r="B104" s="17">
        <f>IF($A104="","",IFERROR(INDEX('Documentos'!$B$8:$B$107,$A104-ROW('Documentos'!$B$8)+1),""))</f>
        <v/>
      </c>
      <c r="C104" s="17">
        <f>IF($A104="","",IFERROR(INDEX('Documentos'!$C$8:$C$107,$A104-ROW('Documentos'!$C$8)+1),""))</f>
        <v/>
      </c>
      <c r="D104" s="17">
        <f>IF($A104="","",IFERROR(INDEX('Documentos'!$D$8:$D$107,$A104-ROW('Documentos'!$D$8)+1),""))</f>
        <v/>
      </c>
      <c r="E104" s="21">
        <f>IF($A104="","",IFERROR(INDEX('Documentos'!$F$8:$F$107,$A104-ROW('Documentos'!$F$8)+1),""))</f>
        <v/>
      </c>
      <c r="F104" s="17">
        <f>IF($A104="","",IFERROR(INDEX('Documentos'!$W$8:$W$107,$A104-ROW('Documentos'!$W$8)+1),""))</f>
        <v/>
      </c>
      <c r="G104" s="22">
        <f>IF($A104="","",IFERROR(INDEX('Documentos'!$X$8:$X$107,$A104-ROW('Documentos'!$X$8)+1),""))</f>
        <v/>
      </c>
    </row>
    <row r="105">
      <c r="A105" s="17">
        <f>IFERROR(AGGREGATE(15,6,ROW('Documentos'!$B$8:$B$107)/(('Documentos'!$B$8:$B$107&lt;&gt;"")*('Documentos'!$W$8:$W$107&lt;&gt;"Conforme")),ROWS($A$23:A105)),"")</f>
        <v/>
      </c>
      <c r="B105" s="17">
        <f>IF($A105="","",IFERROR(INDEX('Documentos'!$B$8:$B$107,$A105-ROW('Documentos'!$B$8)+1),""))</f>
        <v/>
      </c>
      <c r="C105" s="17">
        <f>IF($A105="","",IFERROR(INDEX('Documentos'!$C$8:$C$107,$A105-ROW('Documentos'!$C$8)+1),""))</f>
        <v/>
      </c>
      <c r="D105" s="17">
        <f>IF($A105="","",IFERROR(INDEX('Documentos'!$D$8:$D$107,$A105-ROW('Documentos'!$D$8)+1),""))</f>
        <v/>
      </c>
      <c r="E105" s="21">
        <f>IF($A105="","",IFERROR(INDEX('Documentos'!$F$8:$F$107,$A105-ROW('Documentos'!$F$8)+1),""))</f>
        <v/>
      </c>
      <c r="F105" s="17">
        <f>IF($A105="","",IFERROR(INDEX('Documentos'!$W$8:$W$107,$A105-ROW('Documentos'!$W$8)+1),""))</f>
        <v/>
      </c>
      <c r="G105" s="22">
        <f>IF($A105="","",IFERROR(INDEX('Documentos'!$X$8:$X$107,$A105-ROW('Documentos'!$X$8)+1),""))</f>
        <v/>
      </c>
    </row>
    <row r="106">
      <c r="A106" s="17">
        <f>IFERROR(AGGREGATE(15,6,ROW('Documentos'!$B$8:$B$107)/(('Documentos'!$B$8:$B$107&lt;&gt;"")*('Documentos'!$W$8:$W$107&lt;&gt;"Conforme")),ROWS($A$23:A106)),"")</f>
        <v/>
      </c>
      <c r="B106" s="17">
        <f>IF($A106="","",IFERROR(INDEX('Documentos'!$B$8:$B$107,$A106-ROW('Documentos'!$B$8)+1),""))</f>
        <v/>
      </c>
      <c r="C106" s="17">
        <f>IF($A106="","",IFERROR(INDEX('Documentos'!$C$8:$C$107,$A106-ROW('Documentos'!$C$8)+1),""))</f>
        <v/>
      </c>
      <c r="D106" s="17">
        <f>IF($A106="","",IFERROR(INDEX('Documentos'!$D$8:$D$107,$A106-ROW('Documentos'!$D$8)+1),""))</f>
        <v/>
      </c>
      <c r="E106" s="21">
        <f>IF($A106="","",IFERROR(INDEX('Documentos'!$F$8:$F$107,$A106-ROW('Documentos'!$F$8)+1),""))</f>
        <v/>
      </c>
      <c r="F106" s="17">
        <f>IF($A106="","",IFERROR(INDEX('Documentos'!$W$8:$W$107,$A106-ROW('Documentos'!$W$8)+1),""))</f>
        <v/>
      </c>
      <c r="G106" s="22">
        <f>IF($A106="","",IFERROR(INDEX('Documentos'!$X$8:$X$107,$A106-ROW('Documentos'!$X$8)+1),""))</f>
        <v/>
      </c>
    </row>
    <row r="107">
      <c r="A107" s="17">
        <f>IFERROR(AGGREGATE(15,6,ROW('Documentos'!$B$8:$B$107)/(('Documentos'!$B$8:$B$107&lt;&gt;"")*('Documentos'!$W$8:$W$107&lt;&gt;"Conforme")),ROWS($A$23:A107)),"")</f>
        <v/>
      </c>
      <c r="B107" s="17">
        <f>IF($A107="","",IFERROR(INDEX('Documentos'!$B$8:$B$107,$A107-ROW('Documentos'!$B$8)+1),""))</f>
        <v/>
      </c>
      <c r="C107" s="17">
        <f>IF($A107="","",IFERROR(INDEX('Documentos'!$C$8:$C$107,$A107-ROW('Documentos'!$C$8)+1),""))</f>
        <v/>
      </c>
      <c r="D107" s="17">
        <f>IF($A107="","",IFERROR(INDEX('Documentos'!$D$8:$D$107,$A107-ROW('Documentos'!$D$8)+1),""))</f>
        <v/>
      </c>
      <c r="E107" s="21">
        <f>IF($A107="","",IFERROR(INDEX('Documentos'!$F$8:$F$107,$A107-ROW('Documentos'!$F$8)+1),""))</f>
        <v/>
      </c>
      <c r="F107" s="17">
        <f>IF($A107="","",IFERROR(INDEX('Documentos'!$W$8:$W$107,$A107-ROW('Documentos'!$W$8)+1),""))</f>
        <v/>
      </c>
      <c r="G107" s="22">
        <f>IF($A107="","",IFERROR(INDEX('Documentos'!$X$8:$X$107,$A107-ROW('Documentos'!$X$8)+1),""))</f>
        <v/>
      </c>
    </row>
    <row r="108">
      <c r="A108" s="17">
        <f>IFERROR(AGGREGATE(15,6,ROW('Documentos'!$B$8:$B$107)/(('Documentos'!$B$8:$B$107&lt;&gt;"")*('Documentos'!$W$8:$W$107&lt;&gt;"Conforme")),ROWS($A$23:A108)),"")</f>
        <v/>
      </c>
      <c r="B108" s="17">
        <f>IF($A108="","",IFERROR(INDEX('Documentos'!$B$8:$B$107,$A108-ROW('Documentos'!$B$8)+1),""))</f>
        <v/>
      </c>
      <c r="C108" s="17">
        <f>IF($A108="","",IFERROR(INDEX('Documentos'!$C$8:$C$107,$A108-ROW('Documentos'!$C$8)+1),""))</f>
        <v/>
      </c>
      <c r="D108" s="17">
        <f>IF($A108="","",IFERROR(INDEX('Documentos'!$D$8:$D$107,$A108-ROW('Documentos'!$D$8)+1),""))</f>
        <v/>
      </c>
      <c r="E108" s="21">
        <f>IF($A108="","",IFERROR(INDEX('Documentos'!$F$8:$F$107,$A108-ROW('Documentos'!$F$8)+1),""))</f>
        <v/>
      </c>
      <c r="F108" s="17">
        <f>IF($A108="","",IFERROR(INDEX('Documentos'!$W$8:$W$107,$A108-ROW('Documentos'!$W$8)+1),""))</f>
        <v/>
      </c>
      <c r="G108" s="22">
        <f>IF($A108="","",IFERROR(INDEX('Documentos'!$X$8:$X$107,$A108-ROW('Documentos'!$X$8)+1),""))</f>
        <v/>
      </c>
    </row>
    <row r="109">
      <c r="A109" s="17">
        <f>IFERROR(AGGREGATE(15,6,ROW('Documentos'!$B$8:$B$107)/(('Documentos'!$B$8:$B$107&lt;&gt;"")*('Documentos'!$W$8:$W$107&lt;&gt;"Conforme")),ROWS($A$23:A109)),"")</f>
        <v/>
      </c>
      <c r="B109" s="17">
        <f>IF($A109="","",IFERROR(INDEX('Documentos'!$B$8:$B$107,$A109-ROW('Documentos'!$B$8)+1),""))</f>
        <v/>
      </c>
      <c r="C109" s="17">
        <f>IF($A109="","",IFERROR(INDEX('Documentos'!$C$8:$C$107,$A109-ROW('Documentos'!$C$8)+1),""))</f>
        <v/>
      </c>
      <c r="D109" s="17">
        <f>IF($A109="","",IFERROR(INDEX('Documentos'!$D$8:$D$107,$A109-ROW('Documentos'!$D$8)+1),""))</f>
        <v/>
      </c>
      <c r="E109" s="21">
        <f>IF($A109="","",IFERROR(INDEX('Documentos'!$F$8:$F$107,$A109-ROW('Documentos'!$F$8)+1),""))</f>
        <v/>
      </c>
      <c r="F109" s="17">
        <f>IF($A109="","",IFERROR(INDEX('Documentos'!$W$8:$W$107,$A109-ROW('Documentos'!$W$8)+1),""))</f>
        <v/>
      </c>
      <c r="G109" s="22">
        <f>IF($A109="","",IFERROR(INDEX('Documentos'!$X$8:$X$107,$A109-ROW('Documentos'!$X$8)+1),""))</f>
        <v/>
      </c>
    </row>
    <row r="110">
      <c r="A110" s="17">
        <f>IFERROR(AGGREGATE(15,6,ROW('Documentos'!$B$8:$B$107)/(('Documentos'!$B$8:$B$107&lt;&gt;"")*('Documentos'!$W$8:$W$107&lt;&gt;"Conforme")),ROWS($A$23:A110)),"")</f>
        <v/>
      </c>
      <c r="B110" s="17">
        <f>IF($A110="","",IFERROR(INDEX('Documentos'!$B$8:$B$107,$A110-ROW('Documentos'!$B$8)+1),""))</f>
        <v/>
      </c>
      <c r="C110" s="17">
        <f>IF($A110="","",IFERROR(INDEX('Documentos'!$C$8:$C$107,$A110-ROW('Documentos'!$C$8)+1),""))</f>
        <v/>
      </c>
      <c r="D110" s="17">
        <f>IF($A110="","",IFERROR(INDEX('Documentos'!$D$8:$D$107,$A110-ROW('Documentos'!$D$8)+1),""))</f>
        <v/>
      </c>
      <c r="E110" s="21">
        <f>IF($A110="","",IFERROR(INDEX('Documentos'!$F$8:$F$107,$A110-ROW('Documentos'!$F$8)+1),""))</f>
        <v/>
      </c>
      <c r="F110" s="17">
        <f>IF($A110="","",IFERROR(INDEX('Documentos'!$W$8:$W$107,$A110-ROW('Documentos'!$W$8)+1),""))</f>
        <v/>
      </c>
      <c r="G110" s="22">
        <f>IF($A110="","",IFERROR(INDEX('Documentos'!$X$8:$X$107,$A110-ROW('Documentos'!$X$8)+1),""))</f>
        <v/>
      </c>
    </row>
    <row r="111">
      <c r="A111" s="17">
        <f>IFERROR(AGGREGATE(15,6,ROW('Documentos'!$B$8:$B$107)/(('Documentos'!$B$8:$B$107&lt;&gt;"")*('Documentos'!$W$8:$W$107&lt;&gt;"Conforme")),ROWS($A$23:A111)),"")</f>
        <v/>
      </c>
      <c r="B111" s="17">
        <f>IF($A111="","",IFERROR(INDEX('Documentos'!$B$8:$B$107,$A111-ROW('Documentos'!$B$8)+1),""))</f>
        <v/>
      </c>
      <c r="C111" s="17">
        <f>IF($A111="","",IFERROR(INDEX('Documentos'!$C$8:$C$107,$A111-ROW('Documentos'!$C$8)+1),""))</f>
        <v/>
      </c>
      <c r="D111" s="17">
        <f>IF($A111="","",IFERROR(INDEX('Documentos'!$D$8:$D$107,$A111-ROW('Documentos'!$D$8)+1),""))</f>
        <v/>
      </c>
      <c r="E111" s="21">
        <f>IF($A111="","",IFERROR(INDEX('Documentos'!$F$8:$F$107,$A111-ROW('Documentos'!$F$8)+1),""))</f>
        <v/>
      </c>
      <c r="F111" s="17">
        <f>IF($A111="","",IFERROR(INDEX('Documentos'!$W$8:$W$107,$A111-ROW('Documentos'!$W$8)+1),""))</f>
        <v/>
      </c>
      <c r="G111" s="22">
        <f>IF($A111="","",IFERROR(INDEX('Documentos'!$X$8:$X$107,$A111-ROW('Documentos'!$X$8)+1),""))</f>
        <v/>
      </c>
    </row>
    <row r="112">
      <c r="A112" s="17">
        <f>IFERROR(AGGREGATE(15,6,ROW('Documentos'!$B$8:$B$107)/(('Documentos'!$B$8:$B$107&lt;&gt;"")*('Documentos'!$W$8:$W$107&lt;&gt;"Conforme")),ROWS($A$23:A112)),"")</f>
        <v/>
      </c>
      <c r="B112" s="17">
        <f>IF($A112="","",IFERROR(INDEX('Documentos'!$B$8:$B$107,$A112-ROW('Documentos'!$B$8)+1),""))</f>
        <v/>
      </c>
      <c r="C112" s="17">
        <f>IF($A112="","",IFERROR(INDEX('Documentos'!$C$8:$C$107,$A112-ROW('Documentos'!$C$8)+1),""))</f>
        <v/>
      </c>
      <c r="D112" s="17">
        <f>IF($A112="","",IFERROR(INDEX('Documentos'!$D$8:$D$107,$A112-ROW('Documentos'!$D$8)+1),""))</f>
        <v/>
      </c>
      <c r="E112" s="21">
        <f>IF($A112="","",IFERROR(INDEX('Documentos'!$F$8:$F$107,$A112-ROW('Documentos'!$F$8)+1),""))</f>
        <v/>
      </c>
      <c r="F112" s="17">
        <f>IF($A112="","",IFERROR(INDEX('Documentos'!$W$8:$W$107,$A112-ROW('Documentos'!$W$8)+1),""))</f>
        <v/>
      </c>
      <c r="G112" s="22">
        <f>IF($A112="","",IFERROR(INDEX('Documentos'!$X$8:$X$107,$A112-ROW('Documentos'!$X$8)+1),""))</f>
        <v/>
      </c>
    </row>
    <row r="113">
      <c r="A113" s="17">
        <f>IFERROR(AGGREGATE(15,6,ROW('Documentos'!$B$8:$B$107)/(('Documentos'!$B$8:$B$107&lt;&gt;"")*('Documentos'!$W$8:$W$107&lt;&gt;"Conforme")),ROWS($A$23:A113)),"")</f>
        <v/>
      </c>
      <c r="B113" s="17">
        <f>IF($A113="","",IFERROR(INDEX('Documentos'!$B$8:$B$107,$A113-ROW('Documentos'!$B$8)+1),""))</f>
        <v/>
      </c>
      <c r="C113" s="17">
        <f>IF($A113="","",IFERROR(INDEX('Documentos'!$C$8:$C$107,$A113-ROW('Documentos'!$C$8)+1),""))</f>
        <v/>
      </c>
      <c r="D113" s="17">
        <f>IF($A113="","",IFERROR(INDEX('Documentos'!$D$8:$D$107,$A113-ROW('Documentos'!$D$8)+1),""))</f>
        <v/>
      </c>
      <c r="E113" s="21">
        <f>IF($A113="","",IFERROR(INDEX('Documentos'!$F$8:$F$107,$A113-ROW('Documentos'!$F$8)+1),""))</f>
        <v/>
      </c>
      <c r="F113" s="17">
        <f>IF($A113="","",IFERROR(INDEX('Documentos'!$W$8:$W$107,$A113-ROW('Documentos'!$W$8)+1),""))</f>
        <v/>
      </c>
      <c r="G113" s="22">
        <f>IF($A113="","",IFERROR(INDEX('Documentos'!$X$8:$X$107,$A113-ROW('Documentos'!$X$8)+1),""))</f>
        <v/>
      </c>
    </row>
    <row r="114">
      <c r="A114" s="17">
        <f>IFERROR(AGGREGATE(15,6,ROW('Documentos'!$B$8:$B$107)/(('Documentos'!$B$8:$B$107&lt;&gt;"")*('Documentos'!$W$8:$W$107&lt;&gt;"Conforme")),ROWS($A$23:A114)),"")</f>
        <v/>
      </c>
      <c r="B114" s="17">
        <f>IF($A114="","",IFERROR(INDEX('Documentos'!$B$8:$B$107,$A114-ROW('Documentos'!$B$8)+1),""))</f>
        <v/>
      </c>
      <c r="C114" s="17">
        <f>IF($A114="","",IFERROR(INDEX('Documentos'!$C$8:$C$107,$A114-ROW('Documentos'!$C$8)+1),""))</f>
        <v/>
      </c>
      <c r="D114" s="17">
        <f>IF($A114="","",IFERROR(INDEX('Documentos'!$D$8:$D$107,$A114-ROW('Documentos'!$D$8)+1),""))</f>
        <v/>
      </c>
      <c r="E114" s="21">
        <f>IF($A114="","",IFERROR(INDEX('Documentos'!$F$8:$F$107,$A114-ROW('Documentos'!$F$8)+1),""))</f>
        <v/>
      </c>
      <c r="F114" s="17">
        <f>IF($A114="","",IFERROR(INDEX('Documentos'!$W$8:$W$107,$A114-ROW('Documentos'!$W$8)+1),""))</f>
        <v/>
      </c>
      <c r="G114" s="22">
        <f>IF($A114="","",IFERROR(INDEX('Documentos'!$X$8:$X$107,$A114-ROW('Documentos'!$X$8)+1),""))</f>
        <v/>
      </c>
    </row>
    <row r="115">
      <c r="A115" s="17">
        <f>IFERROR(AGGREGATE(15,6,ROW('Documentos'!$B$8:$B$107)/(('Documentos'!$B$8:$B$107&lt;&gt;"")*('Documentos'!$W$8:$W$107&lt;&gt;"Conforme")),ROWS($A$23:A115)),"")</f>
        <v/>
      </c>
      <c r="B115" s="17">
        <f>IF($A115="","",IFERROR(INDEX('Documentos'!$B$8:$B$107,$A115-ROW('Documentos'!$B$8)+1),""))</f>
        <v/>
      </c>
      <c r="C115" s="17">
        <f>IF($A115="","",IFERROR(INDEX('Documentos'!$C$8:$C$107,$A115-ROW('Documentos'!$C$8)+1),""))</f>
        <v/>
      </c>
      <c r="D115" s="17">
        <f>IF($A115="","",IFERROR(INDEX('Documentos'!$D$8:$D$107,$A115-ROW('Documentos'!$D$8)+1),""))</f>
        <v/>
      </c>
      <c r="E115" s="21">
        <f>IF($A115="","",IFERROR(INDEX('Documentos'!$F$8:$F$107,$A115-ROW('Documentos'!$F$8)+1),""))</f>
        <v/>
      </c>
      <c r="F115" s="17">
        <f>IF($A115="","",IFERROR(INDEX('Documentos'!$W$8:$W$107,$A115-ROW('Documentos'!$W$8)+1),""))</f>
        <v/>
      </c>
      <c r="G115" s="22">
        <f>IF($A115="","",IFERROR(INDEX('Documentos'!$X$8:$X$107,$A115-ROW('Documentos'!$X$8)+1),""))</f>
        <v/>
      </c>
    </row>
    <row r="116">
      <c r="A116" s="17">
        <f>IFERROR(AGGREGATE(15,6,ROW('Documentos'!$B$8:$B$107)/(('Documentos'!$B$8:$B$107&lt;&gt;"")*('Documentos'!$W$8:$W$107&lt;&gt;"Conforme")),ROWS($A$23:A116)),"")</f>
        <v/>
      </c>
      <c r="B116" s="17">
        <f>IF($A116="","",IFERROR(INDEX('Documentos'!$B$8:$B$107,$A116-ROW('Documentos'!$B$8)+1),""))</f>
        <v/>
      </c>
      <c r="C116" s="17">
        <f>IF($A116="","",IFERROR(INDEX('Documentos'!$C$8:$C$107,$A116-ROW('Documentos'!$C$8)+1),""))</f>
        <v/>
      </c>
      <c r="D116" s="17">
        <f>IF($A116="","",IFERROR(INDEX('Documentos'!$D$8:$D$107,$A116-ROW('Documentos'!$D$8)+1),""))</f>
        <v/>
      </c>
      <c r="E116" s="21">
        <f>IF($A116="","",IFERROR(INDEX('Documentos'!$F$8:$F$107,$A116-ROW('Documentos'!$F$8)+1),""))</f>
        <v/>
      </c>
      <c r="F116" s="17">
        <f>IF($A116="","",IFERROR(INDEX('Documentos'!$W$8:$W$107,$A116-ROW('Documentos'!$W$8)+1),""))</f>
        <v/>
      </c>
      <c r="G116" s="22">
        <f>IF($A116="","",IFERROR(INDEX('Documentos'!$X$8:$X$107,$A116-ROW('Documentos'!$X$8)+1),""))</f>
        <v/>
      </c>
    </row>
    <row r="117">
      <c r="A117" s="17">
        <f>IFERROR(AGGREGATE(15,6,ROW('Documentos'!$B$8:$B$107)/(('Documentos'!$B$8:$B$107&lt;&gt;"")*('Documentos'!$W$8:$W$107&lt;&gt;"Conforme")),ROWS($A$23:A117)),"")</f>
        <v/>
      </c>
      <c r="B117" s="17">
        <f>IF($A117="","",IFERROR(INDEX('Documentos'!$B$8:$B$107,$A117-ROW('Documentos'!$B$8)+1),""))</f>
        <v/>
      </c>
      <c r="C117" s="17">
        <f>IF($A117="","",IFERROR(INDEX('Documentos'!$C$8:$C$107,$A117-ROW('Documentos'!$C$8)+1),""))</f>
        <v/>
      </c>
      <c r="D117" s="17">
        <f>IF($A117="","",IFERROR(INDEX('Documentos'!$D$8:$D$107,$A117-ROW('Documentos'!$D$8)+1),""))</f>
        <v/>
      </c>
      <c r="E117" s="21">
        <f>IF($A117="","",IFERROR(INDEX('Documentos'!$F$8:$F$107,$A117-ROW('Documentos'!$F$8)+1),""))</f>
        <v/>
      </c>
      <c r="F117" s="17">
        <f>IF($A117="","",IFERROR(INDEX('Documentos'!$W$8:$W$107,$A117-ROW('Documentos'!$W$8)+1),""))</f>
        <v/>
      </c>
      <c r="G117" s="22">
        <f>IF($A117="","",IFERROR(INDEX('Documentos'!$X$8:$X$107,$A117-ROW('Documentos'!$X$8)+1),""))</f>
        <v/>
      </c>
    </row>
    <row r="118">
      <c r="A118" s="17">
        <f>IFERROR(AGGREGATE(15,6,ROW('Documentos'!$B$8:$B$107)/(('Documentos'!$B$8:$B$107&lt;&gt;"")*('Documentos'!$W$8:$W$107&lt;&gt;"Conforme")),ROWS($A$23:A118)),"")</f>
        <v/>
      </c>
      <c r="B118" s="17">
        <f>IF($A118="","",IFERROR(INDEX('Documentos'!$B$8:$B$107,$A118-ROW('Documentos'!$B$8)+1),""))</f>
        <v/>
      </c>
      <c r="C118" s="17">
        <f>IF($A118="","",IFERROR(INDEX('Documentos'!$C$8:$C$107,$A118-ROW('Documentos'!$C$8)+1),""))</f>
        <v/>
      </c>
      <c r="D118" s="17">
        <f>IF($A118="","",IFERROR(INDEX('Documentos'!$D$8:$D$107,$A118-ROW('Documentos'!$D$8)+1),""))</f>
        <v/>
      </c>
      <c r="E118" s="21">
        <f>IF($A118="","",IFERROR(INDEX('Documentos'!$F$8:$F$107,$A118-ROW('Documentos'!$F$8)+1),""))</f>
        <v/>
      </c>
      <c r="F118" s="17">
        <f>IF($A118="","",IFERROR(INDEX('Documentos'!$W$8:$W$107,$A118-ROW('Documentos'!$W$8)+1),""))</f>
        <v/>
      </c>
      <c r="G118" s="22">
        <f>IF($A118="","",IFERROR(INDEX('Documentos'!$X$8:$X$107,$A118-ROW('Documentos'!$X$8)+1),""))</f>
        <v/>
      </c>
    </row>
    <row r="119">
      <c r="A119" s="17">
        <f>IFERROR(AGGREGATE(15,6,ROW('Documentos'!$B$8:$B$107)/(('Documentos'!$B$8:$B$107&lt;&gt;"")*('Documentos'!$W$8:$W$107&lt;&gt;"Conforme")),ROWS($A$23:A119)),"")</f>
        <v/>
      </c>
      <c r="B119" s="17">
        <f>IF($A119="","",IFERROR(INDEX('Documentos'!$B$8:$B$107,$A119-ROW('Documentos'!$B$8)+1),""))</f>
        <v/>
      </c>
      <c r="C119" s="17">
        <f>IF($A119="","",IFERROR(INDEX('Documentos'!$C$8:$C$107,$A119-ROW('Documentos'!$C$8)+1),""))</f>
        <v/>
      </c>
      <c r="D119" s="17">
        <f>IF($A119="","",IFERROR(INDEX('Documentos'!$D$8:$D$107,$A119-ROW('Documentos'!$D$8)+1),""))</f>
        <v/>
      </c>
      <c r="E119" s="21">
        <f>IF($A119="","",IFERROR(INDEX('Documentos'!$F$8:$F$107,$A119-ROW('Documentos'!$F$8)+1),""))</f>
        <v/>
      </c>
      <c r="F119" s="17">
        <f>IF($A119="","",IFERROR(INDEX('Documentos'!$W$8:$W$107,$A119-ROW('Documentos'!$W$8)+1),""))</f>
        <v/>
      </c>
      <c r="G119" s="22">
        <f>IF($A119="","",IFERROR(INDEX('Documentos'!$X$8:$X$107,$A119-ROW('Documentos'!$X$8)+1),""))</f>
        <v/>
      </c>
    </row>
    <row r="120">
      <c r="A120" s="17">
        <f>IFERROR(AGGREGATE(15,6,ROW('Documentos'!$B$8:$B$107)/(('Documentos'!$B$8:$B$107&lt;&gt;"")*('Documentos'!$W$8:$W$107&lt;&gt;"Conforme")),ROWS($A$23:A120)),"")</f>
        <v/>
      </c>
      <c r="B120" s="17">
        <f>IF($A120="","",IFERROR(INDEX('Documentos'!$B$8:$B$107,$A120-ROW('Documentos'!$B$8)+1),""))</f>
        <v/>
      </c>
      <c r="C120" s="17">
        <f>IF($A120="","",IFERROR(INDEX('Documentos'!$C$8:$C$107,$A120-ROW('Documentos'!$C$8)+1),""))</f>
        <v/>
      </c>
      <c r="D120" s="17">
        <f>IF($A120="","",IFERROR(INDEX('Documentos'!$D$8:$D$107,$A120-ROW('Documentos'!$D$8)+1),""))</f>
        <v/>
      </c>
      <c r="E120" s="21">
        <f>IF($A120="","",IFERROR(INDEX('Documentos'!$F$8:$F$107,$A120-ROW('Documentos'!$F$8)+1),""))</f>
        <v/>
      </c>
      <c r="F120" s="17">
        <f>IF($A120="","",IFERROR(INDEX('Documentos'!$W$8:$W$107,$A120-ROW('Documentos'!$W$8)+1),""))</f>
        <v/>
      </c>
      <c r="G120" s="22">
        <f>IF($A120="","",IFERROR(INDEX('Documentos'!$X$8:$X$107,$A120-ROW('Documentos'!$X$8)+1),""))</f>
        <v/>
      </c>
    </row>
    <row r="121">
      <c r="A121" s="17">
        <f>IFERROR(AGGREGATE(15,6,ROW('Documentos'!$B$8:$B$107)/(('Documentos'!$B$8:$B$107&lt;&gt;"")*('Documentos'!$W$8:$W$107&lt;&gt;"Conforme")),ROWS($A$23:A121)),"")</f>
        <v/>
      </c>
      <c r="B121" s="17">
        <f>IF($A121="","",IFERROR(INDEX('Documentos'!$B$8:$B$107,$A121-ROW('Documentos'!$B$8)+1),""))</f>
        <v/>
      </c>
      <c r="C121" s="17">
        <f>IF($A121="","",IFERROR(INDEX('Documentos'!$C$8:$C$107,$A121-ROW('Documentos'!$C$8)+1),""))</f>
        <v/>
      </c>
      <c r="D121" s="17">
        <f>IF($A121="","",IFERROR(INDEX('Documentos'!$D$8:$D$107,$A121-ROW('Documentos'!$D$8)+1),""))</f>
        <v/>
      </c>
      <c r="E121" s="21">
        <f>IF($A121="","",IFERROR(INDEX('Documentos'!$F$8:$F$107,$A121-ROW('Documentos'!$F$8)+1),""))</f>
        <v/>
      </c>
      <c r="F121" s="17">
        <f>IF($A121="","",IFERROR(INDEX('Documentos'!$W$8:$W$107,$A121-ROW('Documentos'!$W$8)+1),""))</f>
        <v/>
      </c>
      <c r="G121" s="22">
        <f>IF($A121="","",IFERROR(INDEX('Documentos'!$X$8:$X$107,$A121-ROW('Documentos'!$X$8)+1),""))</f>
        <v/>
      </c>
    </row>
    <row r="122">
      <c r="A122" s="17">
        <f>IFERROR(AGGREGATE(15,6,ROW('Documentos'!$B$8:$B$107)/(('Documentos'!$B$8:$B$107&lt;&gt;"")*('Documentos'!$W$8:$W$107&lt;&gt;"Conforme")),ROWS($A$23:A122)),"")</f>
        <v/>
      </c>
      <c r="B122" s="17">
        <f>IF($A122="","",IFERROR(INDEX('Documentos'!$B$8:$B$107,$A122-ROW('Documentos'!$B$8)+1),""))</f>
        <v/>
      </c>
      <c r="C122" s="17">
        <f>IF($A122="","",IFERROR(INDEX('Documentos'!$C$8:$C$107,$A122-ROW('Documentos'!$C$8)+1),""))</f>
        <v/>
      </c>
      <c r="D122" s="17">
        <f>IF($A122="","",IFERROR(INDEX('Documentos'!$D$8:$D$107,$A122-ROW('Documentos'!$D$8)+1),""))</f>
        <v/>
      </c>
      <c r="E122" s="21">
        <f>IF($A122="","",IFERROR(INDEX('Documentos'!$F$8:$F$107,$A122-ROW('Documentos'!$F$8)+1),""))</f>
        <v/>
      </c>
      <c r="F122" s="17">
        <f>IF($A122="","",IFERROR(INDEX('Documentos'!$W$8:$W$107,$A122-ROW('Documentos'!$W$8)+1),""))</f>
        <v/>
      </c>
      <c r="G122" s="22">
        <f>IF($A122="","",IFERROR(INDEX('Documentos'!$X$8:$X$107,$A122-ROW('Documentos'!$X$8)+1),""))</f>
        <v/>
      </c>
    </row>
  </sheetData>
  <mergeCells count="1">
    <mergeCell ref="A1:K1"/>
  </mergeCells>
  <conditionalFormatting sqref="B5:K5">
    <cfRule type="expression" priority="1" dxfId="0">
      <formula>$B$5="Parâmetros preenchidos"</formula>
    </cfRule>
    <cfRule type="expression" priority="2" dxfId="1">
      <formula>$B$5="Completar parâmetros"</formula>
    </cfRule>
  </conditionalFormatting>
  <conditionalFormatting sqref="B17:H17">
    <cfRule type="expression" priority="3" dxfId="0">
      <formula>LEFT($B$17,2)="OK"</formula>
    </cfRule>
    <cfRule type="expression" priority="4" dxfId="1">
      <formula>$B$17="Por preencher"</formula>
    </cfRule>
    <cfRule type="expression" priority="5" dxfId="2">
      <formula>LEFT($B$17,9)="Verificar"</formula>
    </cfRule>
  </conditionalFormatting>
  <conditionalFormatting sqref="A23:G122">
    <cfRule type="expression" priority="6" dxfId="2">
      <formula>AND($F23="Erro",$A23&lt;&gt;"")</formula>
    </cfRule>
    <cfRule type="expression" priority="7" dxfId="3">
      <formula>AND($F23="Aviso",$A23&lt;&gt;"")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08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16" customWidth="1" min="3" max="3"/>
    <col width="12" customWidth="1" min="4" max="4"/>
    <col width="11" customWidth="1" min="5" max="5"/>
    <col width="15" customWidth="1" min="6" max="6"/>
    <col width="19" customWidth="1" min="7" max="7"/>
    <col width="17" customWidth="1" min="8" max="8"/>
    <col width="25" customWidth="1" min="9" max="9"/>
    <col width="14" customWidth="1" min="10" max="10"/>
    <col width="14" customWidth="1" min="11" max="11"/>
    <col width="16" customWidth="1" min="12" max="12"/>
    <col width="30" customWidth="1" min="13" max="13"/>
    <col width="23" customWidth="1" min="14" max="14"/>
    <col width="26" customWidth="1" min="15" max="15"/>
    <col width="24" customWidth="1" min="16" max="16"/>
    <col width="22" customWidth="1" min="17" max="17"/>
    <col width="24" customWidth="1" min="18" max="18"/>
    <col width="19" customWidth="1" min="19" max="19"/>
    <col width="27" customWidth="1" min="20" max="20"/>
    <col width="28" customWidth="1" min="21" max="21"/>
    <col width="31" customWidth="1" min="22" max="22"/>
    <col width="15" customWidth="1" min="23" max="23"/>
    <col width="52" customWidth="1" min="24" max="24"/>
  </cols>
  <sheetData>
    <row r="1" ht="28" customHeight="1">
      <c r="A1" s="1" t="inlineStr">
        <is>
          <t>Grelha de validação de documentos de faturação</t>
        </is>
      </c>
    </row>
    <row r="2" ht="22" customHeight="1">
      <c r="A2" s="23" t="inlineStr">
        <is>
          <t>Introduzir ou colar dados extraídos do ficheiro de origem. As colunas de controlo são calculadas automaticamente.</t>
        </is>
      </c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3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</row>
    <row r="7" ht="42" customHeight="1">
      <c r="A7" s="20" t="inlineStr">
        <is>
          <t>Referência da extração</t>
        </is>
      </c>
      <c r="B7" s="20" t="inlineStr">
        <is>
          <t>Número / identificador do documento</t>
        </is>
      </c>
      <c r="C7" s="20" t="inlineStr">
        <is>
          <t>Tipo de documento</t>
        </is>
      </c>
      <c r="D7" s="20" t="inlineStr">
        <is>
          <t>Série</t>
        </is>
      </c>
      <c r="E7" s="20" t="inlineStr">
        <is>
          <t>Sequência</t>
        </is>
      </c>
      <c r="F7" s="20" t="inlineStr">
        <is>
          <t>Data do documento</t>
        </is>
      </c>
      <c r="G7" s="20" t="inlineStr">
        <is>
          <t>Identificador do cliente</t>
        </is>
      </c>
      <c r="H7" s="20" t="inlineStr">
        <is>
          <t>Estado do documento</t>
        </is>
      </c>
      <c r="I7" s="20" t="inlineStr">
        <is>
          <t>Resultado da consulta/comunicação</t>
        </is>
      </c>
      <c r="J7" s="20" t="inlineStr">
        <is>
          <t>Total líquido</t>
        </is>
      </c>
      <c r="K7" s="20" t="inlineStr">
        <is>
          <t>Total de imposto</t>
        </is>
      </c>
      <c r="L7" s="20" t="inlineStr">
        <is>
          <t>Total do documento</t>
        </is>
      </c>
      <c r="M7" s="20" t="inlineStr">
        <is>
          <t>Observação / evidência</t>
        </is>
      </c>
      <c r="N7" s="20" t="inlineStr">
        <is>
          <t>Chave de controlo</t>
        </is>
      </c>
      <c r="O7" s="20" t="inlineStr">
        <is>
          <t>Verificação do identificador</t>
        </is>
      </c>
      <c r="P7" s="20" t="inlineStr">
        <is>
          <t>Verificação da data</t>
        </is>
      </c>
      <c r="Q7" s="20" t="inlineStr">
        <is>
          <t>Verificação do tipo</t>
        </is>
      </c>
      <c r="R7" s="20" t="inlineStr">
        <is>
          <t>Verificação dos totais</t>
        </is>
      </c>
      <c r="S7" s="20" t="inlineStr">
        <is>
          <t>Duplicado</t>
        </is>
      </c>
      <c r="T7" s="20" t="inlineStr">
        <is>
          <t>Sequência / omissão</t>
        </is>
      </c>
      <c r="U7" s="20" t="inlineStr">
        <is>
          <t>Alerta de estado do documento</t>
        </is>
      </c>
      <c r="V7" s="20" t="inlineStr">
        <is>
          <t>Alerta de consulta/comunicação</t>
        </is>
      </c>
      <c r="W7" s="20" t="inlineStr">
        <is>
          <t>Resultado</t>
        </is>
      </c>
      <c r="X7" s="20" t="inlineStr">
        <is>
          <t>Detalhe das ocorrências</t>
        </is>
      </c>
    </row>
    <row r="8">
      <c r="A8" s="24" t="inlineStr">
        <is>
          <t>SAF-T demonstrativo — agosto de 2026</t>
        </is>
      </c>
      <c r="B8" s="24" t="inlineStr">
        <is>
          <t>FT A/1</t>
        </is>
      </c>
      <c r="C8" s="25" t="inlineStr">
        <is>
          <t>FT</t>
        </is>
      </c>
      <c r="D8" s="25" t="inlineStr">
        <is>
          <t>A</t>
        </is>
      </c>
      <c r="E8" s="26" t="n">
        <v>1</v>
      </c>
      <c r="F8" s="27" t="n">
        <v>46236</v>
      </c>
      <c r="G8" s="25" t="inlineStr">
        <is>
          <t>CLI-0001</t>
        </is>
      </c>
      <c r="H8" s="25" t="inlineStr">
        <is>
          <t>Normal</t>
        </is>
      </c>
      <c r="I8" s="25" t="inlineStr">
        <is>
          <t>Comunicado</t>
        </is>
      </c>
      <c r="J8" s="28" t="n">
        <v>100</v>
      </c>
      <c r="K8" s="28" t="n">
        <v>23</v>
      </c>
      <c r="L8" s="28" t="n">
        <v>123</v>
      </c>
      <c r="M8" s="24" t="inlineStr">
        <is>
          <t>Exemplo conforme</t>
        </is>
      </c>
      <c r="N8" s="29">
        <f>IF(B8="","",C8&amp;"|"&amp;D8&amp;"|"&amp;B8)</f>
        <v/>
      </c>
      <c r="O8" s="29">
        <f>IF(B8="","",IFERROR(IF(AND(B8&lt;&gt;"",C8&lt;&gt;"",D8&lt;&gt;"",E8&lt;&gt;"",ISNUMBER(E8),E8=INT(E8),E8&gt;0),"OK","Erro: identificador incompleto"),"Erro: identificador inválido"))</f>
        <v/>
      </c>
      <c r="P8" s="29">
        <f>IF(B8="","",IF(F8="","Erro: data em falta",IFERROR(IF(AND(ISNUMBER(F8),F8&gt;='Parâmetros'!$B$6,F8&lt;='Parâmetros'!$B$7),"OK","Aviso: fora do período declarado"),"Erro: data inválida")))</f>
        <v/>
      </c>
      <c r="Q8" s="29">
        <f>IF(B8="","",IF(C8="","Erro: tipo em falta",IFERROR(IF(COUNTIF('Parâmetros'!$F$5:$F$24,C8)&gt;0,"OK","Erro: tipo não configurado"),"Erro: lista de tipos indisponível")))</f>
        <v/>
      </c>
      <c r="R8" s="29">
        <f>IF(B8="","",IF(COUNTA(J8:L8)=0,"",IF(COUNTA(J8:L8)&lt;3,"Erro: total incompleto",IFERROR(IF('Parâmetros'!$B$12&lt;&gt;"Sim","Não aplicável",IF(ABS(L8-J8-K8)&lt;='Parâmetros'!$B$13,"OK","Erro: total não concilia")),"Erro: total inválido"))))</f>
        <v/>
      </c>
      <c r="S8" s="29">
        <f>IF(B8="","",IFERROR(IF(COUNTIF($N$8:$N$107,N8)&gt;1,"Erro: duplicado","OK"),"Erro: chave indisponível"))</f>
        <v/>
      </c>
      <c r="T8" s="29">
        <f>IF(B8="","",IF(OR(C8="",D8="",E8=""),"",IF('Parâmetros'!$B$14&lt;&gt;"Sim","Não aplicável",IFERROR(IF(E8='Parâmetros'!$B$15,"OK",IF(COUNTIFS($C$8:$C$107,C8,$D$8:$D$107,D8,$E$8:$E$107,E8-1)&gt;0,"OK","Aviso: possível omissão anterior")),"Erro: sequência inválida"))))</f>
        <v/>
      </c>
      <c r="U8" s="29">
        <f>IF(B8="","",IF(H8="","Erro: estado do documento em falta",IFERROR(IF(AND('Parâmetros'!$B$16&lt;&gt;"",H8='Parâmetros'!$B$16),"Aviso: anulado","OK"),"Erro: estado indisponível")))</f>
        <v/>
      </c>
      <c r="V8" s="29">
        <f>IF(B8="","",IF(I8="","Aviso: resultado por preencher",IFERROR(IF(AND('Parâmetros'!$B$17&lt;&gt;"",I8='Parâmetros'!$B$17),"Erro: rejeitado",IF(AND('Parâmetros'!$B$18&lt;&gt;"",I8='Parâmetros'!$B$18),"Aviso: não confirmado","OK")),"Erro: resultado indisponível")))</f>
        <v/>
      </c>
      <c r="W8" s="29">
        <f>IF(B8="","",IFERROR(IF(COUNTIF(O8:V8,"Erro*")&gt;0,"Erro",IF(COUNTIF(O8:V8,"Aviso*")&gt;0,"Aviso","Conforme")),"Erro"))</f>
        <v/>
      </c>
      <c r="X8" s="30">
        <f>IF(B8="","",IFERROR(TEXTJOIN(" | ",TRUE,IF(OR(LEFT(O8,5)="Erro:",LEFT(O8,6)="Aviso:"),O8,""),IF(OR(LEFT(P8,5)="Erro:",LEFT(P8,6)="Aviso:"),P8,""),IF(OR(LEFT(Q8,5)="Erro:",LEFT(Q8,6)="Aviso:"),Q8,""),IF(OR(LEFT(R8,5)="Erro:",LEFT(R8,6)="Aviso:"),R8,""),IF(OR(LEFT(S8,5)="Erro:",LEFT(S8,6)="Aviso:"),S8,""),IF(OR(LEFT(T8,5)="Erro:",LEFT(T8,6)="Aviso:"),T8,""),IF(OR(LEFT(U8,5)="Erro:",LEFT(U8,6)="Aviso:"),U8,""),IF(OR(LEFT(V8,5)="Erro:",LEFT(V8,6)="Aviso:"),V8,"")),"Erro: detalhe indisponível"))</f>
        <v/>
      </c>
    </row>
    <row r="9">
      <c r="A9" s="24" t="inlineStr">
        <is>
          <t>SAF-T demonstrativo — agosto de 2026</t>
        </is>
      </c>
      <c r="B9" s="24" t="inlineStr">
        <is>
          <t>FT A/2</t>
        </is>
      </c>
      <c r="C9" s="25" t="inlineStr">
        <is>
          <t>FT</t>
        </is>
      </c>
      <c r="D9" s="25" t="inlineStr">
        <is>
          <t>A</t>
        </is>
      </c>
      <c r="E9" s="26" t="n">
        <v>2</v>
      </c>
      <c r="F9" s="27" t="n">
        <v>46237</v>
      </c>
      <c r="G9" s="25" t="inlineStr">
        <is>
          <t>CLI-0002</t>
        </is>
      </c>
      <c r="H9" s="25" t="inlineStr">
        <is>
          <t>Normal</t>
        </is>
      </c>
      <c r="I9" s="25" t="inlineStr">
        <is>
          <t>Comunicado</t>
        </is>
      </c>
      <c r="J9" s="28" t="n">
        <v>200</v>
      </c>
      <c r="K9" s="28" t="n">
        <v>46</v>
      </c>
      <c r="L9" s="28" t="n">
        <v>246</v>
      </c>
      <c r="M9" s="24" t="inlineStr">
        <is>
          <t>Exemplo conforme</t>
        </is>
      </c>
      <c r="N9" s="29">
        <f>IF(B9="","",C9&amp;"|"&amp;D9&amp;"|"&amp;B9)</f>
        <v/>
      </c>
      <c r="O9" s="29">
        <f>IF(B9="","",IFERROR(IF(AND(B9&lt;&gt;"",C9&lt;&gt;"",D9&lt;&gt;"",E9&lt;&gt;"",ISNUMBER(E9),E9=INT(E9),E9&gt;0),"OK","Erro: identificador incompleto"),"Erro: identificador inválido"))</f>
        <v/>
      </c>
      <c r="P9" s="29">
        <f>IF(B9="","",IF(F9="","Erro: data em falta",IFERROR(IF(AND(ISNUMBER(F9),F9&gt;='Parâmetros'!$B$6,F9&lt;='Parâmetros'!$B$7),"OK","Aviso: fora do período declarado"),"Erro: data inválida")))</f>
        <v/>
      </c>
      <c r="Q9" s="29">
        <f>IF(B9="","",IF(C9="","Erro: tipo em falta",IFERROR(IF(COUNTIF('Parâmetros'!$F$5:$F$24,C9)&gt;0,"OK","Erro: tipo não configurado"),"Erro: lista de tipos indisponível")))</f>
        <v/>
      </c>
      <c r="R9" s="29">
        <f>IF(B9="","",IF(COUNTA(J9:L9)=0,"",IF(COUNTA(J9:L9)&lt;3,"Erro: total incompleto",IFERROR(IF('Parâmetros'!$B$12&lt;&gt;"Sim","Não aplicável",IF(ABS(L9-J9-K9)&lt;='Parâmetros'!$B$13,"OK","Erro: total não concilia")),"Erro: total inválido"))))</f>
        <v/>
      </c>
      <c r="S9" s="29">
        <f>IF(B9="","",IFERROR(IF(COUNTIF($N$8:$N$107,N9)&gt;1,"Erro: duplicado","OK"),"Erro: chave indisponível"))</f>
        <v/>
      </c>
      <c r="T9" s="29">
        <f>IF(B9="","",IF(OR(C9="",D9="",E9=""),"",IF('Parâmetros'!$B$14&lt;&gt;"Sim","Não aplicável",IFERROR(IF(E9='Parâmetros'!$B$15,"OK",IF(COUNTIFS($C$8:$C$107,C9,$D$8:$D$107,D9,$E$8:$E$107,E9-1)&gt;0,"OK","Aviso: possível omissão anterior")),"Erro: sequência inválida"))))</f>
        <v/>
      </c>
      <c r="U9" s="29">
        <f>IF(B9="","",IF(H9="","Erro: estado do documento em falta",IFERROR(IF(AND('Parâmetros'!$B$16&lt;&gt;"",H9='Parâmetros'!$B$16),"Aviso: anulado","OK"),"Erro: estado indisponível")))</f>
        <v/>
      </c>
      <c r="V9" s="29">
        <f>IF(B9="","",IF(I9="","Aviso: resultado por preencher",IFERROR(IF(AND('Parâmetros'!$B$17&lt;&gt;"",I9='Parâmetros'!$B$17),"Erro: rejeitado",IF(AND('Parâmetros'!$B$18&lt;&gt;"",I9='Parâmetros'!$B$18),"Aviso: não confirmado","OK")),"Erro: resultado indisponível")))</f>
        <v/>
      </c>
      <c r="W9" s="29">
        <f>IF(B9="","",IFERROR(IF(COUNTIF(O9:V9,"Erro*")&gt;0,"Erro",IF(COUNTIF(O9:V9,"Aviso*")&gt;0,"Aviso","Conforme")),"Erro"))</f>
        <v/>
      </c>
      <c r="X9" s="30">
        <f>IF(B9="","",IFERROR(TEXTJOIN(" | ",TRUE,IF(OR(LEFT(O9,5)="Erro:",LEFT(O9,6)="Aviso:"),O9,""),IF(OR(LEFT(P9,5)="Erro:",LEFT(P9,6)="Aviso:"),P9,""),IF(OR(LEFT(Q9,5)="Erro:",LEFT(Q9,6)="Aviso:"),Q9,""),IF(OR(LEFT(R9,5)="Erro:",LEFT(R9,6)="Aviso:"),R9,""),IF(OR(LEFT(S9,5)="Erro:",LEFT(S9,6)="Aviso:"),S9,""),IF(OR(LEFT(T9,5)="Erro:",LEFT(T9,6)="Aviso:"),T9,""),IF(OR(LEFT(U9,5)="Erro:",LEFT(U9,6)="Aviso:"),U9,""),IF(OR(LEFT(V9,5)="Erro:",LEFT(V9,6)="Aviso:"),V9,"")),"Erro: detalhe indisponível"))</f>
        <v/>
      </c>
    </row>
    <row r="10">
      <c r="A10" s="24" t="inlineStr">
        <is>
          <t>SAF-T demonstrativo — agosto de 2026</t>
        </is>
      </c>
      <c r="B10" s="24" t="inlineStr">
        <is>
          <t>FT A/3</t>
        </is>
      </c>
      <c r="C10" s="25" t="inlineStr">
        <is>
          <t>FT</t>
        </is>
      </c>
      <c r="D10" s="25" t="inlineStr">
        <is>
          <t>A</t>
        </is>
      </c>
      <c r="E10" s="26" t="n">
        <v>3</v>
      </c>
      <c r="F10" s="27" t="n">
        <v>46239</v>
      </c>
      <c r="G10" s="25" t="inlineStr">
        <is>
          <t>CLI-0003</t>
        </is>
      </c>
      <c r="H10" s="25" t="inlineStr">
        <is>
          <t>Normal</t>
        </is>
      </c>
      <c r="I10" s="25" t="inlineStr">
        <is>
          <t>Comunicado</t>
        </is>
      </c>
      <c r="J10" s="28" t="n">
        <v>75</v>
      </c>
      <c r="K10" s="28" t="n">
        <v>17.25</v>
      </c>
      <c r="L10" s="28" t="n">
        <v>92.25</v>
      </c>
      <c r="M10" s="24" t="inlineStr">
        <is>
          <t>Exemplo conforme</t>
        </is>
      </c>
      <c r="N10" s="29">
        <f>IF(B10="","",C10&amp;"|"&amp;D10&amp;"|"&amp;B10)</f>
        <v/>
      </c>
      <c r="O10" s="29">
        <f>IF(B10="","",IFERROR(IF(AND(B10&lt;&gt;"",C10&lt;&gt;"",D10&lt;&gt;"",E10&lt;&gt;"",ISNUMBER(E10),E10=INT(E10),E10&gt;0),"OK","Erro: identificador incompleto"),"Erro: identificador inválido"))</f>
        <v/>
      </c>
      <c r="P10" s="29">
        <f>IF(B10="","",IF(F10="","Erro: data em falta",IFERROR(IF(AND(ISNUMBER(F10),F10&gt;='Parâmetros'!$B$6,F10&lt;='Parâmetros'!$B$7),"OK","Aviso: fora do período declarado"),"Erro: data inválida")))</f>
        <v/>
      </c>
      <c r="Q10" s="29">
        <f>IF(B10="","",IF(C10="","Erro: tipo em falta",IFERROR(IF(COUNTIF('Parâmetros'!$F$5:$F$24,C10)&gt;0,"OK","Erro: tipo não configurado"),"Erro: lista de tipos indisponível")))</f>
        <v/>
      </c>
      <c r="R10" s="29">
        <f>IF(B10="","",IF(COUNTA(J10:L10)=0,"",IF(COUNTA(J10:L10)&lt;3,"Erro: total incompleto",IFERROR(IF('Parâmetros'!$B$12&lt;&gt;"Sim","Não aplicável",IF(ABS(L10-J10-K10)&lt;='Parâmetros'!$B$13,"OK","Erro: total não concilia")),"Erro: total inválido"))))</f>
        <v/>
      </c>
      <c r="S10" s="29">
        <f>IF(B10="","",IFERROR(IF(COUNTIF($N$8:$N$107,N10)&gt;1,"Erro: duplicado","OK"),"Erro: chave indisponível"))</f>
        <v/>
      </c>
      <c r="T10" s="29">
        <f>IF(B10="","",IF(OR(C10="",D10="",E10=""),"",IF('Parâmetros'!$B$14&lt;&gt;"Sim","Não aplicável",IFERROR(IF(E10='Parâmetros'!$B$15,"OK",IF(COUNTIFS($C$8:$C$107,C10,$D$8:$D$107,D10,$E$8:$E$107,E10-1)&gt;0,"OK","Aviso: possível omissão anterior")),"Erro: sequência inválida"))))</f>
        <v/>
      </c>
      <c r="U10" s="29">
        <f>IF(B10="","",IF(H10="","Erro: estado do documento em falta",IFERROR(IF(AND('Parâmetros'!$B$16&lt;&gt;"",H10='Parâmetros'!$B$16),"Aviso: anulado","OK"),"Erro: estado indisponível")))</f>
        <v/>
      </c>
      <c r="V10" s="29">
        <f>IF(B10="","",IF(I10="","Aviso: resultado por preencher",IFERROR(IF(AND('Parâmetros'!$B$17&lt;&gt;"",I10='Parâmetros'!$B$17),"Erro: rejeitado",IF(AND('Parâmetros'!$B$18&lt;&gt;"",I10='Parâmetros'!$B$18),"Aviso: não confirmado","OK")),"Erro: resultado indisponível")))</f>
        <v/>
      </c>
      <c r="W10" s="29">
        <f>IF(B10="","",IFERROR(IF(COUNTIF(O10:V10,"Erro*")&gt;0,"Erro",IF(COUNTIF(O10:V10,"Aviso*")&gt;0,"Aviso","Conforme")),"Erro"))</f>
        <v/>
      </c>
      <c r="X10" s="30">
        <f>IF(B10="","",IFERROR(TEXTJOIN(" | ",TRUE,IF(OR(LEFT(O10,5)="Erro:",LEFT(O10,6)="Aviso:"),O10,""),IF(OR(LEFT(P10,5)="Erro:",LEFT(P10,6)="Aviso:"),P10,""),IF(OR(LEFT(Q10,5)="Erro:",LEFT(Q10,6)="Aviso:"),Q10,""),IF(OR(LEFT(R10,5)="Erro:",LEFT(R10,6)="Aviso:"),R10,""),IF(OR(LEFT(S10,5)="Erro:",LEFT(S10,6)="Aviso:"),S10,""),IF(OR(LEFT(T10,5)="Erro:",LEFT(T10,6)="Aviso:"),T10,""),IF(OR(LEFT(U10,5)="Erro:",LEFT(U10,6)="Aviso:"),U10,""),IF(OR(LEFT(V10,5)="Erro:",LEFT(V10,6)="Aviso:"),V10,"")),"Erro: detalhe indisponível"))</f>
        <v/>
      </c>
    </row>
    <row r="11">
      <c r="A11" s="24" t="inlineStr">
        <is>
          <t>SAF-T demonstrativo — agosto de 2026</t>
        </is>
      </c>
      <c r="B11" s="24" t="inlineStr">
        <is>
          <t>FT A/5</t>
        </is>
      </c>
      <c r="C11" s="25" t="inlineStr">
        <is>
          <t>FT</t>
        </is>
      </c>
      <c r="D11" s="25" t="inlineStr">
        <is>
          <t>A</t>
        </is>
      </c>
      <c r="E11" s="26" t="n">
        <v>5</v>
      </c>
      <c r="F11" s="27" t="n">
        <v>46242</v>
      </c>
      <c r="G11" s="25" t="inlineStr">
        <is>
          <t>CLI-0004</t>
        </is>
      </c>
      <c r="H11" s="25" t="inlineStr">
        <is>
          <t>Normal</t>
        </is>
      </c>
      <c r="I11" s="25" t="inlineStr">
        <is>
          <t>Comunicado</t>
        </is>
      </c>
      <c r="J11" s="28" t="n">
        <v>50</v>
      </c>
      <c r="K11" s="28" t="n">
        <v>11.5</v>
      </c>
      <c r="L11" s="28" t="n">
        <v>61.5</v>
      </c>
      <c r="M11" s="24" t="inlineStr">
        <is>
          <t>Exemplo com sequência anterior em falta</t>
        </is>
      </c>
      <c r="N11" s="29">
        <f>IF(B11="","",C11&amp;"|"&amp;D11&amp;"|"&amp;B11)</f>
        <v/>
      </c>
      <c r="O11" s="29">
        <f>IF(B11="","",IFERROR(IF(AND(B11&lt;&gt;"",C11&lt;&gt;"",D11&lt;&gt;"",E11&lt;&gt;"",ISNUMBER(E11),E11=INT(E11),E11&gt;0),"OK","Erro: identificador incompleto"),"Erro: identificador inválido"))</f>
        <v/>
      </c>
      <c r="P11" s="29">
        <f>IF(B11="","",IF(F11="","Erro: data em falta",IFERROR(IF(AND(ISNUMBER(F11),F11&gt;='Parâmetros'!$B$6,F11&lt;='Parâmetros'!$B$7),"OK","Aviso: fora do período declarado"),"Erro: data inválida")))</f>
        <v/>
      </c>
      <c r="Q11" s="29">
        <f>IF(B11="","",IF(C11="","Erro: tipo em falta",IFERROR(IF(COUNTIF('Parâmetros'!$F$5:$F$24,C11)&gt;0,"OK","Erro: tipo não configurado"),"Erro: lista de tipos indisponível")))</f>
        <v/>
      </c>
      <c r="R11" s="29">
        <f>IF(B11="","",IF(COUNTA(J11:L11)=0,"",IF(COUNTA(J11:L11)&lt;3,"Erro: total incompleto",IFERROR(IF('Parâmetros'!$B$12&lt;&gt;"Sim","Não aplicável",IF(ABS(L11-J11-K11)&lt;='Parâmetros'!$B$13,"OK","Erro: total não concilia")),"Erro: total inválido"))))</f>
        <v/>
      </c>
      <c r="S11" s="29">
        <f>IF(B11="","",IFERROR(IF(COUNTIF($N$8:$N$107,N11)&gt;1,"Erro: duplicado","OK"),"Erro: chave indisponível"))</f>
        <v/>
      </c>
      <c r="T11" s="29">
        <f>IF(B11="","",IF(OR(C11="",D11="",E11=""),"",IF('Parâmetros'!$B$14&lt;&gt;"Sim","Não aplicável",IFERROR(IF(E11='Parâmetros'!$B$15,"OK",IF(COUNTIFS($C$8:$C$107,C11,$D$8:$D$107,D11,$E$8:$E$107,E11-1)&gt;0,"OK","Aviso: possível omissão anterior")),"Erro: sequência inválida"))))</f>
        <v/>
      </c>
      <c r="U11" s="29">
        <f>IF(B11="","",IF(H11="","Erro: estado do documento em falta",IFERROR(IF(AND('Parâmetros'!$B$16&lt;&gt;"",H11='Parâmetros'!$B$16),"Aviso: anulado","OK"),"Erro: estado indisponível")))</f>
        <v/>
      </c>
      <c r="V11" s="29">
        <f>IF(B11="","",IF(I11="","Aviso: resultado por preencher",IFERROR(IF(AND('Parâmetros'!$B$17&lt;&gt;"",I11='Parâmetros'!$B$17),"Erro: rejeitado",IF(AND('Parâmetros'!$B$18&lt;&gt;"",I11='Parâmetros'!$B$18),"Aviso: não confirmado","OK")),"Erro: resultado indisponível")))</f>
        <v/>
      </c>
      <c r="W11" s="29">
        <f>IF(B11="","",IFERROR(IF(COUNTIF(O11:V11,"Erro*")&gt;0,"Erro",IF(COUNTIF(O11:V11,"Aviso*")&gt;0,"Aviso","Conforme")),"Erro"))</f>
        <v/>
      </c>
      <c r="X11" s="30">
        <f>IF(B11="","",IFERROR(TEXTJOIN(" | ",TRUE,IF(OR(LEFT(O11,5)="Erro:",LEFT(O11,6)="Aviso:"),O11,""),IF(OR(LEFT(P11,5)="Erro:",LEFT(P11,6)="Aviso:"),P11,""),IF(OR(LEFT(Q11,5)="Erro:",LEFT(Q11,6)="Aviso:"),Q11,""),IF(OR(LEFT(R11,5)="Erro:",LEFT(R11,6)="Aviso:"),R11,""),IF(OR(LEFT(S11,5)="Erro:",LEFT(S11,6)="Aviso:"),S11,""),IF(OR(LEFT(T11,5)="Erro:",LEFT(T11,6)="Aviso:"),T11,""),IF(OR(LEFT(U11,5)="Erro:",LEFT(U11,6)="Aviso:"),U11,""),IF(OR(LEFT(V11,5)="Erro:",LEFT(V11,6)="Aviso:"),V11,"")),"Erro: detalhe indisponível"))</f>
        <v/>
      </c>
    </row>
    <row r="12">
      <c r="A12" s="24" t="inlineStr">
        <is>
          <t>SAF-T demonstrativo — agosto de 2026</t>
        </is>
      </c>
      <c r="B12" s="24" t="inlineStr">
        <is>
          <t>FT A/5</t>
        </is>
      </c>
      <c r="C12" s="25" t="inlineStr">
        <is>
          <t>FT</t>
        </is>
      </c>
      <c r="D12" s="25" t="inlineStr">
        <is>
          <t>A</t>
        </is>
      </c>
      <c r="E12" s="26" t="n">
        <v>5</v>
      </c>
      <c r="F12" s="27" t="n">
        <v>46242</v>
      </c>
      <c r="G12" s="25" t="inlineStr">
        <is>
          <t>CLI-0004</t>
        </is>
      </c>
      <c r="H12" s="25" t="inlineStr">
        <is>
          <t>Normal</t>
        </is>
      </c>
      <c r="I12" s="25" t="inlineStr">
        <is>
          <t>Comunicado</t>
        </is>
      </c>
      <c r="J12" s="28" t="n">
        <v>50</v>
      </c>
      <c r="K12" s="28" t="n">
        <v>11.5</v>
      </c>
      <c r="L12" s="28" t="n">
        <v>61.5</v>
      </c>
      <c r="M12" s="24" t="inlineStr">
        <is>
          <t>Exemplo de duplicado</t>
        </is>
      </c>
      <c r="N12" s="29">
        <f>IF(B12="","",C12&amp;"|"&amp;D12&amp;"|"&amp;B12)</f>
        <v/>
      </c>
      <c r="O12" s="29">
        <f>IF(B12="","",IFERROR(IF(AND(B12&lt;&gt;"",C12&lt;&gt;"",D12&lt;&gt;"",E12&lt;&gt;"",ISNUMBER(E12),E12=INT(E12),E12&gt;0),"OK","Erro: identificador incompleto"),"Erro: identificador inválido"))</f>
        <v/>
      </c>
      <c r="P12" s="29">
        <f>IF(B12="","",IF(F12="","Erro: data em falta",IFERROR(IF(AND(ISNUMBER(F12),F12&gt;='Parâmetros'!$B$6,F12&lt;='Parâmetros'!$B$7),"OK","Aviso: fora do período declarado"),"Erro: data inválida")))</f>
        <v/>
      </c>
      <c r="Q12" s="29">
        <f>IF(B12="","",IF(C12="","Erro: tipo em falta",IFERROR(IF(COUNTIF('Parâmetros'!$F$5:$F$24,C12)&gt;0,"OK","Erro: tipo não configurado"),"Erro: lista de tipos indisponível")))</f>
        <v/>
      </c>
      <c r="R12" s="29">
        <f>IF(B12="","",IF(COUNTA(J12:L12)=0,"",IF(COUNTA(J12:L12)&lt;3,"Erro: total incompleto",IFERROR(IF('Parâmetros'!$B$12&lt;&gt;"Sim","Não aplicável",IF(ABS(L12-J12-K12)&lt;='Parâmetros'!$B$13,"OK","Erro: total não concilia")),"Erro: total inválido"))))</f>
        <v/>
      </c>
      <c r="S12" s="29">
        <f>IF(B12="","",IFERROR(IF(COUNTIF($N$8:$N$107,N12)&gt;1,"Erro: duplicado","OK"),"Erro: chave indisponível"))</f>
        <v/>
      </c>
      <c r="T12" s="29">
        <f>IF(B12="","",IF(OR(C12="",D12="",E12=""),"",IF('Parâmetros'!$B$14&lt;&gt;"Sim","Não aplicável",IFERROR(IF(E12='Parâmetros'!$B$15,"OK",IF(COUNTIFS($C$8:$C$107,C12,$D$8:$D$107,D12,$E$8:$E$107,E12-1)&gt;0,"OK","Aviso: possível omissão anterior")),"Erro: sequência inválida"))))</f>
        <v/>
      </c>
      <c r="U12" s="29">
        <f>IF(B12="","",IF(H12="","Erro: estado do documento em falta",IFERROR(IF(AND('Parâmetros'!$B$16&lt;&gt;"",H12='Parâmetros'!$B$16),"Aviso: anulado","OK"),"Erro: estado indisponível")))</f>
        <v/>
      </c>
      <c r="V12" s="29">
        <f>IF(B12="","",IF(I12="","Aviso: resultado por preencher",IFERROR(IF(AND('Parâmetros'!$B$17&lt;&gt;"",I12='Parâmetros'!$B$17),"Erro: rejeitado",IF(AND('Parâmetros'!$B$18&lt;&gt;"",I12='Parâmetros'!$B$18),"Aviso: não confirmado","OK")),"Erro: resultado indisponível")))</f>
        <v/>
      </c>
      <c r="W12" s="29">
        <f>IF(B12="","",IFERROR(IF(COUNTIF(O12:V12,"Erro*")&gt;0,"Erro",IF(COUNTIF(O12:V12,"Aviso*")&gt;0,"Aviso","Conforme")),"Erro"))</f>
        <v/>
      </c>
      <c r="X12" s="30">
        <f>IF(B12="","",IFERROR(TEXTJOIN(" | ",TRUE,IF(OR(LEFT(O12,5)="Erro:",LEFT(O12,6)="Aviso:"),O12,""),IF(OR(LEFT(P12,5)="Erro:",LEFT(P12,6)="Aviso:"),P12,""),IF(OR(LEFT(Q12,5)="Erro:",LEFT(Q12,6)="Aviso:"),Q12,""),IF(OR(LEFT(R12,5)="Erro:",LEFT(R12,6)="Aviso:"),R12,""),IF(OR(LEFT(S12,5)="Erro:",LEFT(S12,6)="Aviso:"),S12,""),IF(OR(LEFT(T12,5)="Erro:",LEFT(T12,6)="Aviso:"),T12,""),IF(OR(LEFT(U12,5)="Erro:",LEFT(U12,6)="Aviso:"),U12,""),IF(OR(LEFT(V12,5)="Erro:",LEFT(V12,6)="Aviso:"),V12,"")),"Erro: detalhe indisponível"))</f>
        <v/>
      </c>
    </row>
    <row r="13">
      <c r="A13" s="24" t="inlineStr">
        <is>
          <t>SAF-T demonstrativo — agosto de 2026</t>
        </is>
      </c>
      <c r="B13" s="24" t="inlineStr">
        <is>
          <t>FT A/6</t>
        </is>
      </c>
      <c r="C13" s="25" t="inlineStr">
        <is>
          <t>FT</t>
        </is>
      </c>
      <c r="D13" s="25" t="inlineStr">
        <is>
          <t>A</t>
        </is>
      </c>
      <c r="E13" s="26" t="n">
        <v>6</v>
      </c>
      <c r="F13" s="27" t="n">
        <v>46244</v>
      </c>
      <c r="G13" s="25" t="inlineStr">
        <is>
          <t>CLI-0005</t>
        </is>
      </c>
      <c r="H13" s="25" t="inlineStr">
        <is>
          <t>Normal</t>
        </is>
      </c>
      <c r="I13" s="25" t="inlineStr">
        <is>
          <t>Rejeitado</t>
        </is>
      </c>
      <c r="J13" s="28" t="n">
        <v>150</v>
      </c>
      <c r="K13" s="28" t="n">
        <v>34.5</v>
      </c>
      <c r="L13" s="28" t="n">
        <v>184.5</v>
      </c>
      <c r="M13" s="24" t="inlineStr">
        <is>
          <t>Exemplo de resultado rejeitado</t>
        </is>
      </c>
      <c r="N13" s="29">
        <f>IF(B13="","",C13&amp;"|"&amp;D13&amp;"|"&amp;B13)</f>
        <v/>
      </c>
      <c r="O13" s="29">
        <f>IF(B13="","",IFERROR(IF(AND(B13&lt;&gt;"",C13&lt;&gt;"",D13&lt;&gt;"",E13&lt;&gt;"",ISNUMBER(E13),E13=INT(E13),E13&gt;0),"OK","Erro: identificador incompleto"),"Erro: identificador inválido"))</f>
        <v/>
      </c>
      <c r="P13" s="29">
        <f>IF(B13="","",IF(F13="","Erro: data em falta",IFERROR(IF(AND(ISNUMBER(F13),F13&gt;='Parâmetros'!$B$6,F13&lt;='Parâmetros'!$B$7),"OK","Aviso: fora do período declarado"),"Erro: data inválida")))</f>
        <v/>
      </c>
      <c r="Q13" s="29">
        <f>IF(B13="","",IF(C13="","Erro: tipo em falta",IFERROR(IF(COUNTIF('Parâmetros'!$F$5:$F$24,C13)&gt;0,"OK","Erro: tipo não configurado"),"Erro: lista de tipos indisponível")))</f>
        <v/>
      </c>
      <c r="R13" s="29">
        <f>IF(B13="","",IF(COUNTA(J13:L13)=0,"",IF(COUNTA(J13:L13)&lt;3,"Erro: total incompleto",IFERROR(IF('Parâmetros'!$B$12&lt;&gt;"Sim","Não aplicável",IF(ABS(L13-J13-K13)&lt;='Parâmetros'!$B$13,"OK","Erro: total não concilia")),"Erro: total inválido"))))</f>
        <v/>
      </c>
      <c r="S13" s="29">
        <f>IF(B13="","",IFERROR(IF(COUNTIF($N$8:$N$107,N13)&gt;1,"Erro: duplicado","OK"),"Erro: chave indisponível"))</f>
        <v/>
      </c>
      <c r="T13" s="29">
        <f>IF(B13="","",IF(OR(C13="",D13="",E13=""),"",IF('Parâmetros'!$B$14&lt;&gt;"Sim","Não aplicável",IFERROR(IF(E13='Parâmetros'!$B$15,"OK",IF(COUNTIFS($C$8:$C$107,C13,$D$8:$D$107,D13,$E$8:$E$107,E13-1)&gt;0,"OK","Aviso: possível omissão anterior")),"Erro: sequência inválida"))))</f>
        <v/>
      </c>
      <c r="U13" s="29">
        <f>IF(B13="","",IF(H13="","Erro: estado do documento em falta",IFERROR(IF(AND('Parâmetros'!$B$16&lt;&gt;"",H13='Parâmetros'!$B$16),"Aviso: anulado","OK"),"Erro: estado indisponível")))</f>
        <v/>
      </c>
      <c r="V13" s="29">
        <f>IF(B13="","",IF(I13="","Aviso: resultado por preencher",IFERROR(IF(AND('Parâmetros'!$B$17&lt;&gt;"",I13='Parâmetros'!$B$17),"Erro: rejeitado",IF(AND('Parâmetros'!$B$18&lt;&gt;"",I13='Parâmetros'!$B$18),"Aviso: não confirmado","OK")),"Erro: resultado indisponível")))</f>
        <v/>
      </c>
      <c r="W13" s="29">
        <f>IF(B13="","",IFERROR(IF(COUNTIF(O13:V13,"Erro*")&gt;0,"Erro",IF(COUNTIF(O13:V13,"Aviso*")&gt;0,"Aviso","Conforme")),"Erro"))</f>
        <v/>
      </c>
      <c r="X13" s="30">
        <f>IF(B13="","",IFERROR(TEXTJOIN(" | ",TRUE,IF(OR(LEFT(O13,5)="Erro:",LEFT(O13,6)="Aviso:"),O13,""),IF(OR(LEFT(P13,5)="Erro:",LEFT(P13,6)="Aviso:"),P13,""),IF(OR(LEFT(Q13,5)="Erro:",LEFT(Q13,6)="Aviso:"),Q13,""),IF(OR(LEFT(R13,5)="Erro:",LEFT(R13,6)="Aviso:"),R13,""),IF(OR(LEFT(S13,5)="Erro:",LEFT(S13,6)="Aviso:"),S13,""),IF(OR(LEFT(T13,5)="Erro:",LEFT(T13,6)="Aviso:"),T13,""),IF(OR(LEFT(U13,5)="Erro:",LEFT(U13,6)="Aviso:"),U13,""),IF(OR(LEFT(V13,5)="Erro:",LEFT(V13,6)="Aviso:"),V13,"")),"Erro: detalhe indisponível"))</f>
        <v/>
      </c>
    </row>
    <row r="14">
      <c r="A14" s="24" t="inlineStr">
        <is>
          <t>SAF-T demonstrativo — agosto de 2026</t>
        </is>
      </c>
      <c r="B14" s="24" t="inlineStr">
        <is>
          <t>NC B/1</t>
        </is>
      </c>
      <c r="C14" s="25" t="inlineStr">
        <is>
          <t>NC</t>
        </is>
      </c>
      <c r="D14" s="25" t="inlineStr">
        <is>
          <t>B</t>
        </is>
      </c>
      <c r="E14" s="26" t="n">
        <v>1</v>
      </c>
      <c r="F14" s="27" t="n">
        <v>46246</v>
      </c>
      <c r="G14" s="25" t="inlineStr">
        <is>
          <t>CLI-0002</t>
        </is>
      </c>
      <c r="H14" s="25" t="inlineStr">
        <is>
          <t>Normal</t>
        </is>
      </c>
      <c r="I14" s="25" t="inlineStr">
        <is>
          <t>Comunicado</t>
        </is>
      </c>
      <c r="J14" s="28" t="n">
        <v>50</v>
      </c>
      <c r="K14" s="28" t="n">
        <v>11.5</v>
      </c>
      <c r="L14" s="28" t="n">
        <v>61.5</v>
      </c>
      <c r="M14" s="24" t="inlineStr">
        <is>
          <t>Exemplo de nota de crédito</t>
        </is>
      </c>
      <c r="N14" s="29">
        <f>IF(B14="","",C14&amp;"|"&amp;D14&amp;"|"&amp;B14)</f>
        <v/>
      </c>
      <c r="O14" s="29">
        <f>IF(B14="","",IFERROR(IF(AND(B14&lt;&gt;"",C14&lt;&gt;"",D14&lt;&gt;"",E14&lt;&gt;"",ISNUMBER(E14),E14=INT(E14),E14&gt;0),"OK","Erro: identificador incompleto"),"Erro: identificador inválido"))</f>
        <v/>
      </c>
      <c r="P14" s="29">
        <f>IF(B14="","",IF(F14="","Erro: data em falta",IFERROR(IF(AND(ISNUMBER(F14),F14&gt;='Parâmetros'!$B$6,F14&lt;='Parâmetros'!$B$7),"OK","Aviso: fora do período declarado"),"Erro: data inválida")))</f>
        <v/>
      </c>
      <c r="Q14" s="29">
        <f>IF(B14="","",IF(C14="","Erro: tipo em falta",IFERROR(IF(COUNTIF('Parâmetros'!$F$5:$F$24,C14)&gt;0,"OK","Erro: tipo não configurado"),"Erro: lista de tipos indisponível")))</f>
        <v/>
      </c>
      <c r="R14" s="29">
        <f>IF(B14="","",IF(COUNTA(J14:L14)=0,"",IF(COUNTA(J14:L14)&lt;3,"Erro: total incompleto",IFERROR(IF('Parâmetros'!$B$12&lt;&gt;"Sim","Não aplicável",IF(ABS(L14-J14-K14)&lt;='Parâmetros'!$B$13,"OK","Erro: total não concilia")),"Erro: total inválido"))))</f>
        <v/>
      </c>
      <c r="S14" s="29">
        <f>IF(B14="","",IFERROR(IF(COUNTIF($N$8:$N$107,N14)&gt;1,"Erro: duplicado","OK"),"Erro: chave indisponível"))</f>
        <v/>
      </c>
      <c r="T14" s="29">
        <f>IF(B14="","",IF(OR(C14="",D14="",E14=""),"",IF('Parâmetros'!$B$14&lt;&gt;"Sim","Não aplicável",IFERROR(IF(E14='Parâmetros'!$B$15,"OK",IF(COUNTIFS($C$8:$C$107,C14,$D$8:$D$107,D14,$E$8:$E$107,E14-1)&gt;0,"OK","Aviso: possível omissão anterior")),"Erro: sequência inválida"))))</f>
        <v/>
      </c>
      <c r="U14" s="29">
        <f>IF(B14="","",IF(H14="","Erro: estado do documento em falta",IFERROR(IF(AND('Parâmetros'!$B$16&lt;&gt;"",H14='Parâmetros'!$B$16),"Aviso: anulado","OK"),"Erro: estado indisponível")))</f>
        <v/>
      </c>
      <c r="V14" s="29">
        <f>IF(B14="","",IF(I14="","Aviso: resultado por preencher",IFERROR(IF(AND('Parâmetros'!$B$17&lt;&gt;"",I14='Parâmetros'!$B$17),"Erro: rejeitado",IF(AND('Parâmetros'!$B$18&lt;&gt;"",I14='Parâmetros'!$B$18),"Aviso: não confirmado","OK")),"Erro: resultado indisponível")))</f>
        <v/>
      </c>
      <c r="W14" s="29">
        <f>IF(B14="","",IFERROR(IF(COUNTIF(O14:V14,"Erro*")&gt;0,"Erro",IF(COUNTIF(O14:V14,"Aviso*")&gt;0,"Aviso","Conforme")),"Erro"))</f>
        <v/>
      </c>
      <c r="X14" s="30">
        <f>IF(B14="","",IFERROR(TEXTJOIN(" | ",TRUE,IF(OR(LEFT(O14,5)="Erro:",LEFT(O14,6)="Aviso:"),O14,""),IF(OR(LEFT(P14,5)="Erro:",LEFT(P14,6)="Aviso:"),P14,""),IF(OR(LEFT(Q14,5)="Erro:",LEFT(Q14,6)="Aviso:"),Q14,""),IF(OR(LEFT(R14,5)="Erro:",LEFT(R14,6)="Aviso:"),R14,""),IF(OR(LEFT(S14,5)="Erro:",LEFT(S14,6)="Aviso:"),S14,""),IF(OR(LEFT(T14,5)="Erro:",LEFT(T14,6)="Aviso:"),T14,""),IF(OR(LEFT(U14,5)="Erro:",LEFT(U14,6)="Aviso:"),U14,""),IF(OR(LEFT(V14,5)="Erro:",LEFT(V14,6)="Aviso:"),V14,"")),"Erro: detalhe indisponível"))</f>
        <v/>
      </c>
    </row>
    <row r="15">
      <c r="A15" s="24" t="inlineStr">
        <is>
          <t>SAF-T demonstrativo — agosto de 2026</t>
        </is>
      </c>
      <c r="B15" s="24" t="inlineStr">
        <is>
          <t>FT A/7</t>
        </is>
      </c>
      <c r="C15" s="25" t="inlineStr">
        <is>
          <t>FT</t>
        </is>
      </c>
      <c r="D15" s="25" t="inlineStr">
        <is>
          <t>A</t>
        </is>
      </c>
      <c r="E15" s="26" t="n">
        <v>7</v>
      </c>
      <c r="F15" s="27" t="n">
        <v>46249</v>
      </c>
      <c r="G15" s="25" t="inlineStr">
        <is>
          <t>CLI-0006</t>
        </is>
      </c>
      <c r="H15" s="25" t="inlineStr">
        <is>
          <t>Anulado</t>
        </is>
      </c>
      <c r="I15" s="25" t="inlineStr">
        <is>
          <t>Comunicado</t>
        </is>
      </c>
      <c r="J15" s="28" t="n">
        <v>80</v>
      </c>
      <c r="K15" s="28" t="n">
        <v>18.4</v>
      </c>
      <c r="L15" s="28" t="n">
        <v>98.40000000000001</v>
      </c>
      <c r="M15" s="24" t="inlineStr">
        <is>
          <t>Exemplo de documento anulado</t>
        </is>
      </c>
      <c r="N15" s="29">
        <f>IF(B15="","",C15&amp;"|"&amp;D15&amp;"|"&amp;B15)</f>
        <v/>
      </c>
      <c r="O15" s="29">
        <f>IF(B15="","",IFERROR(IF(AND(B15&lt;&gt;"",C15&lt;&gt;"",D15&lt;&gt;"",E15&lt;&gt;"",ISNUMBER(E15),E15=INT(E15),E15&gt;0),"OK","Erro: identificador incompleto"),"Erro: identificador inválido"))</f>
        <v/>
      </c>
      <c r="P15" s="29">
        <f>IF(B15="","",IF(F15="","Erro: data em falta",IFERROR(IF(AND(ISNUMBER(F15),F15&gt;='Parâmetros'!$B$6,F15&lt;='Parâmetros'!$B$7),"OK","Aviso: fora do período declarado"),"Erro: data inválida")))</f>
        <v/>
      </c>
      <c r="Q15" s="29">
        <f>IF(B15="","",IF(C15="","Erro: tipo em falta",IFERROR(IF(COUNTIF('Parâmetros'!$F$5:$F$24,C15)&gt;0,"OK","Erro: tipo não configurado"),"Erro: lista de tipos indisponível")))</f>
        <v/>
      </c>
      <c r="R15" s="29">
        <f>IF(B15="","",IF(COUNTA(J15:L15)=0,"",IF(COUNTA(J15:L15)&lt;3,"Erro: total incompleto",IFERROR(IF('Parâmetros'!$B$12&lt;&gt;"Sim","Não aplicável",IF(ABS(L15-J15-K15)&lt;='Parâmetros'!$B$13,"OK","Erro: total não concilia")),"Erro: total inválido"))))</f>
        <v/>
      </c>
      <c r="S15" s="29">
        <f>IF(B15="","",IFERROR(IF(COUNTIF($N$8:$N$107,N15)&gt;1,"Erro: duplicado","OK"),"Erro: chave indisponível"))</f>
        <v/>
      </c>
      <c r="T15" s="29">
        <f>IF(B15="","",IF(OR(C15="",D15="",E15=""),"",IF('Parâmetros'!$B$14&lt;&gt;"Sim","Não aplicável",IFERROR(IF(E15='Parâmetros'!$B$15,"OK",IF(COUNTIFS($C$8:$C$107,C15,$D$8:$D$107,D15,$E$8:$E$107,E15-1)&gt;0,"OK","Aviso: possível omissão anterior")),"Erro: sequência inválida"))))</f>
        <v/>
      </c>
      <c r="U15" s="29">
        <f>IF(B15="","",IF(H15="","Erro: estado do documento em falta",IFERROR(IF(AND('Parâmetros'!$B$16&lt;&gt;"",H15='Parâmetros'!$B$16),"Aviso: anulado","OK"),"Erro: estado indisponível")))</f>
        <v/>
      </c>
      <c r="V15" s="29">
        <f>IF(B15="","",IF(I15="","Aviso: resultado por preencher",IFERROR(IF(AND('Parâmetros'!$B$17&lt;&gt;"",I15='Parâmetros'!$B$17),"Erro: rejeitado",IF(AND('Parâmetros'!$B$18&lt;&gt;"",I15='Parâmetros'!$B$18),"Aviso: não confirmado","OK")),"Erro: resultado indisponível")))</f>
        <v/>
      </c>
      <c r="W15" s="29">
        <f>IF(B15="","",IFERROR(IF(COUNTIF(O15:V15,"Erro*")&gt;0,"Erro",IF(COUNTIF(O15:V15,"Aviso*")&gt;0,"Aviso","Conforme")),"Erro"))</f>
        <v/>
      </c>
      <c r="X15" s="30">
        <f>IF(B15="","",IFERROR(TEXTJOIN(" | ",TRUE,IF(OR(LEFT(O15,5)="Erro:",LEFT(O15,6)="Aviso:"),O15,""),IF(OR(LEFT(P15,5)="Erro:",LEFT(P15,6)="Aviso:"),P15,""),IF(OR(LEFT(Q15,5)="Erro:",LEFT(Q15,6)="Aviso:"),Q15,""),IF(OR(LEFT(R15,5)="Erro:",LEFT(R15,6)="Aviso:"),R15,""),IF(OR(LEFT(S15,5)="Erro:",LEFT(S15,6)="Aviso:"),S15,""),IF(OR(LEFT(T15,5)="Erro:",LEFT(T15,6)="Aviso:"),T15,""),IF(OR(LEFT(U15,5)="Erro:",LEFT(U15,6)="Aviso:"),U15,""),IF(OR(LEFT(V15,5)="Erro:",LEFT(V15,6)="Aviso:"),V15,"")),"Erro: detalhe indisponível"))</f>
        <v/>
      </c>
    </row>
    <row r="16">
      <c r="A16" s="24" t="inlineStr">
        <is>
          <t>SAF-T demonstrativo — agosto de 2026</t>
        </is>
      </c>
      <c r="B16" s="24" t="inlineStr">
        <is>
          <t>FT A/8</t>
        </is>
      </c>
      <c r="C16" s="25" t="inlineStr">
        <is>
          <t>FT</t>
        </is>
      </c>
      <c r="D16" s="25" t="inlineStr">
        <is>
          <t>A</t>
        </is>
      </c>
      <c r="E16" s="26" t="n">
        <v>8</v>
      </c>
      <c r="F16" s="27" t="n">
        <v>46254</v>
      </c>
      <c r="G16" s="25" t="inlineStr">
        <is>
          <t>CLI-0007</t>
        </is>
      </c>
      <c r="H16" s="25" t="inlineStr">
        <is>
          <t>Normal</t>
        </is>
      </c>
      <c r="I16" s="25" t="inlineStr">
        <is>
          <t>Comunicado</t>
        </is>
      </c>
      <c r="J16" s="28" t="n">
        <v>100</v>
      </c>
      <c r="K16" s="28" t="n">
        <v>23</v>
      </c>
      <c r="L16" s="28" t="n">
        <v>124</v>
      </c>
      <c r="M16" s="24" t="inlineStr">
        <is>
          <t>Exemplo de diferença aritmética</t>
        </is>
      </c>
      <c r="N16" s="29">
        <f>IF(B16="","",C16&amp;"|"&amp;D16&amp;"|"&amp;B16)</f>
        <v/>
      </c>
      <c r="O16" s="29">
        <f>IF(B16="","",IFERROR(IF(AND(B16&lt;&gt;"",C16&lt;&gt;"",D16&lt;&gt;"",E16&lt;&gt;"",ISNUMBER(E16),E16=INT(E16),E16&gt;0),"OK","Erro: identificador incompleto"),"Erro: identificador inválido"))</f>
        <v/>
      </c>
      <c r="P16" s="29">
        <f>IF(B16="","",IF(F16="","Erro: data em falta",IFERROR(IF(AND(ISNUMBER(F16),F16&gt;='Parâmetros'!$B$6,F16&lt;='Parâmetros'!$B$7),"OK","Aviso: fora do período declarado"),"Erro: data inválida")))</f>
        <v/>
      </c>
      <c r="Q16" s="29">
        <f>IF(B16="","",IF(C16="","Erro: tipo em falta",IFERROR(IF(COUNTIF('Parâmetros'!$F$5:$F$24,C16)&gt;0,"OK","Erro: tipo não configurado"),"Erro: lista de tipos indisponível")))</f>
        <v/>
      </c>
      <c r="R16" s="29">
        <f>IF(B16="","",IF(COUNTA(J16:L16)=0,"",IF(COUNTA(J16:L16)&lt;3,"Erro: total incompleto",IFERROR(IF('Parâmetros'!$B$12&lt;&gt;"Sim","Não aplicável",IF(ABS(L16-J16-K16)&lt;='Parâmetros'!$B$13,"OK","Erro: total não concilia")),"Erro: total inválido"))))</f>
        <v/>
      </c>
      <c r="S16" s="29">
        <f>IF(B16="","",IFERROR(IF(COUNTIF($N$8:$N$107,N16)&gt;1,"Erro: duplicado","OK"),"Erro: chave indisponível"))</f>
        <v/>
      </c>
      <c r="T16" s="29">
        <f>IF(B16="","",IF(OR(C16="",D16="",E16=""),"",IF('Parâmetros'!$B$14&lt;&gt;"Sim","Não aplicável",IFERROR(IF(E16='Parâmetros'!$B$15,"OK",IF(COUNTIFS($C$8:$C$107,C16,$D$8:$D$107,D16,$E$8:$E$107,E16-1)&gt;0,"OK","Aviso: possível omissão anterior")),"Erro: sequência inválida"))))</f>
        <v/>
      </c>
      <c r="U16" s="29">
        <f>IF(B16="","",IF(H16="","Erro: estado do documento em falta",IFERROR(IF(AND('Parâmetros'!$B$16&lt;&gt;"",H16='Parâmetros'!$B$16),"Aviso: anulado","OK"),"Erro: estado indisponível")))</f>
        <v/>
      </c>
      <c r="V16" s="29">
        <f>IF(B16="","",IF(I16="","Aviso: resultado por preencher",IFERROR(IF(AND('Parâmetros'!$B$17&lt;&gt;"",I16='Parâmetros'!$B$17),"Erro: rejeitado",IF(AND('Parâmetros'!$B$18&lt;&gt;"",I16='Parâmetros'!$B$18),"Aviso: não confirmado","OK")),"Erro: resultado indisponível")))</f>
        <v/>
      </c>
      <c r="W16" s="29">
        <f>IF(B16="","",IFERROR(IF(COUNTIF(O16:V16,"Erro*")&gt;0,"Erro",IF(COUNTIF(O16:V16,"Aviso*")&gt;0,"Aviso","Conforme")),"Erro"))</f>
        <v/>
      </c>
      <c r="X16" s="30">
        <f>IF(B16="","",IFERROR(TEXTJOIN(" | ",TRUE,IF(OR(LEFT(O16,5)="Erro:",LEFT(O16,6)="Aviso:"),O16,""),IF(OR(LEFT(P16,5)="Erro:",LEFT(P16,6)="Aviso:"),P16,""),IF(OR(LEFT(Q16,5)="Erro:",LEFT(Q16,6)="Aviso:"),Q16,""),IF(OR(LEFT(R16,5)="Erro:",LEFT(R16,6)="Aviso:"),R16,""),IF(OR(LEFT(S16,5)="Erro:",LEFT(S16,6)="Aviso:"),S16,""),IF(OR(LEFT(T16,5)="Erro:",LEFT(T16,6)="Aviso:"),T16,""),IF(OR(LEFT(U16,5)="Erro:",LEFT(U16,6)="Aviso:"),U16,""),IF(OR(LEFT(V16,5)="Erro:",LEFT(V16,6)="Aviso:"),V16,"")),"Erro: detalhe indisponível"))</f>
        <v/>
      </c>
    </row>
    <row r="17">
      <c r="A17" s="24" t="n"/>
      <c r="B17" s="24" t="n"/>
      <c r="C17" s="25" t="n"/>
      <c r="D17" s="25" t="n"/>
      <c r="E17" s="26" t="n"/>
      <c r="F17" s="27" t="n"/>
      <c r="G17" s="25" t="n"/>
      <c r="H17" s="25" t="n"/>
      <c r="I17" s="25" t="n"/>
      <c r="J17" s="28" t="n"/>
      <c r="K17" s="28" t="n"/>
      <c r="L17" s="28" t="n"/>
      <c r="M17" s="24" t="n"/>
      <c r="N17" s="29">
        <f>IF(B17="","",C17&amp;"|"&amp;D17&amp;"|"&amp;B17)</f>
        <v/>
      </c>
      <c r="O17" s="29">
        <f>IF(B17="","",IFERROR(IF(AND(B17&lt;&gt;"",C17&lt;&gt;"",D17&lt;&gt;"",E17&lt;&gt;"",ISNUMBER(E17),E17=INT(E17),E17&gt;0),"OK","Erro: identificador incompleto"),"Erro: identificador inválido"))</f>
        <v/>
      </c>
      <c r="P17" s="29">
        <f>IF(B17="","",IF(F17="","Erro: data em falta",IFERROR(IF(AND(ISNUMBER(F17),F17&gt;='Parâmetros'!$B$6,F17&lt;='Parâmetros'!$B$7),"OK","Aviso: fora do período declarado"),"Erro: data inválida")))</f>
        <v/>
      </c>
      <c r="Q17" s="29">
        <f>IF(B17="","",IF(C17="","Erro: tipo em falta",IFERROR(IF(COUNTIF('Parâmetros'!$F$5:$F$24,C17)&gt;0,"OK","Erro: tipo não configurado"),"Erro: lista de tipos indisponível")))</f>
        <v/>
      </c>
      <c r="R17" s="29">
        <f>IF(B17="","",IF(COUNTA(J17:L17)=0,"",IF(COUNTA(J17:L17)&lt;3,"Erro: total incompleto",IFERROR(IF('Parâmetros'!$B$12&lt;&gt;"Sim","Não aplicável",IF(ABS(L17-J17-K17)&lt;='Parâmetros'!$B$13,"OK","Erro: total não concilia")),"Erro: total inválido"))))</f>
        <v/>
      </c>
      <c r="S17" s="29">
        <f>IF(B17="","",IFERROR(IF(COUNTIF($N$8:$N$107,N17)&gt;1,"Erro: duplicado","OK"),"Erro: chave indisponível"))</f>
        <v/>
      </c>
      <c r="T17" s="29">
        <f>IF(B17="","",IF(OR(C17="",D17="",E17=""),"",IF('Parâmetros'!$B$14&lt;&gt;"Sim","Não aplicável",IFERROR(IF(E17='Parâmetros'!$B$15,"OK",IF(COUNTIFS($C$8:$C$107,C17,$D$8:$D$107,D17,$E$8:$E$107,E17-1)&gt;0,"OK","Aviso: possível omissão anterior")),"Erro: sequência inválida"))))</f>
        <v/>
      </c>
      <c r="U17" s="29">
        <f>IF(B17="","",IF(H17="","Erro: estado do documento em falta",IFERROR(IF(AND('Parâmetros'!$B$16&lt;&gt;"",H17='Parâmetros'!$B$16),"Aviso: anulado","OK"),"Erro: estado indisponível")))</f>
        <v/>
      </c>
      <c r="V17" s="29">
        <f>IF(B17="","",IF(I17="","Aviso: resultado por preencher",IFERROR(IF(AND('Parâmetros'!$B$17&lt;&gt;"",I17='Parâmetros'!$B$17),"Erro: rejeitado",IF(AND('Parâmetros'!$B$18&lt;&gt;"",I17='Parâmetros'!$B$18),"Aviso: não confirmado","OK")),"Erro: resultado indisponível")))</f>
        <v/>
      </c>
      <c r="W17" s="29">
        <f>IF(B17="","",IFERROR(IF(COUNTIF(O17:V17,"Erro*")&gt;0,"Erro",IF(COUNTIF(O17:V17,"Aviso*")&gt;0,"Aviso","Conforme")),"Erro"))</f>
        <v/>
      </c>
      <c r="X17" s="30">
        <f>IF(B17="","",IFERROR(TEXTJOIN(" | ",TRUE,IF(OR(LEFT(O17,5)="Erro:",LEFT(O17,6)="Aviso:"),O17,""),IF(OR(LEFT(P17,5)="Erro:",LEFT(P17,6)="Aviso:"),P17,""),IF(OR(LEFT(Q17,5)="Erro:",LEFT(Q17,6)="Aviso:"),Q17,""),IF(OR(LEFT(R17,5)="Erro:",LEFT(R17,6)="Aviso:"),R17,""),IF(OR(LEFT(S17,5)="Erro:",LEFT(S17,6)="Aviso:"),S17,""),IF(OR(LEFT(T17,5)="Erro:",LEFT(T17,6)="Aviso:"),T17,""),IF(OR(LEFT(U17,5)="Erro:",LEFT(U17,6)="Aviso:"),U17,""),IF(OR(LEFT(V17,5)="Erro:",LEFT(V17,6)="Aviso:"),V17,"")),"Erro: detalhe indisponível"))</f>
        <v/>
      </c>
    </row>
    <row r="18">
      <c r="A18" s="24" t="n"/>
      <c r="B18" s="24" t="n"/>
      <c r="C18" s="25" t="n"/>
      <c r="D18" s="25" t="n"/>
      <c r="E18" s="26" t="n"/>
      <c r="F18" s="27" t="n"/>
      <c r="G18" s="25" t="n"/>
      <c r="H18" s="25" t="n"/>
      <c r="I18" s="25" t="n"/>
      <c r="J18" s="28" t="n"/>
      <c r="K18" s="28" t="n"/>
      <c r="L18" s="28" t="n"/>
      <c r="M18" s="24" t="n"/>
      <c r="N18" s="29">
        <f>IF(B18="","",C18&amp;"|"&amp;D18&amp;"|"&amp;B18)</f>
        <v/>
      </c>
      <c r="O18" s="29">
        <f>IF(B18="","",IFERROR(IF(AND(B18&lt;&gt;"",C18&lt;&gt;"",D18&lt;&gt;"",E18&lt;&gt;"",ISNUMBER(E18),E18=INT(E18),E18&gt;0),"OK","Erro: identificador incompleto"),"Erro: identificador inválido"))</f>
        <v/>
      </c>
      <c r="P18" s="29">
        <f>IF(B18="","",IF(F18="","Erro: data em falta",IFERROR(IF(AND(ISNUMBER(F18),F18&gt;='Parâmetros'!$B$6,F18&lt;='Parâmetros'!$B$7),"OK","Aviso: fora do período declarado"),"Erro: data inválida")))</f>
        <v/>
      </c>
      <c r="Q18" s="29">
        <f>IF(B18="","",IF(C18="","Erro: tipo em falta",IFERROR(IF(COUNTIF('Parâmetros'!$F$5:$F$24,C18)&gt;0,"OK","Erro: tipo não configurado"),"Erro: lista de tipos indisponível")))</f>
        <v/>
      </c>
      <c r="R18" s="29">
        <f>IF(B18="","",IF(COUNTA(J18:L18)=0,"",IF(COUNTA(J18:L18)&lt;3,"Erro: total incompleto",IFERROR(IF('Parâmetros'!$B$12&lt;&gt;"Sim","Não aplicável",IF(ABS(L18-J18-K18)&lt;='Parâmetros'!$B$13,"OK","Erro: total não concilia")),"Erro: total inválido"))))</f>
        <v/>
      </c>
      <c r="S18" s="29">
        <f>IF(B18="","",IFERROR(IF(COUNTIF($N$8:$N$107,N18)&gt;1,"Erro: duplicado","OK"),"Erro: chave indisponível"))</f>
        <v/>
      </c>
      <c r="T18" s="29">
        <f>IF(B18="","",IF(OR(C18="",D18="",E18=""),"",IF('Parâmetros'!$B$14&lt;&gt;"Sim","Não aplicável",IFERROR(IF(E18='Parâmetros'!$B$15,"OK",IF(COUNTIFS($C$8:$C$107,C18,$D$8:$D$107,D18,$E$8:$E$107,E18-1)&gt;0,"OK","Aviso: possível omissão anterior")),"Erro: sequência inválida"))))</f>
        <v/>
      </c>
      <c r="U18" s="29">
        <f>IF(B18="","",IF(H18="","Erro: estado do documento em falta",IFERROR(IF(AND('Parâmetros'!$B$16&lt;&gt;"",H18='Parâmetros'!$B$16),"Aviso: anulado","OK"),"Erro: estado indisponível")))</f>
        <v/>
      </c>
      <c r="V18" s="29">
        <f>IF(B18="","",IF(I18="","Aviso: resultado por preencher",IFERROR(IF(AND('Parâmetros'!$B$17&lt;&gt;"",I18='Parâmetros'!$B$17),"Erro: rejeitado",IF(AND('Parâmetros'!$B$18&lt;&gt;"",I18='Parâmetros'!$B$18),"Aviso: não confirmado","OK")),"Erro: resultado indisponível")))</f>
        <v/>
      </c>
      <c r="W18" s="29">
        <f>IF(B18="","",IFERROR(IF(COUNTIF(O18:V18,"Erro*")&gt;0,"Erro",IF(COUNTIF(O18:V18,"Aviso*")&gt;0,"Aviso","Conforme")),"Erro"))</f>
        <v/>
      </c>
      <c r="X18" s="30">
        <f>IF(B18="","",IFERROR(TEXTJOIN(" | ",TRUE,IF(OR(LEFT(O18,5)="Erro:",LEFT(O18,6)="Aviso:"),O18,""),IF(OR(LEFT(P18,5)="Erro:",LEFT(P18,6)="Aviso:"),P18,""),IF(OR(LEFT(Q18,5)="Erro:",LEFT(Q18,6)="Aviso:"),Q18,""),IF(OR(LEFT(R18,5)="Erro:",LEFT(R18,6)="Aviso:"),R18,""),IF(OR(LEFT(S18,5)="Erro:",LEFT(S18,6)="Aviso:"),S18,""),IF(OR(LEFT(T18,5)="Erro:",LEFT(T18,6)="Aviso:"),T18,""),IF(OR(LEFT(U18,5)="Erro:",LEFT(U18,6)="Aviso:"),U18,""),IF(OR(LEFT(V18,5)="Erro:",LEFT(V18,6)="Aviso:"),V18,"")),"Erro: detalhe indisponível"))</f>
        <v/>
      </c>
    </row>
    <row r="19">
      <c r="A19" s="24" t="n"/>
      <c r="B19" s="24" t="n"/>
      <c r="C19" s="25" t="n"/>
      <c r="D19" s="25" t="n"/>
      <c r="E19" s="26" t="n"/>
      <c r="F19" s="27" t="n"/>
      <c r="G19" s="25" t="n"/>
      <c r="H19" s="25" t="n"/>
      <c r="I19" s="25" t="n"/>
      <c r="J19" s="28" t="n"/>
      <c r="K19" s="28" t="n"/>
      <c r="L19" s="28" t="n"/>
      <c r="M19" s="24" t="n"/>
      <c r="N19" s="29">
        <f>IF(B19="","",C19&amp;"|"&amp;D19&amp;"|"&amp;B19)</f>
        <v/>
      </c>
      <c r="O19" s="29">
        <f>IF(B19="","",IFERROR(IF(AND(B19&lt;&gt;"",C19&lt;&gt;"",D19&lt;&gt;"",E19&lt;&gt;"",ISNUMBER(E19),E19=INT(E19),E19&gt;0),"OK","Erro: identificador incompleto"),"Erro: identificador inválido"))</f>
        <v/>
      </c>
      <c r="P19" s="29">
        <f>IF(B19="","",IF(F19="","Erro: data em falta",IFERROR(IF(AND(ISNUMBER(F19),F19&gt;='Parâmetros'!$B$6,F19&lt;='Parâmetros'!$B$7),"OK","Aviso: fora do período declarado"),"Erro: data inválida")))</f>
        <v/>
      </c>
      <c r="Q19" s="29">
        <f>IF(B19="","",IF(C19="","Erro: tipo em falta",IFERROR(IF(COUNTIF('Parâmetros'!$F$5:$F$24,C19)&gt;0,"OK","Erro: tipo não configurado"),"Erro: lista de tipos indisponível")))</f>
        <v/>
      </c>
      <c r="R19" s="29">
        <f>IF(B19="","",IF(COUNTA(J19:L19)=0,"",IF(COUNTA(J19:L19)&lt;3,"Erro: total incompleto",IFERROR(IF('Parâmetros'!$B$12&lt;&gt;"Sim","Não aplicável",IF(ABS(L19-J19-K19)&lt;='Parâmetros'!$B$13,"OK","Erro: total não concilia")),"Erro: total inválido"))))</f>
        <v/>
      </c>
      <c r="S19" s="29">
        <f>IF(B19="","",IFERROR(IF(COUNTIF($N$8:$N$107,N19)&gt;1,"Erro: duplicado","OK"),"Erro: chave indisponível"))</f>
        <v/>
      </c>
      <c r="T19" s="29">
        <f>IF(B19="","",IF(OR(C19="",D19="",E19=""),"",IF('Parâmetros'!$B$14&lt;&gt;"Sim","Não aplicável",IFERROR(IF(E19='Parâmetros'!$B$15,"OK",IF(COUNTIFS($C$8:$C$107,C19,$D$8:$D$107,D19,$E$8:$E$107,E19-1)&gt;0,"OK","Aviso: possível omissão anterior")),"Erro: sequência inválida"))))</f>
        <v/>
      </c>
      <c r="U19" s="29">
        <f>IF(B19="","",IF(H19="","Erro: estado do documento em falta",IFERROR(IF(AND('Parâmetros'!$B$16&lt;&gt;"",H19='Parâmetros'!$B$16),"Aviso: anulado","OK"),"Erro: estado indisponível")))</f>
        <v/>
      </c>
      <c r="V19" s="29">
        <f>IF(B19="","",IF(I19="","Aviso: resultado por preencher",IFERROR(IF(AND('Parâmetros'!$B$17&lt;&gt;"",I19='Parâmetros'!$B$17),"Erro: rejeitado",IF(AND('Parâmetros'!$B$18&lt;&gt;"",I19='Parâmetros'!$B$18),"Aviso: não confirmado","OK")),"Erro: resultado indisponível")))</f>
        <v/>
      </c>
      <c r="W19" s="29">
        <f>IF(B19="","",IFERROR(IF(COUNTIF(O19:V19,"Erro*")&gt;0,"Erro",IF(COUNTIF(O19:V19,"Aviso*")&gt;0,"Aviso","Conforme")),"Erro"))</f>
        <v/>
      </c>
      <c r="X19" s="30">
        <f>IF(B19="","",IFERROR(TEXTJOIN(" | ",TRUE,IF(OR(LEFT(O19,5)="Erro:",LEFT(O19,6)="Aviso:"),O19,""),IF(OR(LEFT(P19,5)="Erro:",LEFT(P19,6)="Aviso:"),P19,""),IF(OR(LEFT(Q19,5)="Erro:",LEFT(Q19,6)="Aviso:"),Q19,""),IF(OR(LEFT(R19,5)="Erro:",LEFT(R19,6)="Aviso:"),R19,""),IF(OR(LEFT(S19,5)="Erro:",LEFT(S19,6)="Aviso:"),S19,""),IF(OR(LEFT(T19,5)="Erro:",LEFT(T19,6)="Aviso:"),T19,""),IF(OR(LEFT(U19,5)="Erro:",LEFT(U19,6)="Aviso:"),U19,""),IF(OR(LEFT(V19,5)="Erro:",LEFT(V19,6)="Aviso:"),V19,"")),"Erro: detalhe indisponível"))</f>
        <v/>
      </c>
    </row>
    <row r="20">
      <c r="A20" s="24" t="n"/>
      <c r="B20" s="24" t="n"/>
      <c r="C20" s="25" t="n"/>
      <c r="D20" s="25" t="n"/>
      <c r="E20" s="26" t="n"/>
      <c r="F20" s="27" t="n"/>
      <c r="G20" s="25" t="n"/>
      <c r="H20" s="25" t="n"/>
      <c r="I20" s="25" t="n"/>
      <c r="J20" s="28" t="n"/>
      <c r="K20" s="28" t="n"/>
      <c r="L20" s="28" t="n"/>
      <c r="M20" s="24" t="n"/>
      <c r="N20" s="29">
        <f>IF(B20="","",C20&amp;"|"&amp;D20&amp;"|"&amp;B20)</f>
        <v/>
      </c>
      <c r="O20" s="29">
        <f>IF(B20="","",IFERROR(IF(AND(B20&lt;&gt;"",C20&lt;&gt;"",D20&lt;&gt;"",E20&lt;&gt;"",ISNUMBER(E20),E20=INT(E20),E20&gt;0),"OK","Erro: identificador incompleto"),"Erro: identificador inválido"))</f>
        <v/>
      </c>
      <c r="P20" s="29">
        <f>IF(B20="","",IF(F20="","Erro: data em falta",IFERROR(IF(AND(ISNUMBER(F20),F20&gt;='Parâmetros'!$B$6,F20&lt;='Parâmetros'!$B$7),"OK","Aviso: fora do período declarado"),"Erro: data inválida")))</f>
        <v/>
      </c>
      <c r="Q20" s="29">
        <f>IF(B20="","",IF(C20="","Erro: tipo em falta",IFERROR(IF(COUNTIF('Parâmetros'!$F$5:$F$24,C20)&gt;0,"OK","Erro: tipo não configurado"),"Erro: lista de tipos indisponível")))</f>
        <v/>
      </c>
      <c r="R20" s="29">
        <f>IF(B20="","",IF(COUNTA(J20:L20)=0,"",IF(COUNTA(J20:L20)&lt;3,"Erro: total incompleto",IFERROR(IF('Parâmetros'!$B$12&lt;&gt;"Sim","Não aplicável",IF(ABS(L20-J20-K20)&lt;='Parâmetros'!$B$13,"OK","Erro: total não concilia")),"Erro: total inválido"))))</f>
        <v/>
      </c>
      <c r="S20" s="29">
        <f>IF(B20="","",IFERROR(IF(COUNTIF($N$8:$N$107,N20)&gt;1,"Erro: duplicado","OK"),"Erro: chave indisponível"))</f>
        <v/>
      </c>
      <c r="T20" s="29">
        <f>IF(B20="","",IF(OR(C20="",D20="",E20=""),"",IF('Parâmetros'!$B$14&lt;&gt;"Sim","Não aplicável",IFERROR(IF(E20='Parâmetros'!$B$15,"OK",IF(COUNTIFS($C$8:$C$107,C20,$D$8:$D$107,D20,$E$8:$E$107,E20-1)&gt;0,"OK","Aviso: possível omissão anterior")),"Erro: sequência inválida"))))</f>
        <v/>
      </c>
      <c r="U20" s="29">
        <f>IF(B20="","",IF(H20="","Erro: estado do documento em falta",IFERROR(IF(AND('Parâmetros'!$B$16&lt;&gt;"",H20='Parâmetros'!$B$16),"Aviso: anulado","OK"),"Erro: estado indisponível")))</f>
        <v/>
      </c>
      <c r="V20" s="29">
        <f>IF(B20="","",IF(I20="","Aviso: resultado por preencher",IFERROR(IF(AND('Parâmetros'!$B$17&lt;&gt;"",I20='Parâmetros'!$B$17),"Erro: rejeitado",IF(AND('Parâmetros'!$B$18&lt;&gt;"",I20='Parâmetros'!$B$18),"Aviso: não confirmado","OK")),"Erro: resultado indisponível")))</f>
        <v/>
      </c>
      <c r="W20" s="29">
        <f>IF(B20="","",IFERROR(IF(COUNTIF(O20:V20,"Erro*")&gt;0,"Erro",IF(COUNTIF(O20:V20,"Aviso*")&gt;0,"Aviso","Conforme")),"Erro"))</f>
        <v/>
      </c>
      <c r="X20" s="30">
        <f>IF(B20="","",IFERROR(TEXTJOIN(" | ",TRUE,IF(OR(LEFT(O20,5)="Erro:",LEFT(O20,6)="Aviso:"),O20,""),IF(OR(LEFT(P20,5)="Erro:",LEFT(P20,6)="Aviso:"),P20,""),IF(OR(LEFT(Q20,5)="Erro:",LEFT(Q20,6)="Aviso:"),Q20,""),IF(OR(LEFT(R20,5)="Erro:",LEFT(R20,6)="Aviso:"),R20,""),IF(OR(LEFT(S20,5)="Erro:",LEFT(S20,6)="Aviso:"),S20,""),IF(OR(LEFT(T20,5)="Erro:",LEFT(T20,6)="Aviso:"),T20,""),IF(OR(LEFT(U20,5)="Erro:",LEFT(U20,6)="Aviso:"),U20,""),IF(OR(LEFT(V20,5)="Erro:",LEFT(V20,6)="Aviso:"),V20,"")),"Erro: detalhe indisponível"))</f>
        <v/>
      </c>
    </row>
    <row r="21">
      <c r="A21" s="24" t="n"/>
      <c r="B21" s="24" t="n"/>
      <c r="C21" s="25" t="n"/>
      <c r="D21" s="25" t="n"/>
      <c r="E21" s="26" t="n"/>
      <c r="F21" s="27" t="n"/>
      <c r="G21" s="25" t="n"/>
      <c r="H21" s="25" t="n"/>
      <c r="I21" s="25" t="n"/>
      <c r="J21" s="28" t="n"/>
      <c r="K21" s="28" t="n"/>
      <c r="L21" s="28" t="n"/>
      <c r="M21" s="24" t="n"/>
      <c r="N21" s="29">
        <f>IF(B21="","",C21&amp;"|"&amp;D21&amp;"|"&amp;B21)</f>
        <v/>
      </c>
      <c r="O21" s="29">
        <f>IF(B21="","",IFERROR(IF(AND(B21&lt;&gt;"",C21&lt;&gt;"",D21&lt;&gt;"",E21&lt;&gt;"",ISNUMBER(E21),E21=INT(E21),E21&gt;0),"OK","Erro: identificador incompleto"),"Erro: identificador inválido"))</f>
        <v/>
      </c>
      <c r="P21" s="29">
        <f>IF(B21="","",IF(F21="","Erro: data em falta",IFERROR(IF(AND(ISNUMBER(F21),F21&gt;='Parâmetros'!$B$6,F21&lt;='Parâmetros'!$B$7),"OK","Aviso: fora do período declarado"),"Erro: data inválida")))</f>
        <v/>
      </c>
      <c r="Q21" s="29">
        <f>IF(B21="","",IF(C21="","Erro: tipo em falta",IFERROR(IF(COUNTIF('Parâmetros'!$F$5:$F$24,C21)&gt;0,"OK","Erro: tipo não configurado"),"Erro: lista de tipos indisponível")))</f>
        <v/>
      </c>
      <c r="R21" s="29">
        <f>IF(B21="","",IF(COUNTA(J21:L21)=0,"",IF(COUNTA(J21:L21)&lt;3,"Erro: total incompleto",IFERROR(IF('Parâmetros'!$B$12&lt;&gt;"Sim","Não aplicável",IF(ABS(L21-J21-K21)&lt;='Parâmetros'!$B$13,"OK","Erro: total não concilia")),"Erro: total inválido"))))</f>
        <v/>
      </c>
      <c r="S21" s="29">
        <f>IF(B21="","",IFERROR(IF(COUNTIF($N$8:$N$107,N21)&gt;1,"Erro: duplicado","OK"),"Erro: chave indisponível"))</f>
        <v/>
      </c>
      <c r="T21" s="29">
        <f>IF(B21="","",IF(OR(C21="",D21="",E21=""),"",IF('Parâmetros'!$B$14&lt;&gt;"Sim","Não aplicável",IFERROR(IF(E21='Parâmetros'!$B$15,"OK",IF(COUNTIFS($C$8:$C$107,C21,$D$8:$D$107,D21,$E$8:$E$107,E21-1)&gt;0,"OK","Aviso: possível omissão anterior")),"Erro: sequência inválida"))))</f>
        <v/>
      </c>
      <c r="U21" s="29">
        <f>IF(B21="","",IF(H21="","Erro: estado do documento em falta",IFERROR(IF(AND('Parâmetros'!$B$16&lt;&gt;"",H21='Parâmetros'!$B$16),"Aviso: anulado","OK"),"Erro: estado indisponível")))</f>
        <v/>
      </c>
      <c r="V21" s="29">
        <f>IF(B21="","",IF(I21="","Aviso: resultado por preencher",IFERROR(IF(AND('Parâmetros'!$B$17&lt;&gt;"",I21='Parâmetros'!$B$17),"Erro: rejeitado",IF(AND('Parâmetros'!$B$18&lt;&gt;"",I21='Parâmetros'!$B$18),"Aviso: não confirmado","OK")),"Erro: resultado indisponível")))</f>
        <v/>
      </c>
      <c r="W21" s="29">
        <f>IF(B21="","",IFERROR(IF(COUNTIF(O21:V21,"Erro*")&gt;0,"Erro",IF(COUNTIF(O21:V21,"Aviso*")&gt;0,"Aviso","Conforme")),"Erro"))</f>
        <v/>
      </c>
      <c r="X21" s="30">
        <f>IF(B21="","",IFERROR(TEXTJOIN(" | ",TRUE,IF(OR(LEFT(O21,5)="Erro:",LEFT(O21,6)="Aviso:"),O21,""),IF(OR(LEFT(P21,5)="Erro:",LEFT(P21,6)="Aviso:"),P21,""),IF(OR(LEFT(Q21,5)="Erro:",LEFT(Q21,6)="Aviso:"),Q21,""),IF(OR(LEFT(R21,5)="Erro:",LEFT(R21,6)="Aviso:"),R21,""),IF(OR(LEFT(S21,5)="Erro:",LEFT(S21,6)="Aviso:"),S21,""),IF(OR(LEFT(T21,5)="Erro:",LEFT(T21,6)="Aviso:"),T21,""),IF(OR(LEFT(U21,5)="Erro:",LEFT(U21,6)="Aviso:"),U21,""),IF(OR(LEFT(V21,5)="Erro:",LEFT(V21,6)="Aviso:"),V21,"")),"Erro: detalhe indisponível"))</f>
        <v/>
      </c>
    </row>
    <row r="22">
      <c r="A22" s="24" t="n"/>
      <c r="B22" s="24" t="n"/>
      <c r="C22" s="25" t="n"/>
      <c r="D22" s="25" t="n"/>
      <c r="E22" s="26" t="n"/>
      <c r="F22" s="27" t="n"/>
      <c r="G22" s="25" t="n"/>
      <c r="H22" s="25" t="n"/>
      <c r="I22" s="25" t="n"/>
      <c r="J22" s="28" t="n"/>
      <c r="K22" s="28" t="n"/>
      <c r="L22" s="28" t="n"/>
      <c r="M22" s="24" t="n"/>
      <c r="N22" s="29">
        <f>IF(B22="","",C22&amp;"|"&amp;D22&amp;"|"&amp;B22)</f>
        <v/>
      </c>
      <c r="O22" s="29">
        <f>IF(B22="","",IFERROR(IF(AND(B22&lt;&gt;"",C22&lt;&gt;"",D22&lt;&gt;"",E22&lt;&gt;"",ISNUMBER(E22),E22=INT(E22),E22&gt;0),"OK","Erro: identificador incompleto"),"Erro: identificador inválido"))</f>
        <v/>
      </c>
      <c r="P22" s="29">
        <f>IF(B22="","",IF(F22="","Erro: data em falta",IFERROR(IF(AND(ISNUMBER(F22),F22&gt;='Parâmetros'!$B$6,F22&lt;='Parâmetros'!$B$7),"OK","Aviso: fora do período declarado"),"Erro: data inválida")))</f>
        <v/>
      </c>
      <c r="Q22" s="29">
        <f>IF(B22="","",IF(C22="","Erro: tipo em falta",IFERROR(IF(COUNTIF('Parâmetros'!$F$5:$F$24,C22)&gt;0,"OK","Erro: tipo não configurado"),"Erro: lista de tipos indisponível")))</f>
        <v/>
      </c>
      <c r="R22" s="29">
        <f>IF(B22="","",IF(COUNTA(J22:L22)=0,"",IF(COUNTA(J22:L22)&lt;3,"Erro: total incompleto",IFERROR(IF('Parâmetros'!$B$12&lt;&gt;"Sim","Não aplicável",IF(ABS(L22-J22-K22)&lt;='Parâmetros'!$B$13,"OK","Erro: total não concilia")),"Erro: total inválido"))))</f>
        <v/>
      </c>
      <c r="S22" s="29">
        <f>IF(B22="","",IFERROR(IF(COUNTIF($N$8:$N$107,N22)&gt;1,"Erro: duplicado","OK"),"Erro: chave indisponível"))</f>
        <v/>
      </c>
      <c r="T22" s="29">
        <f>IF(B22="","",IF(OR(C22="",D22="",E22=""),"",IF('Parâmetros'!$B$14&lt;&gt;"Sim","Não aplicável",IFERROR(IF(E22='Parâmetros'!$B$15,"OK",IF(COUNTIFS($C$8:$C$107,C22,$D$8:$D$107,D22,$E$8:$E$107,E22-1)&gt;0,"OK","Aviso: possível omissão anterior")),"Erro: sequência inválida"))))</f>
        <v/>
      </c>
      <c r="U22" s="29">
        <f>IF(B22="","",IF(H22="","Erro: estado do documento em falta",IFERROR(IF(AND('Parâmetros'!$B$16&lt;&gt;"",H22='Parâmetros'!$B$16),"Aviso: anulado","OK"),"Erro: estado indisponível")))</f>
        <v/>
      </c>
      <c r="V22" s="29">
        <f>IF(B22="","",IF(I22="","Aviso: resultado por preencher",IFERROR(IF(AND('Parâmetros'!$B$17&lt;&gt;"",I22='Parâmetros'!$B$17),"Erro: rejeitado",IF(AND('Parâmetros'!$B$18&lt;&gt;"",I22='Parâmetros'!$B$18),"Aviso: não confirmado","OK")),"Erro: resultado indisponível")))</f>
        <v/>
      </c>
      <c r="W22" s="29">
        <f>IF(B22="","",IFERROR(IF(COUNTIF(O22:V22,"Erro*")&gt;0,"Erro",IF(COUNTIF(O22:V22,"Aviso*")&gt;0,"Aviso","Conforme")),"Erro"))</f>
        <v/>
      </c>
      <c r="X22" s="30">
        <f>IF(B22="","",IFERROR(TEXTJOIN(" | ",TRUE,IF(OR(LEFT(O22,5)="Erro:",LEFT(O22,6)="Aviso:"),O22,""),IF(OR(LEFT(P22,5)="Erro:",LEFT(P22,6)="Aviso:"),P22,""),IF(OR(LEFT(Q22,5)="Erro:",LEFT(Q22,6)="Aviso:"),Q22,""),IF(OR(LEFT(R22,5)="Erro:",LEFT(R22,6)="Aviso:"),R22,""),IF(OR(LEFT(S22,5)="Erro:",LEFT(S22,6)="Aviso:"),S22,""),IF(OR(LEFT(T22,5)="Erro:",LEFT(T22,6)="Aviso:"),T22,""),IF(OR(LEFT(U22,5)="Erro:",LEFT(U22,6)="Aviso:"),U22,""),IF(OR(LEFT(V22,5)="Erro:",LEFT(V22,6)="Aviso:"),V22,"")),"Erro: detalhe indisponível"))</f>
        <v/>
      </c>
    </row>
    <row r="23">
      <c r="A23" s="24" t="n"/>
      <c r="B23" s="24" t="n"/>
      <c r="C23" s="25" t="n"/>
      <c r="D23" s="25" t="n"/>
      <c r="E23" s="26" t="n"/>
      <c r="F23" s="27" t="n"/>
      <c r="G23" s="25" t="n"/>
      <c r="H23" s="25" t="n"/>
      <c r="I23" s="25" t="n"/>
      <c r="J23" s="28" t="n"/>
      <c r="K23" s="28" t="n"/>
      <c r="L23" s="28" t="n"/>
      <c r="M23" s="24" t="n"/>
      <c r="N23" s="29">
        <f>IF(B23="","",C23&amp;"|"&amp;D23&amp;"|"&amp;B23)</f>
        <v/>
      </c>
      <c r="O23" s="29">
        <f>IF(B23="","",IFERROR(IF(AND(B23&lt;&gt;"",C23&lt;&gt;"",D23&lt;&gt;"",E23&lt;&gt;"",ISNUMBER(E23),E23=INT(E23),E23&gt;0),"OK","Erro: identificador incompleto"),"Erro: identificador inválido"))</f>
        <v/>
      </c>
      <c r="P23" s="29">
        <f>IF(B23="","",IF(F23="","Erro: data em falta",IFERROR(IF(AND(ISNUMBER(F23),F23&gt;='Parâmetros'!$B$6,F23&lt;='Parâmetros'!$B$7),"OK","Aviso: fora do período declarado"),"Erro: data inválida")))</f>
        <v/>
      </c>
      <c r="Q23" s="29">
        <f>IF(B23="","",IF(C23="","Erro: tipo em falta",IFERROR(IF(COUNTIF('Parâmetros'!$F$5:$F$24,C23)&gt;0,"OK","Erro: tipo não configurado"),"Erro: lista de tipos indisponível")))</f>
        <v/>
      </c>
      <c r="R23" s="29">
        <f>IF(B23="","",IF(COUNTA(J23:L23)=0,"",IF(COUNTA(J23:L23)&lt;3,"Erro: total incompleto",IFERROR(IF('Parâmetros'!$B$12&lt;&gt;"Sim","Não aplicável",IF(ABS(L23-J23-K23)&lt;='Parâmetros'!$B$13,"OK","Erro: total não concilia")),"Erro: total inválido"))))</f>
        <v/>
      </c>
      <c r="S23" s="29">
        <f>IF(B23="","",IFERROR(IF(COUNTIF($N$8:$N$107,N23)&gt;1,"Erro: duplicado","OK"),"Erro: chave indisponível"))</f>
        <v/>
      </c>
      <c r="T23" s="29">
        <f>IF(B23="","",IF(OR(C23="",D23="",E23=""),"",IF('Parâmetros'!$B$14&lt;&gt;"Sim","Não aplicável",IFERROR(IF(E23='Parâmetros'!$B$15,"OK",IF(COUNTIFS($C$8:$C$107,C23,$D$8:$D$107,D23,$E$8:$E$107,E23-1)&gt;0,"OK","Aviso: possível omissão anterior")),"Erro: sequência inválida"))))</f>
        <v/>
      </c>
      <c r="U23" s="29">
        <f>IF(B23="","",IF(H23="","Erro: estado do documento em falta",IFERROR(IF(AND('Parâmetros'!$B$16&lt;&gt;"",H23='Parâmetros'!$B$16),"Aviso: anulado","OK"),"Erro: estado indisponível")))</f>
        <v/>
      </c>
      <c r="V23" s="29">
        <f>IF(B23="","",IF(I23="","Aviso: resultado por preencher",IFERROR(IF(AND('Parâmetros'!$B$17&lt;&gt;"",I23='Parâmetros'!$B$17),"Erro: rejeitado",IF(AND('Parâmetros'!$B$18&lt;&gt;"",I23='Parâmetros'!$B$18),"Aviso: não confirmado","OK")),"Erro: resultado indisponível")))</f>
        <v/>
      </c>
      <c r="W23" s="29">
        <f>IF(B23="","",IFERROR(IF(COUNTIF(O23:V23,"Erro*")&gt;0,"Erro",IF(COUNTIF(O23:V23,"Aviso*")&gt;0,"Aviso","Conforme")),"Erro"))</f>
        <v/>
      </c>
      <c r="X23" s="30">
        <f>IF(B23="","",IFERROR(TEXTJOIN(" | ",TRUE,IF(OR(LEFT(O23,5)="Erro:",LEFT(O23,6)="Aviso:"),O23,""),IF(OR(LEFT(P23,5)="Erro:",LEFT(P23,6)="Aviso:"),P23,""),IF(OR(LEFT(Q23,5)="Erro:",LEFT(Q23,6)="Aviso:"),Q23,""),IF(OR(LEFT(R23,5)="Erro:",LEFT(R23,6)="Aviso:"),R23,""),IF(OR(LEFT(S23,5)="Erro:",LEFT(S23,6)="Aviso:"),S23,""),IF(OR(LEFT(T23,5)="Erro:",LEFT(T23,6)="Aviso:"),T23,""),IF(OR(LEFT(U23,5)="Erro:",LEFT(U23,6)="Aviso:"),U23,""),IF(OR(LEFT(V23,5)="Erro:",LEFT(V23,6)="Aviso:"),V23,"")),"Erro: detalhe indisponível"))</f>
        <v/>
      </c>
    </row>
    <row r="24">
      <c r="A24" s="24" t="n"/>
      <c r="B24" s="24" t="n"/>
      <c r="C24" s="25" t="n"/>
      <c r="D24" s="25" t="n"/>
      <c r="E24" s="26" t="n"/>
      <c r="F24" s="27" t="n"/>
      <c r="G24" s="25" t="n"/>
      <c r="H24" s="25" t="n"/>
      <c r="I24" s="25" t="n"/>
      <c r="J24" s="28" t="n"/>
      <c r="K24" s="28" t="n"/>
      <c r="L24" s="28" t="n"/>
      <c r="M24" s="24" t="n"/>
      <c r="N24" s="29">
        <f>IF(B24="","",C24&amp;"|"&amp;D24&amp;"|"&amp;B24)</f>
        <v/>
      </c>
      <c r="O24" s="29">
        <f>IF(B24="","",IFERROR(IF(AND(B24&lt;&gt;"",C24&lt;&gt;"",D24&lt;&gt;"",E24&lt;&gt;"",ISNUMBER(E24),E24=INT(E24),E24&gt;0),"OK","Erro: identificador incompleto"),"Erro: identificador inválido"))</f>
        <v/>
      </c>
      <c r="P24" s="29">
        <f>IF(B24="","",IF(F24="","Erro: data em falta",IFERROR(IF(AND(ISNUMBER(F24),F24&gt;='Parâmetros'!$B$6,F24&lt;='Parâmetros'!$B$7),"OK","Aviso: fora do período declarado"),"Erro: data inválida")))</f>
        <v/>
      </c>
      <c r="Q24" s="29">
        <f>IF(B24="","",IF(C24="","Erro: tipo em falta",IFERROR(IF(COUNTIF('Parâmetros'!$F$5:$F$24,C24)&gt;0,"OK","Erro: tipo não configurado"),"Erro: lista de tipos indisponível")))</f>
        <v/>
      </c>
      <c r="R24" s="29">
        <f>IF(B24="","",IF(COUNTA(J24:L24)=0,"",IF(COUNTA(J24:L24)&lt;3,"Erro: total incompleto",IFERROR(IF('Parâmetros'!$B$12&lt;&gt;"Sim","Não aplicável",IF(ABS(L24-J24-K24)&lt;='Parâmetros'!$B$13,"OK","Erro: total não concilia")),"Erro: total inválido"))))</f>
        <v/>
      </c>
      <c r="S24" s="29">
        <f>IF(B24="","",IFERROR(IF(COUNTIF($N$8:$N$107,N24)&gt;1,"Erro: duplicado","OK"),"Erro: chave indisponível"))</f>
        <v/>
      </c>
      <c r="T24" s="29">
        <f>IF(B24="","",IF(OR(C24="",D24="",E24=""),"",IF('Parâmetros'!$B$14&lt;&gt;"Sim","Não aplicável",IFERROR(IF(E24='Parâmetros'!$B$15,"OK",IF(COUNTIFS($C$8:$C$107,C24,$D$8:$D$107,D24,$E$8:$E$107,E24-1)&gt;0,"OK","Aviso: possível omissão anterior")),"Erro: sequência inválida"))))</f>
        <v/>
      </c>
      <c r="U24" s="29">
        <f>IF(B24="","",IF(H24="","Erro: estado do documento em falta",IFERROR(IF(AND('Parâmetros'!$B$16&lt;&gt;"",H24='Parâmetros'!$B$16),"Aviso: anulado","OK"),"Erro: estado indisponível")))</f>
        <v/>
      </c>
      <c r="V24" s="29">
        <f>IF(B24="","",IF(I24="","Aviso: resultado por preencher",IFERROR(IF(AND('Parâmetros'!$B$17&lt;&gt;"",I24='Parâmetros'!$B$17),"Erro: rejeitado",IF(AND('Parâmetros'!$B$18&lt;&gt;"",I24='Parâmetros'!$B$18),"Aviso: não confirmado","OK")),"Erro: resultado indisponível")))</f>
        <v/>
      </c>
      <c r="W24" s="29">
        <f>IF(B24="","",IFERROR(IF(COUNTIF(O24:V24,"Erro*")&gt;0,"Erro",IF(COUNTIF(O24:V24,"Aviso*")&gt;0,"Aviso","Conforme")),"Erro"))</f>
        <v/>
      </c>
      <c r="X24" s="30">
        <f>IF(B24="","",IFERROR(TEXTJOIN(" | ",TRUE,IF(OR(LEFT(O24,5)="Erro:",LEFT(O24,6)="Aviso:"),O24,""),IF(OR(LEFT(P24,5)="Erro:",LEFT(P24,6)="Aviso:"),P24,""),IF(OR(LEFT(Q24,5)="Erro:",LEFT(Q24,6)="Aviso:"),Q24,""),IF(OR(LEFT(R24,5)="Erro:",LEFT(R24,6)="Aviso:"),R24,""),IF(OR(LEFT(S24,5)="Erro:",LEFT(S24,6)="Aviso:"),S24,""),IF(OR(LEFT(T24,5)="Erro:",LEFT(T24,6)="Aviso:"),T24,""),IF(OR(LEFT(U24,5)="Erro:",LEFT(U24,6)="Aviso:"),U24,""),IF(OR(LEFT(V24,5)="Erro:",LEFT(V24,6)="Aviso:"),V24,"")),"Erro: detalhe indisponível"))</f>
        <v/>
      </c>
    </row>
    <row r="25">
      <c r="A25" s="24" t="n"/>
      <c r="B25" s="24" t="n"/>
      <c r="C25" s="25" t="n"/>
      <c r="D25" s="25" t="n"/>
      <c r="E25" s="26" t="n"/>
      <c r="F25" s="27" t="n"/>
      <c r="G25" s="25" t="n"/>
      <c r="H25" s="25" t="n"/>
      <c r="I25" s="25" t="n"/>
      <c r="J25" s="28" t="n"/>
      <c r="K25" s="28" t="n"/>
      <c r="L25" s="28" t="n"/>
      <c r="M25" s="24" t="n"/>
      <c r="N25" s="29">
        <f>IF(B25="","",C25&amp;"|"&amp;D25&amp;"|"&amp;B25)</f>
        <v/>
      </c>
      <c r="O25" s="29">
        <f>IF(B25="","",IFERROR(IF(AND(B25&lt;&gt;"",C25&lt;&gt;"",D25&lt;&gt;"",E25&lt;&gt;"",ISNUMBER(E25),E25=INT(E25),E25&gt;0),"OK","Erro: identificador incompleto"),"Erro: identificador inválido"))</f>
        <v/>
      </c>
      <c r="P25" s="29">
        <f>IF(B25="","",IF(F25="","Erro: data em falta",IFERROR(IF(AND(ISNUMBER(F25),F25&gt;='Parâmetros'!$B$6,F25&lt;='Parâmetros'!$B$7),"OK","Aviso: fora do período declarado"),"Erro: data inválida")))</f>
        <v/>
      </c>
      <c r="Q25" s="29">
        <f>IF(B25="","",IF(C25="","Erro: tipo em falta",IFERROR(IF(COUNTIF('Parâmetros'!$F$5:$F$24,C25)&gt;0,"OK","Erro: tipo não configurado"),"Erro: lista de tipos indisponível")))</f>
        <v/>
      </c>
      <c r="R25" s="29">
        <f>IF(B25="","",IF(COUNTA(J25:L25)=0,"",IF(COUNTA(J25:L25)&lt;3,"Erro: total incompleto",IFERROR(IF('Parâmetros'!$B$12&lt;&gt;"Sim","Não aplicável",IF(ABS(L25-J25-K25)&lt;='Parâmetros'!$B$13,"OK","Erro: total não concilia")),"Erro: total inválido"))))</f>
        <v/>
      </c>
      <c r="S25" s="29">
        <f>IF(B25="","",IFERROR(IF(COUNTIF($N$8:$N$107,N25)&gt;1,"Erro: duplicado","OK"),"Erro: chave indisponível"))</f>
        <v/>
      </c>
      <c r="T25" s="29">
        <f>IF(B25="","",IF(OR(C25="",D25="",E25=""),"",IF('Parâmetros'!$B$14&lt;&gt;"Sim","Não aplicável",IFERROR(IF(E25='Parâmetros'!$B$15,"OK",IF(COUNTIFS($C$8:$C$107,C25,$D$8:$D$107,D25,$E$8:$E$107,E25-1)&gt;0,"OK","Aviso: possível omissão anterior")),"Erro: sequência inválida"))))</f>
        <v/>
      </c>
      <c r="U25" s="29">
        <f>IF(B25="","",IF(H25="","Erro: estado do documento em falta",IFERROR(IF(AND('Parâmetros'!$B$16&lt;&gt;"",H25='Parâmetros'!$B$16),"Aviso: anulado","OK"),"Erro: estado indisponível")))</f>
        <v/>
      </c>
      <c r="V25" s="29">
        <f>IF(B25="","",IF(I25="","Aviso: resultado por preencher",IFERROR(IF(AND('Parâmetros'!$B$17&lt;&gt;"",I25='Parâmetros'!$B$17),"Erro: rejeitado",IF(AND('Parâmetros'!$B$18&lt;&gt;"",I25='Parâmetros'!$B$18),"Aviso: não confirmado","OK")),"Erro: resultado indisponível")))</f>
        <v/>
      </c>
      <c r="W25" s="29">
        <f>IF(B25="","",IFERROR(IF(COUNTIF(O25:V25,"Erro*")&gt;0,"Erro",IF(COUNTIF(O25:V25,"Aviso*")&gt;0,"Aviso","Conforme")),"Erro"))</f>
        <v/>
      </c>
      <c r="X25" s="30">
        <f>IF(B25="","",IFERROR(TEXTJOIN(" | ",TRUE,IF(OR(LEFT(O25,5)="Erro:",LEFT(O25,6)="Aviso:"),O25,""),IF(OR(LEFT(P25,5)="Erro:",LEFT(P25,6)="Aviso:"),P25,""),IF(OR(LEFT(Q25,5)="Erro:",LEFT(Q25,6)="Aviso:"),Q25,""),IF(OR(LEFT(R25,5)="Erro:",LEFT(R25,6)="Aviso:"),R25,""),IF(OR(LEFT(S25,5)="Erro:",LEFT(S25,6)="Aviso:"),S25,""),IF(OR(LEFT(T25,5)="Erro:",LEFT(T25,6)="Aviso:"),T25,""),IF(OR(LEFT(U25,5)="Erro:",LEFT(U25,6)="Aviso:"),U25,""),IF(OR(LEFT(V25,5)="Erro:",LEFT(V25,6)="Aviso:"),V25,"")),"Erro: detalhe indisponível"))</f>
        <v/>
      </c>
    </row>
    <row r="26">
      <c r="A26" s="24" t="n"/>
      <c r="B26" s="24" t="n"/>
      <c r="C26" s="25" t="n"/>
      <c r="D26" s="25" t="n"/>
      <c r="E26" s="26" t="n"/>
      <c r="F26" s="27" t="n"/>
      <c r="G26" s="25" t="n"/>
      <c r="H26" s="25" t="n"/>
      <c r="I26" s="25" t="n"/>
      <c r="J26" s="28" t="n"/>
      <c r="K26" s="28" t="n"/>
      <c r="L26" s="28" t="n"/>
      <c r="M26" s="24" t="n"/>
      <c r="N26" s="29">
        <f>IF(B26="","",C26&amp;"|"&amp;D26&amp;"|"&amp;B26)</f>
        <v/>
      </c>
      <c r="O26" s="29">
        <f>IF(B26="","",IFERROR(IF(AND(B26&lt;&gt;"",C26&lt;&gt;"",D26&lt;&gt;"",E26&lt;&gt;"",ISNUMBER(E26),E26=INT(E26),E26&gt;0),"OK","Erro: identificador incompleto"),"Erro: identificador inválido"))</f>
        <v/>
      </c>
      <c r="P26" s="29">
        <f>IF(B26="","",IF(F26="","Erro: data em falta",IFERROR(IF(AND(ISNUMBER(F26),F26&gt;='Parâmetros'!$B$6,F26&lt;='Parâmetros'!$B$7),"OK","Aviso: fora do período declarado"),"Erro: data inválida")))</f>
        <v/>
      </c>
      <c r="Q26" s="29">
        <f>IF(B26="","",IF(C26="","Erro: tipo em falta",IFERROR(IF(COUNTIF('Parâmetros'!$F$5:$F$24,C26)&gt;0,"OK","Erro: tipo não configurado"),"Erro: lista de tipos indisponível")))</f>
        <v/>
      </c>
      <c r="R26" s="29">
        <f>IF(B26="","",IF(COUNTA(J26:L26)=0,"",IF(COUNTA(J26:L26)&lt;3,"Erro: total incompleto",IFERROR(IF('Parâmetros'!$B$12&lt;&gt;"Sim","Não aplicável",IF(ABS(L26-J26-K26)&lt;='Parâmetros'!$B$13,"OK","Erro: total não concilia")),"Erro: total inválido"))))</f>
        <v/>
      </c>
      <c r="S26" s="29">
        <f>IF(B26="","",IFERROR(IF(COUNTIF($N$8:$N$107,N26)&gt;1,"Erro: duplicado","OK"),"Erro: chave indisponível"))</f>
        <v/>
      </c>
      <c r="T26" s="29">
        <f>IF(B26="","",IF(OR(C26="",D26="",E26=""),"",IF('Parâmetros'!$B$14&lt;&gt;"Sim","Não aplicável",IFERROR(IF(E26='Parâmetros'!$B$15,"OK",IF(COUNTIFS($C$8:$C$107,C26,$D$8:$D$107,D26,$E$8:$E$107,E26-1)&gt;0,"OK","Aviso: possível omissão anterior")),"Erro: sequência inválida"))))</f>
        <v/>
      </c>
      <c r="U26" s="29">
        <f>IF(B26="","",IF(H26="","Erro: estado do documento em falta",IFERROR(IF(AND('Parâmetros'!$B$16&lt;&gt;"",H26='Parâmetros'!$B$16),"Aviso: anulado","OK"),"Erro: estado indisponível")))</f>
        <v/>
      </c>
      <c r="V26" s="29">
        <f>IF(B26="","",IF(I26="","Aviso: resultado por preencher",IFERROR(IF(AND('Parâmetros'!$B$17&lt;&gt;"",I26='Parâmetros'!$B$17),"Erro: rejeitado",IF(AND('Parâmetros'!$B$18&lt;&gt;"",I26='Parâmetros'!$B$18),"Aviso: não confirmado","OK")),"Erro: resultado indisponível")))</f>
        <v/>
      </c>
      <c r="W26" s="29">
        <f>IF(B26="","",IFERROR(IF(COUNTIF(O26:V26,"Erro*")&gt;0,"Erro",IF(COUNTIF(O26:V26,"Aviso*")&gt;0,"Aviso","Conforme")),"Erro"))</f>
        <v/>
      </c>
      <c r="X26" s="30">
        <f>IF(B26="","",IFERROR(TEXTJOIN(" | ",TRUE,IF(OR(LEFT(O26,5)="Erro:",LEFT(O26,6)="Aviso:"),O26,""),IF(OR(LEFT(P26,5)="Erro:",LEFT(P26,6)="Aviso:"),P26,""),IF(OR(LEFT(Q26,5)="Erro:",LEFT(Q26,6)="Aviso:"),Q26,""),IF(OR(LEFT(R26,5)="Erro:",LEFT(R26,6)="Aviso:"),R26,""),IF(OR(LEFT(S26,5)="Erro:",LEFT(S26,6)="Aviso:"),S26,""),IF(OR(LEFT(T26,5)="Erro:",LEFT(T26,6)="Aviso:"),T26,""),IF(OR(LEFT(U26,5)="Erro:",LEFT(U26,6)="Aviso:"),U26,""),IF(OR(LEFT(V26,5)="Erro:",LEFT(V26,6)="Aviso:"),V26,"")),"Erro: detalhe indisponível"))</f>
        <v/>
      </c>
    </row>
    <row r="27">
      <c r="A27" s="24" t="n"/>
      <c r="B27" s="24" t="n"/>
      <c r="C27" s="25" t="n"/>
      <c r="D27" s="25" t="n"/>
      <c r="E27" s="26" t="n"/>
      <c r="F27" s="27" t="n"/>
      <c r="G27" s="25" t="n"/>
      <c r="H27" s="25" t="n"/>
      <c r="I27" s="25" t="n"/>
      <c r="J27" s="28" t="n"/>
      <c r="K27" s="28" t="n"/>
      <c r="L27" s="28" t="n"/>
      <c r="M27" s="24" t="n"/>
      <c r="N27" s="29">
        <f>IF(B27="","",C27&amp;"|"&amp;D27&amp;"|"&amp;B27)</f>
        <v/>
      </c>
      <c r="O27" s="29">
        <f>IF(B27="","",IFERROR(IF(AND(B27&lt;&gt;"",C27&lt;&gt;"",D27&lt;&gt;"",E27&lt;&gt;"",ISNUMBER(E27),E27=INT(E27),E27&gt;0),"OK","Erro: identificador incompleto"),"Erro: identificador inválido"))</f>
        <v/>
      </c>
      <c r="P27" s="29">
        <f>IF(B27="","",IF(F27="","Erro: data em falta",IFERROR(IF(AND(ISNUMBER(F27),F27&gt;='Parâmetros'!$B$6,F27&lt;='Parâmetros'!$B$7),"OK","Aviso: fora do período declarado"),"Erro: data inválida")))</f>
        <v/>
      </c>
      <c r="Q27" s="29">
        <f>IF(B27="","",IF(C27="","Erro: tipo em falta",IFERROR(IF(COUNTIF('Parâmetros'!$F$5:$F$24,C27)&gt;0,"OK","Erro: tipo não configurado"),"Erro: lista de tipos indisponível")))</f>
        <v/>
      </c>
      <c r="R27" s="29">
        <f>IF(B27="","",IF(COUNTA(J27:L27)=0,"",IF(COUNTA(J27:L27)&lt;3,"Erro: total incompleto",IFERROR(IF('Parâmetros'!$B$12&lt;&gt;"Sim","Não aplicável",IF(ABS(L27-J27-K27)&lt;='Parâmetros'!$B$13,"OK","Erro: total não concilia")),"Erro: total inválido"))))</f>
        <v/>
      </c>
      <c r="S27" s="29">
        <f>IF(B27="","",IFERROR(IF(COUNTIF($N$8:$N$107,N27)&gt;1,"Erro: duplicado","OK"),"Erro: chave indisponível"))</f>
        <v/>
      </c>
      <c r="T27" s="29">
        <f>IF(B27="","",IF(OR(C27="",D27="",E27=""),"",IF('Parâmetros'!$B$14&lt;&gt;"Sim","Não aplicável",IFERROR(IF(E27='Parâmetros'!$B$15,"OK",IF(COUNTIFS($C$8:$C$107,C27,$D$8:$D$107,D27,$E$8:$E$107,E27-1)&gt;0,"OK","Aviso: possível omissão anterior")),"Erro: sequência inválida"))))</f>
        <v/>
      </c>
      <c r="U27" s="29">
        <f>IF(B27="","",IF(H27="","Erro: estado do documento em falta",IFERROR(IF(AND('Parâmetros'!$B$16&lt;&gt;"",H27='Parâmetros'!$B$16),"Aviso: anulado","OK"),"Erro: estado indisponível")))</f>
        <v/>
      </c>
      <c r="V27" s="29">
        <f>IF(B27="","",IF(I27="","Aviso: resultado por preencher",IFERROR(IF(AND('Parâmetros'!$B$17&lt;&gt;"",I27='Parâmetros'!$B$17),"Erro: rejeitado",IF(AND('Parâmetros'!$B$18&lt;&gt;"",I27='Parâmetros'!$B$18),"Aviso: não confirmado","OK")),"Erro: resultado indisponível")))</f>
        <v/>
      </c>
      <c r="W27" s="29">
        <f>IF(B27="","",IFERROR(IF(COUNTIF(O27:V27,"Erro*")&gt;0,"Erro",IF(COUNTIF(O27:V27,"Aviso*")&gt;0,"Aviso","Conforme")),"Erro"))</f>
        <v/>
      </c>
      <c r="X27" s="30">
        <f>IF(B27="","",IFERROR(TEXTJOIN(" | ",TRUE,IF(OR(LEFT(O27,5)="Erro:",LEFT(O27,6)="Aviso:"),O27,""),IF(OR(LEFT(P27,5)="Erro:",LEFT(P27,6)="Aviso:"),P27,""),IF(OR(LEFT(Q27,5)="Erro:",LEFT(Q27,6)="Aviso:"),Q27,""),IF(OR(LEFT(R27,5)="Erro:",LEFT(R27,6)="Aviso:"),R27,""),IF(OR(LEFT(S27,5)="Erro:",LEFT(S27,6)="Aviso:"),S27,""),IF(OR(LEFT(T27,5)="Erro:",LEFT(T27,6)="Aviso:"),T27,""),IF(OR(LEFT(U27,5)="Erro:",LEFT(U27,6)="Aviso:"),U27,""),IF(OR(LEFT(V27,5)="Erro:",LEFT(V27,6)="Aviso:"),V27,"")),"Erro: detalhe indisponível"))</f>
        <v/>
      </c>
    </row>
    <row r="28">
      <c r="A28" s="24" t="n"/>
      <c r="B28" s="24" t="n"/>
      <c r="C28" s="25" t="n"/>
      <c r="D28" s="25" t="n"/>
      <c r="E28" s="26" t="n"/>
      <c r="F28" s="27" t="n"/>
      <c r="G28" s="25" t="n"/>
      <c r="H28" s="25" t="n"/>
      <c r="I28" s="25" t="n"/>
      <c r="J28" s="28" t="n"/>
      <c r="K28" s="28" t="n"/>
      <c r="L28" s="28" t="n"/>
      <c r="M28" s="24" t="n"/>
      <c r="N28" s="29">
        <f>IF(B28="","",C28&amp;"|"&amp;D28&amp;"|"&amp;B28)</f>
        <v/>
      </c>
      <c r="O28" s="29">
        <f>IF(B28="","",IFERROR(IF(AND(B28&lt;&gt;"",C28&lt;&gt;"",D28&lt;&gt;"",E28&lt;&gt;"",ISNUMBER(E28),E28=INT(E28),E28&gt;0),"OK","Erro: identificador incompleto"),"Erro: identificador inválido"))</f>
        <v/>
      </c>
      <c r="P28" s="29">
        <f>IF(B28="","",IF(F28="","Erro: data em falta",IFERROR(IF(AND(ISNUMBER(F28),F28&gt;='Parâmetros'!$B$6,F28&lt;='Parâmetros'!$B$7),"OK","Aviso: fora do período declarado"),"Erro: data inválida")))</f>
        <v/>
      </c>
      <c r="Q28" s="29">
        <f>IF(B28="","",IF(C28="","Erro: tipo em falta",IFERROR(IF(COUNTIF('Parâmetros'!$F$5:$F$24,C28)&gt;0,"OK","Erro: tipo não configurado"),"Erro: lista de tipos indisponível")))</f>
        <v/>
      </c>
      <c r="R28" s="29">
        <f>IF(B28="","",IF(COUNTA(J28:L28)=0,"",IF(COUNTA(J28:L28)&lt;3,"Erro: total incompleto",IFERROR(IF('Parâmetros'!$B$12&lt;&gt;"Sim","Não aplicável",IF(ABS(L28-J28-K28)&lt;='Parâmetros'!$B$13,"OK","Erro: total não concilia")),"Erro: total inválido"))))</f>
        <v/>
      </c>
      <c r="S28" s="29">
        <f>IF(B28="","",IFERROR(IF(COUNTIF($N$8:$N$107,N28)&gt;1,"Erro: duplicado","OK"),"Erro: chave indisponível"))</f>
        <v/>
      </c>
      <c r="T28" s="29">
        <f>IF(B28="","",IF(OR(C28="",D28="",E28=""),"",IF('Parâmetros'!$B$14&lt;&gt;"Sim","Não aplicável",IFERROR(IF(E28='Parâmetros'!$B$15,"OK",IF(COUNTIFS($C$8:$C$107,C28,$D$8:$D$107,D28,$E$8:$E$107,E28-1)&gt;0,"OK","Aviso: possível omissão anterior")),"Erro: sequência inválida"))))</f>
        <v/>
      </c>
      <c r="U28" s="29">
        <f>IF(B28="","",IF(H28="","Erro: estado do documento em falta",IFERROR(IF(AND('Parâmetros'!$B$16&lt;&gt;"",H28='Parâmetros'!$B$16),"Aviso: anulado","OK"),"Erro: estado indisponível")))</f>
        <v/>
      </c>
      <c r="V28" s="29">
        <f>IF(B28="","",IF(I28="","Aviso: resultado por preencher",IFERROR(IF(AND('Parâmetros'!$B$17&lt;&gt;"",I28='Parâmetros'!$B$17),"Erro: rejeitado",IF(AND('Parâmetros'!$B$18&lt;&gt;"",I28='Parâmetros'!$B$18),"Aviso: não confirmado","OK")),"Erro: resultado indisponível")))</f>
        <v/>
      </c>
      <c r="W28" s="29">
        <f>IF(B28="","",IFERROR(IF(COUNTIF(O28:V28,"Erro*")&gt;0,"Erro",IF(COUNTIF(O28:V28,"Aviso*")&gt;0,"Aviso","Conforme")),"Erro"))</f>
        <v/>
      </c>
      <c r="X28" s="30">
        <f>IF(B28="","",IFERROR(TEXTJOIN(" | ",TRUE,IF(OR(LEFT(O28,5)="Erro:",LEFT(O28,6)="Aviso:"),O28,""),IF(OR(LEFT(P28,5)="Erro:",LEFT(P28,6)="Aviso:"),P28,""),IF(OR(LEFT(Q28,5)="Erro:",LEFT(Q28,6)="Aviso:"),Q28,""),IF(OR(LEFT(R28,5)="Erro:",LEFT(R28,6)="Aviso:"),R28,""),IF(OR(LEFT(S28,5)="Erro:",LEFT(S28,6)="Aviso:"),S28,""),IF(OR(LEFT(T28,5)="Erro:",LEFT(T28,6)="Aviso:"),T28,""),IF(OR(LEFT(U28,5)="Erro:",LEFT(U28,6)="Aviso:"),U28,""),IF(OR(LEFT(V28,5)="Erro:",LEFT(V28,6)="Aviso:"),V28,"")),"Erro: detalhe indisponível"))</f>
        <v/>
      </c>
    </row>
    <row r="29">
      <c r="A29" s="24" t="n"/>
      <c r="B29" s="24" t="n"/>
      <c r="C29" s="25" t="n"/>
      <c r="D29" s="25" t="n"/>
      <c r="E29" s="26" t="n"/>
      <c r="F29" s="27" t="n"/>
      <c r="G29" s="25" t="n"/>
      <c r="H29" s="25" t="n"/>
      <c r="I29" s="25" t="n"/>
      <c r="J29" s="28" t="n"/>
      <c r="K29" s="28" t="n"/>
      <c r="L29" s="28" t="n"/>
      <c r="M29" s="24" t="n"/>
      <c r="N29" s="29">
        <f>IF(B29="","",C29&amp;"|"&amp;D29&amp;"|"&amp;B29)</f>
        <v/>
      </c>
      <c r="O29" s="29">
        <f>IF(B29="","",IFERROR(IF(AND(B29&lt;&gt;"",C29&lt;&gt;"",D29&lt;&gt;"",E29&lt;&gt;"",ISNUMBER(E29),E29=INT(E29),E29&gt;0),"OK","Erro: identificador incompleto"),"Erro: identificador inválido"))</f>
        <v/>
      </c>
      <c r="P29" s="29">
        <f>IF(B29="","",IF(F29="","Erro: data em falta",IFERROR(IF(AND(ISNUMBER(F29),F29&gt;='Parâmetros'!$B$6,F29&lt;='Parâmetros'!$B$7),"OK","Aviso: fora do período declarado"),"Erro: data inválida")))</f>
        <v/>
      </c>
      <c r="Q29" s="29">
        <f>IF(B29="","",IF(C29="","Erro: tipo em falta",IFERROR(IF(COUNTIF('Parâmetros'!$F$5:$F$24,C29)&gt;0,"OK","Erro: tipo não configurado"),"Erro: lista de tipos indisponível")))</f>
        <v/>
      </c>
      <c r="R29" s="29">
        <f>IF(B29="","",IF(COUNTA(J29:L29)=0,"",IF(COUNTA(J29:L29)&lt;3,"Erro: total incompleto",IFERROR(IF('Parâmetros'!$B$12&lt;&gt;"Sim","Não aplicável",IF(ABS(L29-J29-K29)&lt;='Parâmetros'!$B$13,"OK","Erro: total não concilia")),"Erro: total inválido"))))</f>
        <v/>
      </c>
      <c r="S29" s="29">
        <f>IF(B29="","",IFERROR(IF(COUNTIF($N$8:$N$107,N29)&gt;1,"Erro: duplicado","OK"),"Erro: chave indisponível"))</f>
        <v/>
      </c>
      <c r="T29" s="29">
        <f>IF(B29="","",IF(OR(C29="",D29="",E29=""),"",IF('Parâmetros'!$B$14&lt;&gt;"Sim","Não aplicável",IFERROR(IF(E29='Parâmetros'!$B$15,"OK",IF(COUNTIFS($C$8:$C$107,C29,$D$8:$D$107,D29,$E$8:$E$107,E29-1)&gt;0,"OK","Aviso: possível omissão anterior")),"Erro: sequência inválida"))))</f>
        <v/>
      </c>
      <c r="U29" s="29">
        <f>IF(B29="","",IF(H29="","Erro: estado do documento em falta",IFERROR(IF(AND('Parâmetros'!$B$16&lt;&gt;"",H29='Parâmetros'!$B$16),"Aviso: anulado","OK"),"Erro: estado indisponível")))</f>
        <v/>
      </c>
      <c r="V29" s="29">
        <f>IF(B29="","",IF(I29="","Aviso: resultado por preencher",IFERROR(IF(AND('Parâmetros'!$B$17&lt;&gt;"",I29='Parâmetros'!$B$17),"Erro: rejeitado",IF(AND('Parâmetros'!$B$18&lt;&gt;"",I29='Parâmetros'!$B$18),"Aviso: não confirmado","OK")),"Erro: resultado indisponível")))</f>
        <v/>
      </c>
      <c r="W29" s="29">
        <f>IF(B29="","",IFERROR(IF(COUNTIF(O29:V29,"Erro*")&gt;0,"Erro",IF(COUNTIF(O29:V29,"Aviso*")&gt;0,"Aviso","Conforme")),"Erro"))</f>
        <v/>
      </c>
      <c r="X29" s="30">
        <f>IF(B29="","",IFERROR(TEXTJOIN(" | ",TRUE,IF(OR(LEFT(O29,5)="Erro:",LEFT(O29,6)="Aviso:"),O29,""),IF(OR(LEFT(P29,5)="Erro:",LEFT(P29,6)="Aviso:"),P29,""),IF(OR(LEFT(Q29,5)="Erro:",LEFT(Q29,6)="Aviso:"),Q29,""),IF(OR(LEFT(R29,5)="Erro:",LEFT(R29,6)="Aviso:"),R29,""),IF(OR(LEFT(S29,5)="Erro:",LEFT(S29,6)="Aviso:"),S29,""),IF(OR(LEFT(T29,5)="Erro:",LEFT(T29,6)="Aviso:"),T29,""),IF(OR(LEFT(U29,5)="Erro:",LEFT(U29,6)="Aviso:"),U29,""),IF(OR(LEFT(V29,5)="Erro:",LEFT(V29,6)="Aviso:"),V29,"")),"Erro: detalhe indisponível"))</f>
        <v/>
      </c>
    </row>
    <row r="30">
      <c r="A30" s="24" t="n"/>
      <c r="B30" s="24" t="n"/>
      <c r="C30" s="25" t="n"/>
      <c r="D30" s="25" t="n"/>
      <c r="E30" s="26" t="n"/>
      <c r="F30" s="27" t="n"/>
      <c r="G30" s="25" t="n"/>
      <c r="H30" s="25" t="n"/>
      <c r="I30" s="25" t="n"/>
      <c r="J30" s="28" t="n"/>
      <c r="K30" s="28" t="n"/>
      <c r="L30" s="28" t="n"/>
      <c r="M30" s="24" t="n"/>
      <c r="N30" s="29">
        <f>IF(B30="","",C30&amp;"|"&amp;D30&amp;"|"&amp;B30)</f>
        <v/>
      </c>
      <c r="O30" s="29">
        <f>IF(B30="","",IFERROR(IF(AND(B30&lt;&gt;"",C30&lt;&gt;"",D30&lt;&gt;"",E30&lt;&gt;"",ISNUMBER(E30),E30=INT(E30),E30&gt;0),"OK","Erro: identificador incompleto"),"Erro: identificador inválido"))</f>
        <v/>
      </c>
      <c r="P30" s="29">
        <f>IF(B30="","",IF(F30="","Erro: data em falta",IFERROR(IF(AND(ISNUMBER(F30),F30&gt;='Parâmetros'!$B$6,F30&lt;='Parâmetros'!$B$7),"OK","Aviso: fora do período declarado"),"Erro: data inválida")))</f>
        <v/>
      </c>
      <c r="Q30" s="29">
        <f>IF(B30="","",IF(C30="","Erro: tipo em falta",IFERROR(IF(COUNTIF('Parâmetros'!$F$5:$F$24,C30)&gt;0,"OK","Erro: tipo não configurado"),"Erro: lista de tipos indisponível")))</f>
        <v/>
      </c>
      <c r="R30" s="29">
        <f>IF(B30="","",IF(COUNTA(J30:L30)=0,"",IF(COUNTA(J30:L30)&lt;3,"Erro: total incompleto",IFERROR(IF('Parâmetros'!$B$12&lt;&gt;"Sim","Não aplicável",IF(ABS(L30-J30-K30)&lt;='Parâmetros'!$B$13,"OK","Erro: total não concilia")),"Erro: total inválido"))))</f>
        <v/>
      </c>
      <c r="S30" s="29">
        <f>IF(B30="","",IFERROR(IF(COUNTIF($N$8:$N$107,N30)&gt;1,"Erro: duplicado","OK"),"Erro: chave indisponível"))</f>
        <v/>
      </c>
      <c r="T30" s="29">
        <f>IF(B30="","",IF(OR(C30="",D30="",E30=""),"",IF('Parâmetros'!$B$14&lt;&gt;"Sim","Não aplicável",IFERROR(IF(E30='Parâmetros'!$B$15,"OK",IF(COUNTIFS($C$8:$C$107,C30,$D$8:$D$107,D30,$E$8:$E$107,E30-1)&gt;0,"OK","Aviso: possível omissão anterior")),"Erro: sequência inválida"))))</f>
        <v/>
      </c>
      <c r="U30" s="29">
        <f>IF(B30="","",IF(H30="","Erro: estado do documento em falta",IFERROR(IF(AND('Parâmetros'!$B$16&lt;&gt;"",H30='Parâmetros'!$B$16),"Aviso: anulado","OK"),"Erro: estado indisponível")))</f>
        <v/>
      </c>
      <c r="V30" s="29">
        <f>IF(B30="","",IF(I30="","Aviso: resultado por preencher",IFERROR(IF(AND('Parâmetros'!$B$17&lt;&gt;"",I30='Parâmetros'!$B$17),"Erro: rejeitado",IF(AND('Parâmetros'!$B$18&lt;&gt;"",I30='Parâmetros'!$B$18),"Aviso: não confirmado","OK")),"Erro: resultado indisponível")))</f>
        <v/>
      </c>
      <c r="W30" s="29">
        <f>IF(B30="","",IFERROR(IF(COUNTIF(O30:V30,"Erro*")&gt;0,"Erro",IF(COUNTIF(O30:V30,"Aviso*")&gt;0,"Aviso","Conforme")),"Erro"))</f>
        <v/>
      </c>
      <c r="X30" s="30">
        <f>IF(B30="","",IFERROR(TEXTJOIN(" | ",TRUE,IF(OR(LEFT(O30,5)="Erro:",LEFT(O30,6)="Aviso:"),O30,""),IF(OR(LEFT(P30,5)="Erro:",LEFT(P30,6)="Aviso:"),P30,""),IF(OR(LEFT(Q30,5)="Erro:",LEFT(Q30,6)="Aviso:"),Q30,""),IF(OR(LEFT(R30,5)="Erro:",LEFT(R30,6)="Aviso:"),R30,""),IF(OR(LEFT(S30,5)="Erro:",LEFT(S30,6)="Aviso:"),S30,""),IF(OR(LEFT(T30,5)="Erro:",LEFT(T30,6)="Aviso:"),T30,""),IF(OR(LEFT(U30,5)="Erro:",LEFT(U30,6)="Aviso:"),U30,""),IF(OR(LEFT(V30,5)="Erro:",LEFT(V30,6)="Aviso:"),V30,"")),"Erro: detalhe indisponível"))</f>
        <v/>
      </c>
    </row>
    <row r="31">
      <c r="A31" s="24" t="n"/>
      <c r="B31" s="24" t="n"/>
      <c r="C31" s="25" t="n"/>
      <c r="D31" s="25" t="n"/>
      <c r="E31" s="26" t="n"/>
      <c r="F31" s="27" t="n"/>
      <c r="G31" s="25" t="n"/>
      <c r="H31" s="25" t="n"/>
      <c r="I31" s="25" t="n"/>
      <c r="J31" s="28" t="n"/>
      <c r="K31" s="28" t="n"/>
      <c r="L31" s="28" t="n"/>
      <c r="M31" s="24" t="n"/>
      <c r="N31" s="29">
        <f>IF(B31="","",C31&amp;"|"&amp;D31&amp;"|"&amp;B31)</f>
        <v/>
      </c>
      <c r="O31" s="29">
        <f>IF(B31="","",IFERROR(IF(AND(B31&lt;&gt;"",C31&lt;&gt;"",D31&lt;&gt;"",E31&lt;&gt;"",ISNUMBER(E31),E31=INT(E31),E31&gt;0),"OK","Erro: identificador incompleto"),"Erro: identificador inválido"))</f>
        <v/>
      </c>
      <c r="P31" s="29">
        <f>IF(B31="","",IF(F31="","Erro: data em falta",IFERROR(IF(AND(ISNUMBER(F31),F31&gt;='Parâmetros'!$B$6,F31&lt;='Parâmetros'!$B$7),"OK","Aviso: fora do período declarado"),"Erro: data inválida")))</f>
        <v/>
      </c>
      <c r="Q31" s="29">
        <f>IF(B31="","",IF(C31="","Erro: tipo em falta",IFERROR(IF(COUNTIF('Parâmetros'!$F$5:$F$24,C31)&gt;0,"OK","Erro: tipo não configurado"),"Erro: lista de tipos indisponível")))</f>
        <v/>
      </c>
      <c r="R31" s="29">
        <f>IF(B31="","",IF(COUNTA(J31:L31)=0,"",IF(COUNTA(J31:L31)&lt;3,"Erro: total incompleto",IFERROR(IF('Parâmetros'!$B$12&lt;&gt;"Sim","Não aplicável",IF(ABS(L31-J31-K31)&lt;='Parâmetros'!$B$13,"OK","Erro: total não concilia")),"Erro: total inválido"))))</f>
        <v/>
      </c>
      <c r="S31" s="29">
        <f>IF(B31="","",IFERROR(IF(COUNTIF($N$8:$N$107,N31)&gt;1,"Erro: duplicado","OK"),"Erro: chave indisponível"))</f>
        <v/>
      </c>
      <c r="T31" s="29">
        <f>IF(B31="","",IF(OR(C31="",D31="",E31=""),"",IF('Parâmetros'!$B$14&lt;&gt;"Sim","Não aplicável",IFERROR(IF(E31='Parâmetros'!$B$15,"OK",IF(COUNTIFS($C$8:$C$107,C31,$D$8:$D$107,D31,$E$8:$E$107,E31-1)&gt;0,"OK","Aviso: possível omissão anterior")),"Erro: sequência inválida"))))</f>
        <v/>
      </c>
      <c r="U31" s="29">
        <f>IF(B31="","",IF(H31="","Erro: estado do documento em falta",IFERROR(IF(AND('Parâmetros'!$B$16&lt;&gt;"",H31='Parâmetros'!$B$16),"Aviso: anulado","OK"),"Erro: estado indisponível")))</f>
        <v/>
      </c>
      <c r="V31" s="29">
        <f>IF(B31="","",IF(I31="","Aviso: resultado por preencher",IFERROR(IF(AND('Parâmetros'!$B$17&lt;&gt;"",I31='Parâmetros'!$B$17),"Erro: rejeitado",IF(AND('Parâmetros'!$B$18&lt;&gt;"",I31='Parâmetros'!$B$18),"Aviso: não confirmado","OK")),"Erro: resultado indisponível")))</f>
        <v/>
      </c>
      <c r="W31" s="29">
        <f>IF(B31="","",IFERROR(IF(COUNTIF(O31:V31,"Erro*")&gt;0,"Erro",IF(COUNTIF(O31:V31,"Aviso*")&gt;0,"Aviso","Conforme")),"Erro"))</f>
        <v/>
      </c>
      <c r="X31" s="30">
        <f>IF(B31="","",IFERROR(TEXTJOIN(" | ",TRUE,IF(OR(LEFT(O31,5)="Erro:",LEFT(O31,6)="Aviso:"),O31,""),IF(OR(LEFT(P31,5)="Erro:",LEFT(P31,6)="Aviso:"),P31,""),IF(OR(LEFT(Q31,5)="Erro:",LEFT(Q31,6)="Aviso:"),Q31,""),IF(OR(LEFT(R31,5)="Erro:",LEFT(R31,6)="Aviso:"),R31,""),IF(OR(LEFT(S31,5)="Erro:",LEFT(S31,6)="Aviso:"),S31,""),IF(OR(LEFT(T31,5)="Erro:",LEFT(T31,6)="Aviso:"),T31,""),IF(OR(LEFT(U31,5)="Erro:",LEFT(U31,6)="Aviso:"),U31,""),IF(OR(LEFT(V31,5)="Erro:",LEFT(V31,6)="Aviso:"),V31,"")),"Erro: detalhe indisponível"))</f>
        <v/>
      </c>
    </row>
    <row r="32">
      <c r="A32" s="24" t="n"/>
      <c r="B32" s="24" t="n"/>
      <c r="C32" s="25" t="n"/>
      <c r="D32" s="25" t="n"/>
      <c r="E32" s="26" t="n"/>
      <c r="F32" s="27" t="n"/>
      <c r="G32" s="25" t="n"/>
      <c r="H32" s="25" t="n"/>
      <c r="I32" s="25" t="n"/>
      <c r="J32" s="28" t="n"/>
      <c r="K32" s="28" t="n"/>
      <c r="L32" s="28" t="n"/>
      <c r="M32" s="24" t="n"/>
      <c r="N32" s="29">
        <f>IF(B32="","",C32&amp;"|"&amp;D32&amp;"|"&amp;B32)</f>
        <v/>
      </c>
      <c r="O32" s="29">
        <f>IF(B32="","",IFERROR(IF(AND(B32&lt;&gt;"",C32&lt;&gt;"",D32&lt;&gt;"",E32&lt;&gt;"",ISNUMBER(E32),E32=INT(E32),E32&gt;0),"OK","Erro: identificador incompleto"),"Erro: identificador inválido"))</f>
        <v/>
      </c>
      <c r="P32" s="29">
        <f>IF(B32="","",IF(F32="","Erro: data em falta",IFERROR(IF(AND(ISNUMBER(F32),F32&gt;='Parâmetros'!$B$6,F32&lt;='Parâmetros'!$B$7),"OK","Aviso: fora do período declarado"),"Erro: data inválida")))</f>
        <v/>
      </c>
      <c r="Q32" s="29">
        <f>IF(B32="","",IF(C32="","Erro: tipo em falta",IFERROR(IF(COUNTIF('Parâmetros'!$F$5:$F$24,C32)&gt;0,"OK","Erro: tipo não configurado"),"Erro: lista de tipos indisponível")))</f>
        <v/>
      </c>
      <c r="R32" s="29">
        <f>IF(B32="","",IF(COUNTA(J32:L32)=0,"",IF(COUNTA(J32:L32)&lt;3,"Erro: total incompleto",IFERROR(IF('Parâmetros'!$B$12&lt;&gt;"Sim","Não aplicável",IF(ABS(L32-J32-K32)&lt;='Parâmetros'!$B$13,"OK","Erro: total não concilia")),"Erro: total inválido"))))</f>
        <v/>
      </c>
      <c r="S32" s="29">
        <f>IF(B32="","",IFERROR(IF(COUNTIF($N$8:$N$107,N32)&gt;1,"Erro: duplicado","OK"),"Erro: chave indisponível"))</f>
        <v/>
      </c>
      <c r="T32" s="29">
        <f>IF(B32="","",IF(OR(C32="",D32="",E32=""),"",IF('Parâmetros'!$B$14&lt;&gt;"Sim","Não aplicável",IFERROR(IF(E32='Parâmetros'!$B$15,"OK",IF(COUNTIFS($C$8:$C$107,C32,$D$8:$D$107,D32,$E$8:$E$107,E32-1)&gt;0,"OK","Aviso: possível omissão anterior")),"Erro: sequência inválida"))))</f>
        <v/>
      </c>
      <c r="U32" s="29">
        <f>IF(B32="","",IF(H32="","Erro: estado do documento em falta",IFERROR(IF(AND('Parâmetros'!$B$16&lt;&gt;"",H32='Parâmetros'!$B$16),"Aviso: anulado","OK"),"Erro: estado indisponível")))</f>
        <v/>
      </c>
      <c r="V32" s="29">
        <f>IF(B32="","",IF(I32="","Aviso: resultado por preencher",IFERROR(IF(AND('Parâmetros'!$B$17&lt;&gt;"",I32='Parâmetros'!$B$17),"Erro: rejeitado",IF(AND('Parâmetros'!$B$18&lt;&gt;"",I32='Parâmetros'!$B$18),"Aviso: não confirmado","OK")),"Erro: resultado indisponível")))</f>
        <v/>
      </c>
      <c r="W32" s="29">
        <f>IF(B32="","",IFERROR(IF(COUNTIF(O32:V32,"Erro*")&gt;0,"Erro",IF(COUNTIF(O32:V32,"Aviso*")&gt;0,"Aviso","Conforme")),"Erro"))</f>
        <v/>
      </c>
      <c r="X32" s="30">
        <f>IF(B32="","",IFERROR(TEXTJOIN(" | ",TRUE,IF(OR(LEFT(O32,5)="Erro:",LEFT(O32,6)="Aviso:"),O32,""),IF(OR(LEFT(P32,5)="Erro:",LEFT(P32,6)="Aviso:"),P32,""),IF(OR(LEFT(Q32,5)="Erro:",LEFT(Q32,6)="Aviso:"),Q32,""),IF(OR(LEFT(R32,5)="Erro:",LEFT(R32,6)="Aviso:"),R32,""),IF(OR(LEFT(S32,5)="Erro:",LEFT(S32,6)="Aviso:"),S32,""),IF(OR(LEFT(T32,5)="Erro:",LEFT(T32,6)="Aviso:"),T32,""),IF(OR(LEFT(U32,5)="Erro:",LEFT(U32,6)="Aviso:"),U32,""),IF(OR(LEFT(V32,5)="Erro:",LEFT(V32,6)="Aviso:"),V32,"")),"Erro: detalhe indisponível"))</f>
        <v/>
      </c>
    </row>
    <row r="33">
      <c r="A33" s="24" t="n"/>
      <c r="B33" s="24" t="n"/>
      <c r="C33" s="25" t="n"/>
      <c r="D33" s="25" t="n"/>
      <c r="E33" s="26" t="n"/>
      <c r="F33" s="27" t="n"/>
      <c r="G33" s="25" t="n"/>
      <c r="H33" s="25" t="n"/>
      <c r="I33" s="25" t="n"/>
      <c r="J33" s="28" t="n"/>
      <c r="K33" s="28" t="n"/>
      <c r="L33" s="28" t="n"/>
      <c r="M33" s="24" t="n"/>
      <c r="N33" s="29">
        <f>IF(B33="","",C33&amp;"|"&amp;D33&amp;"|"&amp;B33)</f>
        <v/>
      </c>
      <c r="O33" s="29">
        <f>IF(B33="","",IFERROR(IF(AND(B33&lt;&gt;"",C33&lt;&gt;"",D33&lt;&gt;"",E33&lt;&gt;"",ISNUMBER(E33),E33=INT(E33),E33&gt;0),"OK","Erro: identificador incompleto"),"Erro: identificador inválido"))</f>
        <v/>
      </c>
      <c r="P33" s="29">
        <f>IF(B33="","",IF(F33="","Erro: data em falta",IFERROR(IF(AND(ISNUMBER(F33),F33&gt;='Parâmetros'!$B$6,F33&lt;='Parâmetros'!$B$7),"OK","Aviso: fora do período declarado"),"Erro: data inválida")))</f>
        <v/>
      </c>
      <c r="Q33" s="29">
        <f>IF(B33="","",IF(C33="","Erro: tipo em falta",IFERROR(IF(COUNTIF('Parâmetros'!$F$5:$F$24,C33)&gt;0,"OK","Erro: tipo não configurado"),"Erro: lista de tipos indisponível")))</f>
        <v/>
      </c>
      <c r="R33" s="29">
        <f>IF(B33="","",IF(COUNTA(J33:L33)=0,"",IF(COUNTA(J33:L33)&lt;3,"Erro: total incompleto",IFERROR(IF('Parâmetros'!$B$12&lt;&gt;"Sim","Não aplicável",IF(ABS(L33-J33-K33)&lt;='Parâmetros'!$B$13,"OK","Erro: total não concilia")),"Erro: total inválido"))))</f>
        <v/>
      </c>
      <c r="S33" s="29">
        <f>IF(B33="","",IFERROR(IF(COUNTIF($N$8:$N$107,N33)&gt;1,"Erro: duplicado","OK"),"Erro: chave indisponível"))</f>
        <v/>
      </c>
      <c r="T33" s="29">
        <f>IF(B33="","",IF(OR(C33="",D33="",E33=""),"",IF('Parâmetros'!$B$14&lt;&gt;"Sim","Não aplicável",IFERROR(IF(E33='Parâmetros'!$B$15,"OK",IF(COUNTIFS($C$8:$C$107,C33,$D$8:$D$107,D33,$E$8:$E$107,E33-1)&gt;0,"OK","Aviso: possível omissão anterior")),"Erro: sequência inválida"))))</f>
        <v/>
      </c>
      <c r="U33" s="29">
        <f>IF(B33="","",IF(H33="","Erro: estado do documento em falta",IFERROR(IF(AND('Parâmetros'!$B$16&lt;&gt;"",H33='Parâmetros'!$B$16),"Aviso: anulado","OK"),"Erro: estado indisponível")))</f>
        <v/>
      </c>
      <c r="V33" s="29">
        <f>IF(B33="","",IF(I33="","Aviso: resultado por preencher",IFERROR(IF(AND('Parâmetros'!$B$17&lt;&gt;"",I33='Parâmetros'!$B$17),"Erro: rejeitado",IF(AND('Parâmetros'!$B$18&lt;&gt;"",I33='Parâmetros'!$B$18),"Aviso: não confirmado","OK")),"Erro: resultado indisponível")))</f>
        <v/>
      </c>
      <c r="W33" s="29">
        <f>IF(B33="","",IFERROR(IF(COUNTIF(O33:V33,"Erro*")&gt;0,"Erro",IF(COUNTIF(O33:V33,"Aviso*")&gt;0,"Aviso","Conforme")),"Erro"))</f>
        <v/>
      </c>
      <c r="X33" s="30">
        <f>IF(B33="","",IFERROR(TEXTJOIN(" | ",TRUE,IF(OR(LEFT(O33,5)="Erro:",LEFT(O33,6)="Aviso:"),O33,""),IF(OR(LEFT(P33,5)="Erro:",LEFT(P33,6)="Aviso:"),P33,""),IF(OR(LEFT(Q33,5)="Erro:",LEFT(Q33,6)="Aviso:"),Q33,""),IF(OR(LEFT(R33,5)="Erro:",LEFT(R33,6)="Aviso:"),R33,""),IF(OR(LEFT(S33,5)="Erro:",LEFT(S33,6)="Aviso:"),S33,""),IF(OR(LEFT(T33,5)="Erro:",LEFT(T33,6)="Aviso:"),T33,""),IF(OR(LEFT(U33,5)="Erro:",LEFT(U33,6)="Aviso:"),U33,""),IF(OR(LEFT(V33,5)="Erro:",LEFT(V33,6)="Aviso:"),V33,"")),"Erro: detalhe indisponível"))</f>
        <v/>
      </c>
    </row>
    <row r="34">
      <c r="A34" s="24" t="n"/>
      <c r="B34" s="24" t="n"/>
      <c r="C34" s="25" t="n"/>
      <c r="D34" s="25" t="n"/>
      <c r="E34" s="26" t="n"/>
      <c r="F34" s="27" t="n"/>
      <c r="G34" s="25" t="n"/>
      <c r="H34" s="25" t="n"/>
      <c r="I34" s="25" t="n"/>
      <c r="J34" s="28" t="n"/>
      <c r="K34" s="28" t="n"/>
      <c r="L34" s="28" t="n"/>
      <c r="M34" s="24" t="n"/>
      <c r="N34" s="29">
        <f>IF(B34="","",C34&amp;"|"&amp;D34&amp;"|"&amp;B34)</f>
        <v/>
      </c>
      <c r="O34" s="29">
        <f>IF(B34="","",IFERROR(IF(AND(B34&lt;&gt;"",C34&lt;&gt;"",D34&lt;&gt;"",E34&lt;&gt;"",ISNUMBER(E34),E34=INT(E34),E34&gt;0),"OK","Erro: identificador incompleto"),"Erro: identificador inválido"))</f>
        <v/>
      </c>
      <c r="P34" s="29">
        <f>IF(B34="","",IF(F34="","Erro: data em falta",IFERROR(IF(AND(ISNUMBER(F34),F34&gt;='Parâmetros'!$B$6,F34&lt;='Parâmetros'!$B$7),"OK","Aviso: fora do período declarado"),"Erro: data inválida")))</f>
        <v/>
      </c>
      <c r="Q34" s="29">
        <f>IF(B34="","",IF(C34="","Erro: tipo em falta",IFERROR(IF(COUNTIF('Parâmetros'!$F$5:$F$24,C34)&gt;0,"OK","Erro: tipo não configurado"),"Erro: lista de tipos indisponível")))</f>
        <v/>
      </c>
      <c r="R34" s="29">
        <f>IF(B34="","",IF(COUNTA(J34:L34)=0,"",IF(COUNTA(J34:L34)&lt;3,"Erro: total incompleto",IFERROR(IF('Parâmetros'!$B$12&lt;&gt;"Sim","Não aplicável",IF(ABS(L34-J34-K34)&lt;='Parâmetros'!$B$13,"OK","Erro: total não concilia")),"Erro: total inválido"))))</f>
        <v/>
      </c>
      <c r="S34" s="29">
        <f>IF(B34="","",IFERROR(IF(COUNTIF($N$8:$N$107,N34)&gt;1,"Erro: duplicado","OK"),"Erro: chave indisponível"))</f>
        <v/>
      </c>
      <c r="T34" s="29">
        <f>IF(B34="","",IF(OR(C34="",D34="",E34=""),"",IF('Parâmetros'!$B$14&lt;&gt;"Sim","Não aplicável",IFERROR(IF(E34='Parâmetros'!$B$15,"OK",IF(COUNTIFS($C$8:$C$107,C34,$D$8:$D$107,D34,$E$8:$E$107,E34-1)&gt;0,"OK","Aviso: possível omissão anterior")),"Erro: sequência inválida"))))</f>
        <v/>
      </c>
      <c r="U34" s="29">
        <f>IF(B34="","",IF(H34="","Erro: estado do documento em falta",IFERROR(IF(AND('Parâmetros'!$B$16&lt;&gt;"",H34='Parâmetros'!$B$16),"Aviso: anulado","OK"),"Erro: estado indisponível")))</f>
        <v/>
      </c>
      <c r="V34" s="29">
        <f>IF(B34="","",IF(I34="","Aviso: resultado por preencher",IFERROR(IF(AND('Parâmetros'!$B$17&lt;&gt;"",I34='Parâmetros'!$B$17),"Erro: rejeitado",IF(AND('Parâmetros'!$B$18&lt;&gt;"",I34='Parâmetros'!$B$18),"Aviso: não confirmado","OK")),"Erro: resultado indisponível")))</f>
        <v/>
      </c>
      <c r="W34" s="29">
        <f>IF(B34="","",IFERROR(IF(COUNTIF(O34:V34,"Erro*")&gt;0,"Erro",IF(COUNTIF(O34:V34,"Aviso*")&gt;0,"Aviso","Conforme")),"Erro"))</f>
        <v/>
      </c>
      <c r="X34" s="30">
        <f>IF(B34="","",IFERROR(TEXTJOIN(" | ",TRUE,IF(OR(LEFT(O34,5)="Erro:",LEFT(O34,6)="Aviso:"),O34,""),IF(OR(LEFT(P34,5)="Erro:",LEFT(P34,6)="Aviso:"),P34,""),IF(OR(LEFT(Q34,5)="Erro:",LEFT(Q34,6)="Aviso:"),Q34,""),IF(OR(LEFT(R34,5)="Erro:",LEFT(R34,6)="Aviso:"),R34,""),IF(OR(LEFT(S34,5)="Erro:",LEFT(S34,6)="Aviso:"),S34,""),IF(OR(LEFT(T34,5)="Erro:",LEFT(T34,6)="Aviso:"),T34,""),IF(OR(LEFT(U34,5)="Erro:",LEFT(U34,6)="Aviso:"),U34,""),IF(OR(LEFT(V34,5)="Erro:",LEFT(V34,6)="Aviso:"),V34,"")),"Erro: detalhe indisponível"))</f>
        <v/>
      </c>
    </row>
    <row r="35">
      <c r="A35" s="24" t="n"/>
      <c r="B35" s="24" t="n"/>
      <c r="C35" s="25" t="n"/>
      <c r="D35" s="25" t="n"/>
      <c r="E35" s="26" t="n"/>
      <c r="F35" s="27" t="n"/>
      <c r="G35" s="25" t="n"/>
      <c r="H35" s="25" t="n"/>
      <c r="I35" s="25" t="n"/>
      <c r="J35" s="28" t="n"/>
      <c r="K35" s="28" t="n"/>
      <c r="L35" s="28" t="n"/>
      <c r="M35" s="24" t="n"/>
      <c r="N35" s="29">
        <f>IF(B35="","",C35&amp;"|"&amp;D35&amp;"|"&amp;B35)</f>
        <v/>
      </c>
      <c r="O35" s="29">
        <f>IF(B35="","",IFERROR(IF(AND(B35&lt;&gt;"",C35&lt;&gt;"",D35&lt;&gt;"",E35&lt;&gt;"",ISNUMBER(E35),E35=INT(E35),E35&gt;0),"OK","Erro: identificador incompleto"),"Erro: identificador inválido"))</f>
        <v/>
      </c>
      <c r="P35" s="29">
        <f>IF(B35="","",IF(F35="","Erro: data em falta",IFERROR(IF(AND(ISNUMBER(F35),F35&gt;='Parâmetros'!$B$6,F35&lt;='Parâmetros'!$B$7),"OK","Aviso: fora do período declarado"),"Erro: data inválida")))</f>
        <v/>
      </c>
      <c r="Q35" s="29">
        <f>IF(B35="","",IF(C35="","Erro: tipo em falta",IFERROR(IF(COUNTIF('Parâmetros'!$F$5:$F$24,C35)&gt;0,"OK","Erro: tipo não configurado"),"Erro: lista de tipos indisponível")))</f>
        <v/>
      </c>
      <c r="R35" s="29">
        <f>IF(B35="","",IF(COUNTA(J35:L35)=0,"",IF(COUNTA(J35:L35)&lt;3,"Erro: total incompleto",IFERROR(IF('Parâmetros'!$B$12&lt;&gt;"Sim","Não aplicável",IF(ABS(L35-J35-K35)&lt;='Parâmetros'!$B$13,"OK","Erro: total não concilia")),"Erro: total inválido"))))</f>
        <v/>
      </c>
      <c r="S35" s="29">
        <f>IF(B35="","",IFERROR(IF(COUNTIF($N$8:$N$107,N35)&gt;1,"Erro: duplicado","OK"),"Erro: chave indisponível"))</f>
        <v/>
      </c>
      <c r="T35" s="29">
        <f>IF(B35="","",IF(OR(C35="",D35="",E35=""),"",IF('Parâmetros'!$B$14&lt;&gt;"Sim","Não aplicável",IFERROR(IF(E35='Parâmetros'!$B$15,"OK",IF(COUNTIFS($C$8:$C$107,C35,$D$8:$D$107,D35,$E$8:$E$107,E35-1)&gt;0,"OK","Aviso: possível omissão anterior")),"Erro: sequência inválida"))))</f>
        <v/>
      </c>
      <c r="U35" s="29">
        <f>IF(B35="","",IF(H35="","Erro: estado do documento em falta",IFERROR(IF(AND('Parâmetros'!$B$16&lt;&gt;"",H35='Parâmetros'!$B$16),"Aviso: anulado","OK"),"Erro: estado indisponível")))</f>
        <v/>
      </c>
      <c r="V35" s="29">
        <f>IF(B35="","",IF(I35="","Aviso: resultado por preencher",IFERROR(IF(AND('Parâmetros'!$B$17&lt;&gt;"",I35='Parâmetros'!$B$17),"Erro: rejeitado",IF(AND('Parâmetros'!$B$18&lt;&gt;"",I35='Parâmetros'!$B$18),"Aviso: não confirmado","OK")),"Erro: resultado indisponível")))</f>
        <v/>
      </c>
      <c r="W35" s="29">
        <f>IF(B35="","",IFERROR(IF(COUNTIF(O35:V35,"Erro*")&gt;0,"Erro",IF(COUNTIF(O35:V35,"Aviso*")&gt;0,"Aviso","Conforme")),"Erro"))</f>
        <v/>
      </c>
      <c r="X35" s="30">
        <f>IF(B35="","",IFERROR(TEXTJOIN(" | ",TRUE,IF(OR(LEFT(O35,5)="Erro:",LEFT(O35,6)="Aviso:"),O35,""),IF(OR(LEFT(P35,5)="Erro:",LEFT(P35,6)="Aviso:"),P35,""),IF(OR(LEFT(Q35,5)="Erro:",LEFT(Q35,6)="Aviso:"),Q35,""),IF(OR(LEFT(R35,5)="Erro:",LEFT(R35,6)="Aviso:"),R35,""),IF(OR(LEFT(S35,5)="Erro:",LEFT(S35,6)="Aviso:"),S35,""),IF(OR(LEFT(T35,5)="Erro:",LEFT(T35,6)="Aviso:"),T35,""),IF(OR(LEFT(U35,5)="Erro:",LEFT(U35,6)="Aviso:"),U35,""),IF(OR(LEFT(V35,5)="Erro:",LEFT(V35,6)="Aviso:"),V35,"")),"Erro: detalhe indisponível"))</f>
        <v/>
      </c>
    </row>
    <row r="36">
      <c r="A36" s="24" t="n"/>
      <c r="B36" s="24" t="n"/>
      <c r="C36" s="25" t="n"/>
      <c r="D36" s="25" t="n"/>
      <c r="E36" s="26" t="n"/>
      <c r="F36" s="27" t="n"/>
      <c r="G36" s="25" t="n"/>
      <c r="H36" s="25" t="n"/>
      <c r="I36" s="25" t="n"/>
      <c r="J36" s="28" t="n"/>
      <c r="K36" s="28" t="n"/>
      <c r="L36" s="28" t="n"/>
      <c r="M36" s="24" t="n"/>
      <c r="N36" s="29">
        <f>IF(B36="","",C36&amp;"|"&amp;D36&amp;"|"&amp;B36)</f>
        <v/>
      </c>
      <c r="O36" s="29">
        <f>IF(B36="","",IFERROR(IF(AND(B36&lt;&gt;"",C36&lt;&gt;"",D36&lt;&gt;"",E36&lt;&gt;"",ISNUMBER(E36),E36=INT(E36),E36&gt;0),"OK","Erro: identificador incompleto"),"Erro: identificador inválido"))</f>
        <v/>
      </c>
      <c r="P36" s="29">
        <f>IF(B36="","",IF(F36="","Erro: data em falta",IFERROR(IF(AND(ISNUMBER(F36),F36&gt;='Parâmetros'!$B$6,F36&lt;='Parâmetros'!$B$7),"OK","Aviso: fora do período declarado"),"Erro: data inválida")))</f>
        <v/>
      </c>
      <c r="Q36" s="29">
        <f>IF(B36="","",IF(C36="","Erro: tipo em falta",IFERROR(IF(COUNTIF('Parâmetros'!$F$5:$F$24,C36)&gt;0,"OK","Erro: tipo não configurado"),"Erro: lista de tipos indisponível")))</f>
        <v/>
      </c>
      <c r="R36" s="29">
        <f>IF(B36="","",IF(COUNTA(J36:L36)=0,"",IF(COUNTA(J36:L36)&lt;3,"Erro: total incompleto",IFERROR(IF('Parâmetros'!$B$12&lt;&gt;"Sim","Não aplicável",IF(ABS(L36-J36-K36)&lt;='Parâmetros'!$B$13,"OK","Erro: total não concilia")),"Erro: total inválido"))))</f>
        <v/>
      </c>
      <c r="S36" s="29">
        <f>IF(B36="","",IFERROR(IF(COUNTIF($N$8:$N$107,N36)&gt;1,"Erro: duplicado","OK"),"Erro: chave indisponível"))</f>
        <v/>
      </c>
      <c r="T36" s="29">
        <f>IF(B36="","",IF(OR(C36="",D36="",E36=""),"",IF('Parâmetros'!$B$14&lt;&gt;"Sim","Não aplicável",IFERROR(IF(E36='Parâmetros'!$B$15,"OK",IF(COUNTIFS($C$8:$C$107,C36,$D$8:$D$107,D36,$E$8:$E$107,E36-1)&gt;0,"OK","Aviso: possível omissão anterior")),"Erro: sequência inválida"))))</f>
        <v/>
      </c>
      <c r="U36" s="29">
        <f>IF(B36="","",IF(H36="","Erro: estado do documento em falta",IFERROR(IF(AND('Parâmetros'!$B$16&lt;&gt;"",H36='Parâmetros'!$B$16),"Aviso: anulado","OK"),"Erro: estado indisponível")))</f>
        <v/>
      </c>
      <c r="V36" s="29">
        <f>IF(B36="","",IF(I36="","Aviso: resultado por preencher",IFERROR(IF(AND('Parâmetros'!$B$17&lt;&gt;"",I36='Parâmetros'!$B$17),"Erro: rejeitado",IF(AND('Parâmetros'!$B$18&lt;&gt;"",I36='Parâmetros'!$B$18),"Aviso: não confirmado","OK")),"Erro: resultado indisponível")))</f>
        <v/>
      </c>
      <c r="W36" s="29">
        <f>IF(B36="","",IFERROR(IF(COUNTIF(O36:V36,"Erro*")&gt;0,"Erro",IF(COUNTIF(O36:V36,"Aviso*")&gt;0,"Aviso","Conforme")),"Erro"))</f>
        <v/>
      </c>
      <c r="X36" s="30">
        <f>IF(B36="","",IFERROR(TEXTJOIN(" | ",TRUE,IF(OR(LEFT(O36,5)="Erro:",LEFT(O36,6)="Aviso:"),O36,""),IF(OR(LEFT(P36,5)="Erro:",LEFT(P36,6)="Aviso:"),P36,""),IF(OR(LEFT(Q36,5)="Erro:",LEFT(Q36,6)="Aviso:"),Q36,""),IF(OR(LEFT(R36,5)="Erro:",LEFT(R36,6)="Aviso:"),R36,""),IF(OR(LEFT(S36,5)="Erro:",LEFT(S36,6)="Aviso:"),S36,""),IF(OR(LEFT(T36,5)="Erro:",LEFT(T36,6)="Aviso:"),T36,""),IF(OR(LEFT(U36,5)="Erro:",LEFT(U36,6)="Aviso:"),U36,""),IF(OR(LEFT(V36,5)="Erro:",LEFT(V36,6)="Aviso:"),V36,"")),"Erro: detalhe indisponível"))</f>
        <v/>
      </c>
    </row>
    <row r="37">
      <c r="A37" s="24" t="n"/>
      <c r="B37" s="24" t="n"/>
      <c r="C37" s="25" t="n"/>
      <c r="D37" s="25" t="n"/>
      <c r="E37" s="26" t="n"/>
      <c r="F37" s="27" t="n"/>
      <c r="G37" s="25" t="n"/>
      <c r="H37" s="25" t="n"/>
      <c r="I37" s="25" t="n"/>
      <c r="J37" s="28" t="n"/>
      <c r="K37" s="28" t="n"/>
      <c r="L37" s="28" t="n"/>
      <c r="M37" s="24" t="n"/>
      <c r="N37" s="29">
        <f>IF(B37="","",C37&amp;"|"&amp;D37&amp;"|"&amp;B37)</f>
        <v/>
      </c>
      <c r="O37" s="29">
        <f>IF(B37="","",IFERROR(IF(AND(B37&lt;&gt;"",C37&lt;&gt;"",D37&lt;&gt;"",E37&lt;&gt;"",ISNUMBER(E37),E37=INT(E37),E37&gt;0),"OK","Erro: identificador incompleto"),"Erro: identificador inválido"))</f>
        <v/>
      </c>
      <c r="P37" s="29">
        <f>IF(B37="","",IF(F37="","Erro: data em falta",IFERROR(IF(AND(ISNUMBER(F37),F37&gt;='Parâmetros'!$B$6,F37&lt;='Parâmetros'!$B$7),"OK","Aviso: fora do período declarado"),"Erro: data inválida")))</f>
        <v/>
      </c>
      <c r="Q37" s="29">
        <f>IF(B37="","",IF(C37="","Erro: tipo em falta",IFERROR(IF(COUNTIF('Parâmetros'!$F$5:$F$24,C37)&gt;0,"OK","Erro: tipo não configurado"),"Erro: lista de tipos indisponível")))</f>
        <v/>
      </c>
      <c r="R37" s="29">
        <f>IF(B37="","",IF(COUNTA(J37:L37)=0,"",IF(COUNTA(J37:L37)&lt;3,"Erro: total incompleto",IFERROR(IF('Parâmetros'!$B$12&lt;&gt;"Sim","Não aplicável",IF(ABS(L37-J37-K37)&lt;='Parâmetros'!$B$13,"OK","Erro: total não concilia")),"Erro: total inválido"))))</f>
        <v/>
      </c>
      <c r="S37" s="29">
        <f>IF(B37="","",IFERROR(IF(COUNTIF($N$8:$N$107,N37)&gt;1,"Erro: duplicado","OK"),"Erro: chave indisponível"))</f>
        <v/>
      </c>
      <c r="T37" s="29">
        <f>IF(B37="","",IF(OR(C37="",D37="",E37=""),"",IF('Parâmetros'!$B$14&lt;&gt;"Sim","Não aplicável",IFERROR(IF(E37='Parâmetros'!$B$15,"OK",IF(COUNTIFS($C$8:$C$107,C37,$D$8:$D$107,D37,$E$8:$E$107,E37-1)&gt;0,"OK","Aviso: possível omissão anterior")),"Erro: sequência inválida"))))</f>
        <v/>
      </c>
      <c r="U37" s="29">
        <f>IF(B37="","",IF(H37="","Erro: estado do documento em falta",IFERROR(IF(AND('Parâmetros'!$B$16&lt;&gt;"",H37='Parâmetros'!$B$16),"Aviso: anulado","OK"),"Erro: estado indisponível")))</f>
        <v/>
      </c>
      <c r="V37" s="29">
        <f>IF(B37="","",IF(I37="","Aviso: resultado por preencher",IFERROR(IF(AND('Parâmetros'!$B$17&lt;&gt;"",I37='Parâmetros'!$B$17),"Erro: rejeitado",IF(AND('Parâmetros'!$B$18&lt;&gt;"",I37='Parâmetros'!$B$18),"Aviso: não confirmado","OK")),"Erro: resultado indisponível")))</f>
        <v/>
      </c>
      <c r="W37" s="29">
        <f>IF(B37="","",IFERROR(IF(COUNTIF(O37:V37,"Erro*")&gt;0,"Erro",IF(COUNTIF(O37:V37,"Aviso*")&gt;0,"Aviso","Conforme")),"Erro"))</f>
        <v/>
      </c>
      <c r="X37" s="30">
        <f>IF(B37="","",IFERROR(TEXTJOIN(" | ",TRUE,IF(OR(LEFT(O37,5)="Erro:",LEFT(O37,6)="Aviso:"),O37,""),IF(OR(LEFT(P37,5)="Erro:",LEFT(P37,6)="Aviso:"),P37,""),IF(OR(LEFT(Q37,5)="Erro:",LEFT(Q37,6)="Aviso:"),Q37,""),IF(OR(LEFT(R37,5)="Erro:",LEFT(R37,6)="Aviso:"),R37,""),IF(OR(LEFT(S37,5)="Erro:",LEFT(S37,6)="Aviso:"),S37,""),IF(OR(LEFT(T37,5)="Erro:",LEFT(T37,6)="Aviso:"),T37,""),IF(OR(LEFT(U37,5)="Erro:",LEFT(U37,6)="Aviso:"),U37,""),IF(OR(LEFT(V37,5)="Erro:",LEFT(V37,6)="Aviso:"),V37,"")),"Erro: detalhe indisponível"))</f>
        <v/>
      </c>
    </row>
    <row r="38">
      <c r="A38" s="24" t="n"/>
      <c r="B38" s="24" t="n"/>
      <c r="C38" s="25" t="n"/>
      <c r="D38" s="25" t="n"/>
      <c r="E38" s="26" t="n"/>
      <c r="F38" s="27" t="n"/>
      <c r="G38" s="25" t="n"/>
      <c r="H38" s="25" t="n"/>
      <c r="I38" s="25" t="n"/>
      <c r="J38" s="28" t="n"/>
      <c r="K38" s="28" t="n"/>
      <c r="L38" s="28" t="n"/>
      <c r="M38" s="24" t="n"/>
      <c r="N38" s="29">
        <f>IF(B38="","",C38&amp;"|"&amp;D38&amp;"|"&amp;B38)</f>
        <v/>
      </c>
      <c r="O38" s="29">
        <f>IF(B38="","",IFERROR(IF(AND(B38&lt;&gt;"",C38&lt;&gt;"",D38&lt;&gt;"",E38&lt;&gt;"",ISNUMBER(E38),E38=INT(E38),E38&gt;0),"OK","Erro: identificador incompleto"),"Erro: identificador inválido"))</f>
        <v/>
      </c>
      <c r="P38" s="29">
        <f>IF(B38="","",IF(F38="","Erro: data em falta",IFERROR(IF(AND(ISNUMBER(F38),F38&gt;='Parâmetros'!$B$6,F38&lt;='Parâmetros'!$B$7),"OK","Aviso: fora do período declarado"),"Erro: data inválida")))</f>
        <v/>
      </c>
      <c r="Q38" s="29">
        <f>IF(B38="","",IF(C38="","Erro: tipo em falta",IFERROR(IF(COUNTIF('Parâmetros'!$F$5:$F$24,C38)&gt;0,"OK","Erro: tipo não configurado"),"Erro: lista de tipos indisponível")))</f>
        <v/>
      </c>
      <c r="R38" s="29">
        <f>IF(B38="","",IF(COUNTA(J38:L38)=0,"",IF(COUNTA(J38:L38)&lt;3,"Erro: total incompleto",IFERROR(IF('Parâmetros'!$B$12&lt;&gt;"Sim","Não aplicável",IF(ABS(L38-J38-K38)&lt;='Parâmetros'!$B$13,"OK","Erro: total não concilia")),"Erro: total inválido"))))</f>
        <v/>
      </c>
      <c r="S38" s="29">
        <f>IF(B38="","",IFERROR(IF(COUNTIF($N$8:$N$107,N38)&gt;1,"Erro: duplicado","OK"),"Erro: chave indisponível"))</f>
        <v/>
      </c>
      <c r="T38" s="29">
        <f>IF(B38="","",IF(OR(C38="",D38="",E38=""),"",IF('Parâmetros'!$B$14&lt;&gt;"Sim","Não aplicável",IFERROR(IF(E38='Parâmetros'!$B$15,"OK",IF(COUNTIFS($C$8:$C$107,C38,$D$8:$D$107,D38,$E$8:$E$107,E38-1)&gt;0,"OK","Aviso: possível omissão anterior")),"Erro: sequência inválida"))))</f>
        <v/>
      </c>
      <c r="U38" s="29">
        <f>IF(B38="","",IF(H38="","Erro: estado do documento em falta",IFERROR(IF(AND('Parâmetros'!$B$16&lt;&gt;"",H38='Parâmetros'!$B$16),"Aviso: anulado","OK"),"Erro: estado indisponível")))</f>
        <v/>
      </c>
      <c r="V38" s="29">
        <f>IF(B38="","",IF(I38="","Aviso: resultado por preencher",IFERROR(IF(AND('Parâmetros'!$B$17&lt;&gt;"",I38='Parâmetros'!$B$17),"Erro: rejeitado",IF(AND('Parâmetros'!$B$18&lt;&gt;"",I38='Parâmetros'!$B$18),"Aviso: não confirmado","OK")),"Erro: resultado indisponível")))</f>
        <v/>
      </c>
      <c r="W38" s="29">
        <f>IF(B38="","",IFERROR(IF(COUNTIF(O38:V38,"Erro*")&gt;0,"Erro",IF(COUNTIF(O38:V38,"Aviso*")&gt;0,"Aviso","Conforme")),"Erro"))</f>
        <v/>
      </c>
      <c r="X38" s="30">
        <f>IF(B38="","",IFERROR(TEXTJOIN(" | ",TRUE,IF(OR(LEFT(O38,5)="Erro:",LEFT(O38,6)="Aviso:"),O38,""),IF(OR(LEFT(P38,5)="Erro:",LEFT(P38,6)="Aviso:"),P38,""),IF(OR(LEFT(Q38,5)="Erro:",LEFT(Q38,6)="Aviso:"),Q38,""),IF(OR(LEFT(R38,5)="Erro:",LEFT(R38,6)="Aviso:"),R38,""),IF(OR(LEFT(S38,5)="Erro:",LEFT(S38,6)="Aviso:"),S38,""),IF(OR(LEFT(T38,5)="Erro:",LEFT(T38,6)="Aviso:"),T38,""),IF(OR(LEFT(U38,5)="Erro:",LEFT(U38,6)="Aviso:"),U38,""),IF(OR(LEFT(V38,5)="Erro:",LEFT(V38,6)="Aviso:"),V38,"")),"Erro: detalhe indisponível"))</f>
        <v/>
      </c>
    </row>
    <row r="39">
      <c r="A39" s="24" t="n"/>
      <c r="B39" s="24" t="n"/>
      <c r="C39" s="25" t="n"/>
      <c r="D39" s="25" t="n"/>
      <c r="E39" s="26" t="n"/>
      <c r="F39" s="27" t="n"/>
      <c r="G39" s="25" t="n"/>
      <c r="H39" s="25" t="n"/>
      <c r="I39" s="25" t="n"/>
      <c r="J39" s="28" t="n"/>
      <c r="K39" s="28" t="n"/>
      <c r="L39" s="28" t="n"/>
      <c r="M39" s="24" t="n"/>
      <c r="N39" s="29">
        <f>IF(B39="","",C39&amp;"|"&amp;D39&amp;"|"&amp;B39)</f>
        <v/>
      </c>
      <c r="O39" s="29">
        <f>IF(B39="","",IFERROR(IF(AND(B39&lt;&gt;"",C39&lt;&gt;"",D39&lt;&gt;"",E39&lt;&gt;"",ISNUMBER(E39),E39=INT(E39),E39&gt;0),"OK","Erro: identificador incompleto"),"Erro: identificador inválido"))</f>
        <v/>
      </c>
      <c r="P39" s="29">
        <f>IF(B39="","",IF(F39="","Erro: data em falta",IFERROR(IF(AND(ISNUMBER(F39),F39&gt;='Parâmetros'!$B$6,F39&lt;='Parâmetros'!$B$7),"OK","Aviso: fora do período declarado"),"Erro: data inválida")))</f>
        <v/>
      </c>
      <c r="Q39" s="29">
        <f>IF(B39="","",IF(C39="","Erro: tipo em falta",IFERROR(IF(COUNTIF('Parâmetros'!$F$5:$F$24,C39)&gt;0,"OK","Erro: tipo não configurado"),"Erro: lista de tipos indisponível")))</f>
        <v/>
      </c>
      <c r="R39" s="29">
        <f>IF(B39="","",IF(COUNTA(J39:L39)=0,"",IF(COUNTA(J39:L39)&lt;3,"Erro: total incompleto",IFERROR(IF('Parâmetros'!$B$12&lt;&gt;"Sim","Não aplicável",IF(ABS(L39-J39-K39)&lt;='Parâmetros'!$B$13,"OK","Erro: total não concilia")),"Erro: total inválido"))))</f>
        <v/>
      </c>
      <c r="S39" s="29">
        <f>IF(B39="","",IFERROR(IF(COUNTIF($N$8:$N$107,N39)&gt;1,"Erro: duplicado","OK"),"Erro: chave indisponível"))</f>
        <v/>
      </c>
      <c r="T39" s="29">
        <f>IF(B39="","",IF(OR(C39="",D39="",E39=""),"",IF('Parâmetros'!$B$14&lt;&gt;"Sim","Não aplicável",IFERROR(IF(E39='Parâmetros'!$B$15,"OK",IF(COUNTIFS($C$8:$C$107,C39,$D$8:$D$107,D39,$E$8:$E$107,E39-1)&gt;0,"OK","Aviso: possível omissão anterior")),"Erro: sequência inválida"))))</f>
        <v/>
      </c>
      <c r="U39" s="29">
        <f>IF(B39="","",IF(H39="","Erro: estado do documento em falta",IFERROR(IF(AND('Parâmetros'!$B$16&lt;&gt;"",H39='Parâmetros'!$B$16),"Aviso: anulado","OK"),"Erro: estado indisponível")))</f>
        <v/>
      </c>
      <c r="V39" s="29">
        <f>IF(B39="","",IF(I39="","Aviso: resultado por preencher",IFERROR(IF(AND('Parâmetros'!$B$17&lt;&gt;"",I39='Parâmetros'!$B$17),"Erro: rejeitado",IF(AND('Parâmetros'!$B$18&lt;&gt;"",I39='Parâmetros'!$B$18),"Aviso: não confirmado","OK")),"Erro: resultado indisponível")))</f>
        <v/>
      </c>
      <c r="W39" s="29">
        <f>IF(B39="","",IFERROR(IF(COUNTIF(O39:V39,"Erro*")&gt;0,"Erro",IF(COUNTIF(O39:V39,"Aviso*")&gt;0,"Aviso","Conforme")),"Erro"))</f>
        <v/>
      </c>
      <c r="X39" s="30">
        <f>IF(B39="","",IFERROR(TEXTJOIN(" | ",TRUE,IF(OR(LEFT(O39,5)="Erro:",LEFT(O39,6)="Aviso:"),O39,""),IF(OR(LEFT(P39,5)="Erro:",LEFT(P39,6)="Aviso:"),P39,""),IF(OR(LEFT(Q39,5)="Erro:",LEFT(Q39,6)="Aviso:"),Q39,""),IF(OR(LEFT(R39,5)="Erro:",LEFT(R39,6)="Aviso:"),R39,""),IF(OR(LEFT(S39,5)="Erro:",LEFT(S39,6)="Aviso:"),S39,""),IF(OR(LEFT(T39,5)="Erro:",LEFT(T39,6)="Aviso:"),T39,""),IF(OR(LEFT(U39,5)="Erro:",LEFT(U39,6)="Aviso:"),U39,""),IF(OR(LEFT(V39,5)="Erro:",LEFT(V39,6)="Aviso:"),V39,"")),"Erro: detalhe indisponível"))</f>
        <v/>
      </c>
    </row>
    <row r="40">
      <c r="A40" s="24" t="n"/>
      <c r="B40" s="24" t="n"/>
      <c r="C40" s="25" t="n"/>
      <c r="D40" s="25" t="n"/>
      <c r="E40" s="26" t="n"/>
      <c r="F40" s="27" t="n"/>
      <c r="G40" s="25" t="n"/>
      <c r="H40" s="25" t="n"/>
      <c r="I40" s="25" t="n"/>
      <c r="J40" s="28" t="n"/>
      <c r="K40" s="28" t="n"/>
      <c r="L40" s="28" t="n"/>
      <c r="M40" s="24" t="n"/>
      <c r="N40" s="29">
        <f>IF(B40="","",C40&amp;"|"&amp;D40&amp;"|"&amp;B40)</f>
        <v/>
      </c>
      <c r="O40" s="29">
        <f>IF(B40="","",IFERROR(IF(AND(B40&lt;&gt;"",C40&lt;&gt;"",D40&lt;&gt;"",E40&lt;&gt;"",ISNUMBER(E40),E40=INT(E40),E40&gt;0),"OK","Erro: identificador incompleto"),"Erro: identificador inválido"))</f>
        <v/>
      </c>
      <c r="P40" s="29">
        <f>IF(B40="","",IF(F40="","Erro: data em falta",IFERROR(IF(AND(ISNUMBER(F40),F40&gt;='Parâmetros'!$B$6,F40&lt;='Parâmetros'!$B$7),"OK","Aviso: fora do período declarado"),"Erro: data inválida")))</f>
        <v/>
      </c>
      <c r="Q40" s="29">
        <f>IF(B40="","",IF(C40="","Erro: tipo em falta",IFERROR(IF(COUNTIF('Parâmetros'!$F$5:$F$24,C40)&gt;0,"OK","Erro: tipo não configurado"),"Erro: lista de tipos indisponível")))</f>
        <v/>
      </c>
      <c r="R40" s="29">
        <f>IF(B40="","",IF(COUNTA(J40:L40)=0,"",IF(COUNTA(J40:L40)&lt;3,"Erro: total incompleto",IFERROR(IF('Parâmetros'!$B$12&lt;&gt;"Sim","Não aplicável",IF(ABS(L40-J40-K40)&lt;='Parâmetros'!$B$13,"OK","Erro: total não concilia")),"Erro: total inválido"))))</f>
        <v/>
      </c>
      <c r="S40" s="29">
        <f>IF(B40="","",IFERROR(IF(COUNTIF($N$8:$N$107,N40)&gt;1,"Erro: duplicado","OK"),"Erro: chave indisponível"))</f>
        <v/>
      </c>
      <c r="T40" s="29">
        <f>IF(B40="","",IF(OR(C40="",D40="",E40=""),"",IF('Parâmetros'!$B$14&lt;&gt;"Sim","Não aplicável",IFERROR(IF(E40='Parâmetros'!$B$15,"OK",IF(COUNTIFS($C$8:$C$107,C40,$D$8:$D$107,D40,$E$8:$E$107,E40-1)&gt;0,"OK","Aviso: possível omissão anterior")),"Erro: sequência inválida"))))</f>
        <v/>
      </c>
      <c r="U40" s="29">
        <f>IF(B40="","",IF(H40="","Erro: estado do documento em falta",IFERROR(IF(AND('Parâmetros'!$B$16&lt;&gt;"",H40='Parâmetros'!$B$16),"Aviso: anulado","OK"),"Erro: estado indisponível")))</f>
        <v/>
      </c>
      <c r="V40" s="29">
        <f>IF(B40="","",IF(I40="","Aviso: resultado por preencher",IFERROR(IF(AND('Parâmetros'!$B$17&lt;&gt;"",I40='Parâmetros'!$B$17),"Erro: rejeitado",IF(AND('Parâmetros'!$B$18&lt;&gt;"",I40='Parâmetros'!$B$18),"Aviso: não confirmado","OK")),"Erro: resultado indisponível")))</f>
        <v/>
      </c>
      <c r="W40" s="29">
        <f>IF(B40="","",IFERROR(IF(COUNTIF(O40:V40,"Erro*")&gt;0,"Erro",IF(COUNTIF(O40:V40,"Aviso*")&gt;0,"Aviso","Conforme")),"Erro"))</f>
        <v/>
      </c>
      <c r="X40" s="30">
        <f>IF(B40="","",IFERROR(TEXTJOIN(" | ",TRUE,IF(OR(LEFT(O40,5)="Erro:",LEFT(O40,6)="Aviso:"),O40,""),IF(OR(LEFT(P40,5)="Erro:",LEFT(P40,6)="Aviso:"),P40,""),IF(OR(LEFT(Q40,5)="Erro:",LEFT(Q40,6)="Aviso:"),Q40,""),IF(OR(LEFT(R40,5)="Erro:",LEFT(R40,6)="Aviso:"),R40,""),IF(OR(LEFT(S40,5)="Erro:",LEFT(S40,6)="Aviso:"),S40,""),IF(OR(LEFT(T40,5)="Erro:",LEFT(T40,6)="Aviso:"),T40,""),IF(OR(LEFT(U40,5)="Erro:",LEFT(U40,6)="Aviso:"),U40,""),IF(OR(LEFT(V40,5)="Erro:",LEFT(V40,6)="Aviso:"),V40,"")),"Erro: detalhe indisponível"))</f>
        <v/>
      </c>
    </row>
    <row r="41">
      <c r="A41" s="24" t="n"/>
      <c r="B41" s="24" t="n"/>
      <c r="C41" s="25" t="n"/>
      <c r="D41" s="25" t="n"/>
      <c r="E41" s="26" t="n"/>
      <c r="F41" s="27" t="n"/>
      <c r="G41" s="25" t="n"/>
      <c r="H41" s="25" t="n"/>
      <c r="I41" s="25" t="n"/>
      <c r="J41" s="28" t="n"/>
      <c r="K41" s="28" t="n"/>
      <c r="L41" s="28" t="n"/>
      <c r="M41" s="24" t="n"/>
      <c r="N41" s="29">
        <f>IF(B41="","",C41&amp;"|"&amp;D41&amp;"|"&amp;B41)</f>
        <v/>
      </c>
      <c r="O41" s="29">
        <f>IF(B41="","",IFERROR(IF(AND(B41&lt;&gt;"",C41&lt;&gt;"",D41&lt;&gt;"",E41&lt;&gt;"",ISNUMBER(E41),E41=INT(E41),E41&gt;0),"OK","Erro: identificador incompleto"),"Erro: identificador inválido"))</f>
        <v/>
      </c>
      <c r="P41" s="29">
        <f>IF(B41="","",IF(F41="","Erro: data em falta",IFERROR(IF(AND(ISNUMBER(F41),F41&gt;='Parâmetros'!$B$6,F41&lt;='Parâmetros'!$B$7),"OK","Aviso: fora do período declarado"),"Erro: data inválida")))</f>
        <v/>
      </c>
      <c r="Q41" s="29">
        <f>IF(B41="","",IF(C41="","Erro: tipo em falta",IFERROR(IF(COUNTIF('Parâmetros'!$F$5:$F$24,C41)&gt;0,"OK","Erro: tipo não configurado"),"Erro: lista de tipos indisponível")))</f>
        <v/>
      </c>
      <c r="R41" s="29">
        <f>IF(B41="","",IF(COUNTA(J41:L41)=0,"",IF(COUNTA(J41:L41)&lt;3,"Erro: total incompleto",IFERROR(IF('Parâmetros'!$B$12&lt;&gt;"Sim","Não aplicável",IF(ABS(L41-J41-K41)&lt;='Parâmetros'!$B$13,"OK","Erro: total não concilia")),"Erro: total inválido"))))</f>
        <v/>
      </c>
      <c r="S41" s="29">
        <f>IF(B41="","",IFERROR(IF(COUNTIF($N$8:$N$107,N41)&gt;1,"Erro: duplicado","OK"),"Erro: chave indisponível"))</f>
        <v/>
      </c>
      <c r="T41" s="29">
        <f>IF(B41="","",IF(OR(C41="",D41="",E41=""),"",IF('Parâmetros'!$B$14&lt;&gt;"Sim","Não aplicável",IFERROR(IF(E41='Parâmetros'!$B$15,"OK",IF(COUNTIFS($C$8:$C$107,C41,$D$8:$D$107,D41,$E$8:$E$107,E41-1)&gt;0,"OK","Aviso: possível omissão anterior")),"Erro: sequência inválida"))))</f>
        <v/>
      </c>
      <c r="U41" s="29">
        <f>IF(B41="","",IF(H41="","Erro: estado do documento em falta",IFERROR(IF(AND('Parâmetros'!$B$16&lt;&gt;"",H41='Parâmetros'!$B$16),"Aviso: anulado","OK"),"Erro: estado indisponível")))</f>
        <v/>
      </c>
      <c r="V41" s="29">
        <f>IF(B41="","",IF(I41="","Aviso: resultado por preencher",IFERROR(IF(AND('Parâmetros'!$B$17&lt;&gt;"",I41='Parâmetros'!$B$17),"Erro: rejeitado",IF(AND('Parâmetros'!$B$18&lt;&gt;"",I41='Parâmetros'!$B$18),"Aviso: não confirmado","OK")),"Erro: resultado indisponível")))</f>
        <v/>
      </c>
      <c r="W41" s="29">
        <f>IF(B41="","",IFERROR(IF(COUNTIF(O41:V41,"Erro*")&gt;0,"Erro",IF(COUNTIF(O41:V41,"Aviso*")&gt;0,"Aviso","Conforme")),"Erro"))</f>
        <v/>
      </c>
      <c r="X41" s="30">
        <f>IF(B41="","",IFERROR(TEXTJOIN(" | ",TRUE,IF(OR(LEFT(O41,5)="Erro:",LEFT(O41,6)="Aviso:"),O41,""),IF(OR(LEFT(P41,5)="Erro:",LEFT(P41,6)="Aviso:"),P41,""),IF(OR(LEFT(Q41,5)="Erro:",LEFT(Q41,6)="Aviso:"),Q41,""),IF(OR(LEFT(R41,5)="Erro:",LEFT(R41,6)="Aviso:"),R41,""),IF(OR(LEFT(S41,5)="Erro:",LEFT(S41,6)="Aviso:"),S41,""),IF(OR(LEFT(T41,5)="Erro:",LEFT(T41,6)="Aviso:"),T41,""),IF(OR(LEFT(U41,5)="Erro:",LEFT(U41,6)="Aviso:"),U41,""),IF(OR(LEFT(V41,5)="Erro:",LEFT(V41,6)="Aviso:"),V41,"")),"Erro: detalhe indisponível"))</f>
        <v/>
      </c>
    </row>
    <row r="42">
      <c r="A42" s="24" t="n"/>
      <c r="B42" s="24" t="n"/>
      <c r="C42" s="25" t="n"/>
      <c r="D42" s="25" t="n"/>
      <c r="E42" s="26" t="n"/>
      <c r="F42" s="27" t="n"/>
      <c r="G42" s="25" t="n"/>
      <c r="H42" s="25" t="n"/>
      <c r="I42" s="25" t="n"/>
      <c r="J42" s="28" t="n"/>
      <c r="K42" s="28" t="n"/>
      <c r="L42" s="28" t="n"/>
      <c r="M42" s="24" t="n"/>
      <c r="N42" s="29">
        <f>IF(B42="","",C42&amp;"|"&amp;D42&amp;"|"&amp;B42)</f>
        <v/>
      </c>
      <c r="O42" s="29">
        <f>IF(B42="","",IFERROR(IF(AND(B42&lt;&gt;"",C42&lt;&gt;"",D42&lt;&gt;"",E42&lt;&gt;"",ISNUMBER(E42),E42=INT(E42),E42&gt;0),"OK","Erro: identificador incompleto"),"Erro: identificador inválido"))</f>
        <v/>
      </c>
      <c r="P42" s="29">
        <f>IF(B42="","",IF(F42="","Erro: data em falta",IFERROR(IF(AND(ISNUMBER(F42),F42&gt;='Parâmetros'!$B$6,F42&lt;='Parâmetros'!$B$7),"OK","Aviso: fora do período declarado"),"Erro: data inválida")))</f>
        <v/>
      </c>
      <c r="Q42" s="29">
        <f>IF(B42="","",IF(C42="","Erro: tipo em falta",IFERROR(IF(COUNTIF('Parâmetros'!$F$5:$F$24,C42)&gt;0,"OK","Erro: tipo não configurado"),"Erro: lista de tipos indisponível")))</f>
        <v/>
      </c>
      <c r="R42" s="29">
        <f>IF(B42="","",IF(COUNTA(J42:L42)=0,"",IF(COUNTA(J42:L42)&lt;3,"Erro: total incompleto",IFERROR(IF('Parâmetros'!$B$12&lt;&gt;"Sim","Não aplicável",IF(ABS(L42-J42-K42)&lt;='Parâmetros'!$B$13,"OK","Erro: total não concilia")),"Erro: total inválido"))))</f>
        <v/>
      </c>
      <c r="S42" s="29">
        <f>IF(B42="","",IFERROR(IF(COUNTIF($N$8:$N$107,N42)&gt;1,"Erro: duplicado","OK"),"Erro: chave indisponível"))</f>
        <v/>
      </c>
      <c r="T42" s="29">
        <f>IF(B42="","",IF(OR(C42="",D42="",E42=""),"",IF('Parâmetros'!$B$14&lt;&gt;"Sim","Não aplicável",IFERROR(IF(E42='Parâmetros'!$B$15,"OK",IF(COUNTIFS($C$8:$C$107,C42,$D$8:$D$107,D42,$E$8:$E$107,E42-1)&gt;0,"OK","Aviso: possível omissão anterior")),"Erro: sequência inválida"))))</f>
        <v/>
      </c>
      <c r="U42" s="29">
        <f>IF(B42="","",IF(H42="","Erro: estado do documento em falta",IFERROR(IF(AND('Parâmetros'!$B$16&lt;&gt;"",H42='Parâmetros'!$B$16),"Aviso: anulado","OK"),"Erro: estado indisponível")))</f>
        <v/>
      </c>
      <c r="V42" s="29">
        <f>IF(B42="","",IF(I42="","Aviso: resultado por preencher",IFERROR(IF(AND('Parâmetros'!$B$17&lt;&gt;"",I42='Parâmetros'!$B$17),"Erro: rejeitado",IF(AND('Parâmetros'!$B$18&lt;&gt;"",I42='Parâmetros'!$B$18),"Aviso: não confirmado","OK")),"Erro: resultado indisponível")))</f>
        <v/>
      </c>
      <c r="W42" s="29">
        <f>IF(B42="","",IFERROR(IF(COUNTIF(O42:V42,"Erro*")&gt;0,"Erro",IF(COUNTIF(O42:V42,"Aviso*")&gt;0,"Aviso","Conforme")),"Erro"))</f>
        <v/>
      </c>
      <c r="X42" s="30">
        <f>IF(B42="","",IFERROR(TEXTJOIN(" | ",TRUE,IF(OR(LEFT(O42,5)="Erro:",LEFT(O42,6)="Aviso:"),O42,""),IF(OR(LEFT(P42,5)="Erro:",LEFT(P42,6)="Aviso:"),P42,""),IF(OR(LEFT(Q42,5)="Erro:",LEFT(Q42,6)="Aviso:"),Q42,""),IF(OR(LEFT(R42,5)="Erro:",LEFT(R42,6)="Aviso:"),R42,""),IF(OR(LEFT(S42,5)="Erro:",LEFT(S42,6)="Aviso:"),S42,""),IF(OR(LEFT(T42,5)="Erro:",LEFT(T42,6)="Aviso:"),T42,""),IF(OR(LEFT(U42,5)="Erro:",LEFT(U42,6)="Aviso:"),U42,""),IF(OR(LEFT(V42,5)="Erro:",LEFT(V42,6)="Aviso:"),V42,"")),"Erro: detalhe indisponível"))</f>
        <v/>
      </c>
    </row>
    <row r="43">
      <c r="A43" s="24" t="n"/>
      <c r="B43" s="24" t="n"/>
      <c r="C43" s="25" t="n"/>
      <c r="D43" s="25" t="n"/>
      <c r="E43" s="26" t="n"/>
      <c r="F43" s="27" t="n"/>
      <c r="G43" s="25" t="n"/>
      <c r="H43" s="25" t="n"/>
      <c r="I43" s="25" t="n"/>
      <c r="J43" s="28" t="n"/>
      <c r="K43" s="28" t="n"/>
      <c r="L43" s="28" t="n"/>
      <c r="M43" s="24" t="n"/>
      <c r="N43" s="29">
        <f>IF(B43="","",C43&amp;"|"&amp;D43&amp;"|"&amp;B43)</f>
        <v/>
      </c>
      <c r="O43" s="29">
        <f>IF(B43="","",IFERROR(IF(AND(B43&lt;&gt;"",C43&lt;&gt;"",D43&lt;&gt;"",E43&lt;&gt;"",ISNUMBER(E43),E43=INT(E43),E43&gt;0),"OK","Erro: identificador incompleto"),"Erro: identificador inválido"))</f>
        <v/>
      </c>
      <c r="P43" s="29">
        <f>IF(B43="","",IF(F43="","Erro: data em falta",IFERROR(IF(AND(ISNUMBER(F43),F43&gt;='Parâmetros'!$B$6,F43&lt;='Parâmetros'!$B$7),"OK","Aviso: fora do período declarado"),"Erro: data inválida")))</f>
        <v/>
      </c>
      <c r="Q43" s="29">
        <f>IF(B43="","",IF(C43="","Erro: tipo em falta",IFERROR(IF(COUNTIF('Parâmetros'!$F$5:$F$24,C43)&gt;0,"OK","Erro: tipo não configurado"),"Erro: lista de tipos indisponível")))</f>
        <v/>
      </c>
      <c r="R43" s="29">
        <f>IF(B43="","",IF(COUNTA(J43:L43)=0,"",IF(COUNTA(J43:L43)&lt;3,"Erro: total incompleto",IFERROR(IF('Parâmetros'!$B$12&lt;&gt;"Sim","Não aplicável",IF(ABS(L43-J43-K43)&lt;='Parâmetros'!$B$13,"OK","Erro: total não concilia")),"Erro: total inválido"))))</f>
        <v/>
      </c>
      <c r="S43" s="29">
        <f>IF(B43="","",IFERROR(IF(COUNTIF($N$8:$N$107,N43)&gt;1,"Erro: duplicado","OK"),"Erro: chave indisponível"))</f>
        <v/>
      </c>
      <c r="T43" s="29">
        <f>IF(B43="","",IF(OR(C43="",D43="",E43=""),"",IF('Parâmetros'!$B$14&lt;&gt;"Sim","Não aplicável",IFERROR(IF(E43='Parâmetros'!$B$15,"OK",IF(COUNTIFS($C$8:$C$107,C43,$D$8:$D$107,D43,$E$8:$E$107,E43-1)&gt;0,"OK","Aviso: possível omissão anterior")),"Erro: sequência inválida"))))</f>
        <v/>
      </c>
      <c r="U43" s="29">
        <f>IF(B43="","",IF(H43="","Erro: estado do documento em falta",IFERROR(IF(AND('Parâmetros'!$B$16&lt;&gt;"",H43='Parâmetros'!$B$16),"Aviso: anulado","OK"),"Erro: estado indisponível")))</f>
        <v/>
      </c>
      <c r="V43" s="29">
        <f>IF(B43="","",IF(I43="","Aviso: resultado por preencher",IFERROR(IF(AND('Parâmetros'!$B$17&lt;&gt;"",I43='Parâmetros'!$B$17),"Erro: rejeitado",IF(AND('Parâmetros'!$B$18&lt;&gt;"",I43='Parâmetros'!$B$18),"Aviso: não confirmado","OK")),"Erro: resultado indisponível")))</f>
        <v/>
      </c>
      <c r="W43" s="29">
        <f>IF(B43="","",IFERROR(IF(COUNTIF(O43:V43,"Erro*")&gt;0,"Erro",IF(COUNTIF(O43:V43,"Aviso*")&gt;0,"Aviso","Conforme")),"Erro"))</f>
        <v/>
      </c>
      <c r="X43" s="30">
        <f>IF(B43="","",IFERROR(TEXTJOIN(" | ",TRUE,IF(OR(LEFT(O43,5)="Erro:",LEFT(O43,6)="Aviso:"),O43,""),IF(OR(LEFT(P43,5)="Erro:",LEFT(P43,6)="Aviso:"),P43,""),IF(OR(LEFT(Q43,5)="Erro:",LEFT(Q43,6)="Aviso:"),Q43,""),IF(OR(LEFT(R43,5)="Erro:",LEFT(R43,6)="Aviso:"),R43,""),IF(OR(LEFT(S43,5)="Erro:",LEFT(S43,6)="Aviso:"),S43,""),IF(OR(LEFT(T43,5)="Erro:",LEFT(T43,6)="Aviso:"),T43,""),IF(OR(LEFT(U43,5)="Erro:",LEFT(U43,6)="Aviso:"),U43,""),IF(OR(LEFT(V43,5)="Erro:",LEFT(V43,6)="Aviso:"),V43,"")),"Erro: detalhe indisponível"))</f>
        <v/>
      </c>
    </row>
    <row r="44">
      <c r="A44" s="24" t="n"/>
      <c r="B44" s="24" t="n"/>
      <c r="C44" s="25" t="n"/>
      <c r="D44" s="25" t="n"/>
      <c r="E44" s="26" t="n"/>
      <c r="F44" s="27" t="n"/>
      <c r="G44" s="25" t="n"/>
      <c r="H44" s="25" t="n"/>
      <c r="I44" s="25" t="n"/>
      <c r="J44" s="28" t="n"/>
      <c r="K44" s="28" t="n"/>
      <c r="L44" s="28" t="n"/>
      <c r="M44" s="24" t="n"/>
      <c r="N44" s="29">
        <f>IF(B44="","",C44&amp;"|"&amp;D44&amp;"|"&amp;B44)</f>
        <v/>
      </c>
      <c r="O44" s="29">
        <f>IF(B44="","",IFERROR(IF(AND(B44&lt;&gt;"",C44&lt;&gt;"",D44&lt;&gt;"",E44&lt;&gt;"",ISNUMBER(E44),E44=INT(E44),E44&gt;0),"OK","Erro: identificador incompleto"),"Erro: identificador inválido"))</f>
        <v/>
      </c>
      <c r="P44" s="29">
        <f>IF(B44="","",IF(F44="","Erro: data em falta",IFERROR(IF(AND(ISNUMBER(F44),F44&gt;='Parâmetros'!$B$6,F44&lt;='Parâmetros'!$B$7),"OK","Aviso: fora do período declarado"),"Erro: data inválida")))</f>
        <v/>
      </c>
      <c r="Q44" s="29">
        <f>IF(B44="","",IF(C44="","Erro: tipo em falta",IFERROR(IF(COUNTIF('Parâmetros'!$F$5:$F$24,C44)&gt;0,"OK","Erro: tipo não configurado"),"Erro: lista de tipos indisponível")))</f>
        <v/>
      </c>
      <c r="R44" s="29">
        <f>IF(B44="","",IF(COUNTA(J44:L44)=0,"",IF(COUNTA(J44:L44)&lt;3,"Erro: total incompleto",IFERROR(IF('Parâmetros'!$B$12&lt;&gt;"Sim","Não aplicável",IF(ABS(L44-J44-K44)&lt;='Parâmetros'!$B$13,"OK","Erro: total não concilia")),"Erro: total inválido"))))</f>
        <v/>
      </c>
      <c r="S44" s="29">
        <f>IF(B44="","",IFERROR(IF(COUNTIF($N$8:$N$107,N44)&gt;1,"Erro: duplicado","OK"),"Erro: chave indisponível"))</f>
        <v/>
      </c>
      <c r="T44" s="29">
        <f>IF(B44="","",IF(OR(C44="",D44="",E44=""),"",IF('Parâmetros'!$B$14&lt;&gt;"Sim","Não aplicável",IFERROR(IF(E44='Parâmetros'!$B$15,"OK",IF(COUNTIFS($C$8:$C$107,C44,$D$8:$D$107,D44,$E$8:$E$107,E44-1)&gt;0,"OK","Aviso: possível omissão anterior")),"Erro: sequência inválida"))))</f>
        <v/>
      </c>
      <c r="U44" s="29">
        <f>IF(B44="","",IF(H44="","Erro: estado do documento em falta",IFERROR(IF(AND('Parâmetros'!$B$16&lt;&gt;"",H44='Parâmetros'!$B$16),"Aviso: anulado","OK"),"Erro: estado indisponível")))</f>
        <v/>
      </c>
      <c r="V44" s="29">
        <f>IF(B44="","",IF(I44="","Aviso: resultado por preencher",IFERROR(IF(AND('Parâmetros'!$B$17&lt;&gt;"",I44='Parâmetros'!$B$17),"Erro: rejeitado",IF(AND('Parâmetros'!$B$18&lt;&gt;"",I44='Parâmetros'!$B$18),"Aviso: não confirmado","OK")),"Erro: resultado indisponível")))</f>
        <v/>
      </c>
      <c r="W44" s="29">
        <f>IF(B44="","",IFERROR(IF(COUNTIF(O44:V44,"Erro*")&gt;0,"Erro",IF(COUNTIF(O44:V44,"Aviso*")&gt;0,"Aviso","Conforme")),"Erro"))</f>
        <v/>
      </c>
      <c r="X44" s="30">
        <f>IF(B44="","",IFERROR(TEXTJOIN(" | ",TRUE,IF(OR(LEFT(O44,5)="Erro:",LEFT(O44,6)="Aviso:"),O44,""),IF(OR(LEFT(P44,5)="Erro:",LEFT(P44,6)="Aviso:"),P44,""),IF(OR(LEFT(Q44,5)="Erro:",LEFT(Q44,6)="Aviso:"),Q44,""),IF(OR(LEFT(R44,5)="Erro:",LEFT(R44,6)="Aviso:"),R44,""),IF(OR(LEFT(S44,5)="Erro:",LEFT(S44,6)="Aviso:"),S44,""),IF(OR(LEFT(T44,5)="Erro:",LEFT(T44,6)="Aviso:"),T44,""),IF(OR(LEFT(U44,5)="Erro:",LEFT(U44,6)="Aviso:"),U44,""),IF(OR(LEFT(V44,5)="Erro:",LEFT(V44,6)="Aviso:"),V44,"")),"Erro: detalhe indisponível"))</f>
        <v/>
      </c>
    </row>
    <row r="45">
      <c r="A45" s="24" t="n"/>
      <c r="B45" s="24" t="n"/>
      <c r="C45" s="25" t="n"/>
      <c r="D45" s="25" t="n"/>
      <c r="E45" s="26" t="n"/>
      <c r="F45" s="27" t="n"/>
      <c r="G45" s="25" t="n"/>
      <c r="H45" s="25" t="n"/>
      <c r="I45" s="25" t="n"/>
      <c r="J45" s="28" t="n"/>
      <c r="K45" s="28" t="n"/>
      <c r="L45" s="28" t="n"/>
      <c r="M45" s="24" t="n"/>
      <c r="N45" s="29">
        <f>IF(B45="","",C45&amp;"|"&amp;D45&amp;"|"&amp;B45)</f>
        <v/>
      </c>
      <c r="O45" s="29">
        <f>IF(B45="","",IFERROR(IF(AND(B45&lt;&gt;"",C45&lt;&gt;"",D45&lt;&gt;"",E45&lt;&gt;"",ISNUMBER(E45),E45=INT(E45),E45&gt;0),"OK","Erro: identificador incompleto"),"Erro: identificador inválido"))</f>
        <v/>
      </c>
      <c r="P45" s="29">
        <f>IF(B45="","",IF(F45="","Erro: data em falta",IFERROR(IF(AND(ISNUMBER(F45),F45&gt;='Parâmetros'!$B$6,F45&lt;='Parâmetros'!$B$7),"OK","Aviso: fora do período declarado"),"Erro: data inválida")))</f>
        <v/>
      </c>
      <c r="Q45" s="29">
        <f>IF(B45="","",IF(C45="","Erro: tipo em falta",IFERROR(IF(COUNTIF('Parâmetros'!$F$5:$F$24,C45)&gt;0,"OK","Erro: tipo não configurado"),"Erro: lista de tipos indisponível")))</f>
        <v/>
      </c>
      <c r="R45" s="29">
        <f>IF(B45="","",IF(COUNTA(J45:L45)=0,"",IF(COUNTA(J45:L45)&lt;3,"Erro: total incompleto",IFERROR(IF('Parâmetros'!$B$12&lt;&gt;"Sim","Não aplicável",IF(ABS(L45-J45-K45)&lt;='Parâmetros'!$B$13,"OK","Erro: total não concilia")),"Erro: total inválido"))))</f>
        <v/>
      </c>
      <c r="S45" s="29">
        <f>IF(B45="","",IFERROR(IF(COUNTIF($N$8:$N$107,N45)&gt;1,"Erro: duplicado","OK"),"Erro: chave indisponível"))</f>
        <v/>
      </c>
      <c r="T45" s="29">
        <f>IF(B45="","",IF(OR(C45="",D45="",E45=""),"",IF('Parâmetros'!$B$14&lt;&gt;"Sim","Não aplicável",IFERROR(IF(E45='Parâmetros'!$B$15,"OK",IF(COUNTIFS($C$8:$C$107,C45,$D$8:$D$107,D45,$E$8:$E$107,E45-1)&gt;0,"OK","Aviso: possível omissão anterior")),"Erro: sequência inválida"))))</f>
        <v/>
      </c>
      <c r="U45" s="29">
        <f>IF(B45="","",IF(H45="","Erro: estado do documento em falta",IFERROR(IF(AND('Parâmetros'!$B$16&lt;&gt;"",H45='Parâmetros'!$B$16),"Aviso: anulado","OK"),"Erro: estado indisponível")))</f>
        <v/>
      </c>
      <c r="V45" s="29">
        <f>IF(B45="","",IF(I45="","Aviso: resultado por preencher",IFERROR(IF(AND('Parâmetros'!$B$17&lt;&gt;"",I45='Parâmetros'!$B$17),"Erro: rejeitado",IF(AND('Parâmetros'!$B$18&lt;&gt;"",I45='Parâmetros'!$B$18),"Aviso: não confirmado","OK")),"Erro: resultado indisponível")))</f>
        <v/>
      </c>
      <c r="W45" s="29">
        <f>IF(B45="","",IFERROR(IF(COUNTIF(O45:V45,"Erro*")&gt;0,"Erro",IF(COUNTIF(O45:V45,"Aviso*")&gt;0,"Aviso","Conforme")),"Erro"))</f>
        <v/>
      </c>
      <c r="X45" s="30">
        <f>IF(B45="","",IFERROR(TEXTJOIN(" | ",TRUE,IF(OR(LEFT(O45,5)="Erro:",LEFT(O45,6)="Aviso:"),O45,""),IF(OR(LEFT(P45,5)="Erro:",LEFT(P45,6)="Aviso:"),P45,""),IF(OR(LEFT(Q45,5)="Erro:",LEFT(Q45,6)="Aviso:"),Q45,""),IF(OR(LEFT(R45,5)="Erro:",LEFT(R45,6)="Aviso:"),R45,""),IF(OR(LEFT(S45,5)="Erro:",LEFT(S45,6)="Aviso:"),S45,""),IF(OR(LEFT(T45,5)="Erro:",LEFT(T45,6)="Aviso:"),T45,""),IF(OR(LEFT(U45,5)="Erro:",LEFT(U45,6)="Aviso:"),U45,""),IF(OR(LEFT(V45,5)="Erro:",LEFT(V45,6)="Aviso:"),V45,"")),"Erro: detalhe indisponível"))</f>
        <v/>
      </c>
    </row>
    <row r="46">
      <c r="A46" s="24" t="n"/>
      <c r="B46" s="24" t="n"/>
      <c r="C46" s="25" t="n"/>
      <c r="D46" s="25" t="n"/>
      <c r="E46" s="26" t="n"/>
      <c r="F46" s="27" t="n"/>
      <c r="G46" s="25" t="n"/>
      <c r="H46" s="25" t="n"/>
      <c r="I46" s="25" t="n"/>
      <c r="J46" s="28" t="n"/>
      <c r="K46" s="28" t="n"/>
      <c r="L46" s="28" t="n"/>
      <c r="M46" s="24" t="n"/>
      <c r="N46" s="29">
        <f>IF(B46="","",C46&amp;"|"&amp;D46&amp;"|"&amp;B46)</f>
        <v/>
      </c>
      <c r="O46" s="29">
        <f>IF(B46="","",IFERROR(IF(AND(B46&lt;&gt;"",C46&lt;&gt;"",D46&lt;&gt;"",E46&lt;&gt;"",ISNUMBER(E46),E46=INT(E46),E46&gt;0),"OK","Erro: identificador incompleto"),"Erro: identificador inválido"))</f>
        <v/>
      </c>
      <c r="P46" s="29">
        <f>IF(B46="","",IF(F46="","Erro: data em falta",IFERROR(IF(AND(ISNUMBER(F46),F46&gt;='Parâmetros'!$B$6,F46&lt;='Parâmetros'!$B$7),"OK","Aviso: fora do período declarado"),"Erro: data inválida")))</f>
        <v/>
      </c>
      <c r="Q46" s="29">
        <f>IF(B46="","",IF(C46="","Erro: tipo em falta",IFERROR(IF(COUNTIF('Parâmetros'!$F$5:$F$24,C46)&gt;0,"OK","Erro: tipo não configurado"),"Erro: lista de tipos indisponível")))</f>
        <v/>
      </c>
      <c r="R46" s="29">
        <f>IF(B46="","",IF(COUNTA(J46:L46)=0,"",IF(COUNTA(J46:L46)&lt;3,"Erro: total incompleto",IFERROR(IF('Parâmetros'!$B$12&lt;&gt;"Sim","Não aplicável",IF(ABS(L46-J46-K46)&lt;='Parâmetros'!$B$13,"OK","Erro: total não concilia")),"Erro: total inválido"))))</f>
        <v/>
      </c>
      <c r="S46" s="29">
        <f>IF(B46="","",IFERROR(IF(COUNTIF($N$8:$N$107,N46)&gt;1,"Erro: duplicado","OK"),"Erro: chave indisponível"))</f>
        <v/>
      </c>
      <c r="T46" s="29">
        <f>IF(B46="","",IF(OR(C46="",D46="",E46=""),"",IF('Parâmetros'!$B$14&lt;&gt;"Sim","Não aplicável",IFERROR(IF(E46='Parâmetros'!$B$15,"OK",IF(COUNTIFS($C$8:$C$107,C46,$D$8:$D$107,D46,$E$8:$E$107,E46-1)&gt;0,"OK","Aviso: possível omissão anterior")),"Erro: sequência inválida"))))</f>
        <v/>
      </c>
      <c r="U46" s="29">
        <f>IF(B46="","",IF(H46="","Erro: estado do documento em falta",IFERROR(IF(AND('Parâmetros'!$B$16&lt;&gt;"",H46='Parâmetros'!$B$16),"Aviso: anulado","OK"),"Erro: estado indisponível")))</f>
        <v/>
      </c>
      <c r="V46" s="29">
        <f>IF(B46="","",IF(I46="","Aviso: resultado por preencher",IFERROR(IF(AND('Parâmetros'!$B$17&lt;&gt;"",I46='Parâmetros'!$B$17),"Erro: rejeitado",IF(AND('Parâmetros'!$B$18&lt;&gt;"",I46='Parâmetros'!$B$18),"Aviso: não confirmado","OK")),"Erro: resultado indisponível")))</f>
        <v/>
      </c>
      <c r="W46" s="29">
        <f>IF(B46="","",IFERROR(IF(COUNTIF(O46:V46,"Erro*")&gt;0,"Erro",IF(COUNTIF(O46:V46,"Aviso*")&gt;0,"Aviso","Conforme")),"Erro"))</f>
        <v/>
      </c>
      <c r="X46" s="30">
        <f>IF(B46="","",IFERROR(TEXTJOIN(" | ",TRUE,IF(OR(LEFT(O46,5)="Erro:",LEFT(O46,6)="Aviso:"),O46,""),IF(OR(LEFT(P46,5)="Erro:",LEFT(P46,6)="Aviso:"),P46,""),IF(OR(LEFT(Q46,5)="Erro:",LEFT(Q46,6)="Aviso:"),Q46,""),IF(OR(LEFT(R46,5)="Erro:",LEFT(R46,6)="Aviso:"),R46,""),IF(OR(LEFT(S46,5)="Erro:",LEFT(S46,6)="Aviso:"),S46,""),IF(OR(LEFT(T46,5)="Erro:",LEFT(T46,6)="Aviso:"),T46,""),IF(OR(LEFT(U46,5)="Erro:",LEFT(U46,6)="Aviso:"),U46,""),IF(OR(LEFT(V46,5)="Erro:",LEFT(V46,6)="Aviso:"),V46,"")),"Erro: detalhe indisponível"))</f>
        <v/>
      </c>
    </row>
    <row r="47">
      <c r="A47" s="24" t="n"/>
      <c r="B47" s="24" t="n"/>
      <c r="C47" s="25" t="n"/>
      <c r="D47" s="25" t="n"/>
      <c r="E47" s="26" t="n"/>
      <c r="F47" s="27" t="n"/>
      <c r="G47" s="25" t="n"/>
      <c r="H47" s="25" t="n"/>
      <c r="I47" s="25" t="n"/>
      <c r="J47" s="28" t="n"/>
      <c r="K47" s="28" t="n"/>
      <c r="L47" s="28" t="n"/>
      <c r="M47" s="24" t="n"/>
      <c r="N47" s="29">
        <f>IF(B47="","",C47&amp;"|"&amp;D47&amp;"|"&amp;B47)</f>
        <v/>
      </c>
      <c r="O47" s="29">
        <f>IF(B47="","",IFERROR(IF(AND(B47&lt;&gt;"",C47&lt;&gt;"",D47&lt;&gt;"",E47&lt;&gt;"",ISNUMBER(E47),E47=INT(E47),E47&gt;0),"OK","Erro: identificador incompleto"),"Erro: identificador inválido"))</f>
        <v/>
      </c>
      <c r="P47" s="29">
        <f>IF(B47="","",IF(F47="","Erro: data em falta",IFERROR(IF(AND(ISNUMBER(F47),F47&gt;='Parâmetros'!$B$6,F47&lt;='Parâmetros'!$B$7),"OK","Aviso: fora do período declarado"),"Erro: data inválida")))</f>
        <v/>
      </c>
      <c r="Q47" s="29">
        <f>IF(B47="","",IF(C47="","Erro: tipo em falta",IFERROR(IF(COUNTIF('Parâmetros'!$F$5:$F$24,C47)&gt;0,"OK","Erro: tipo não configurado"),"Erro: lista de tipos indisponível")))</f>
        <v/>
      </c>
      <c r="R47" s="29">
        <f>IF(B47="","",IF(COUNTA(J47:L47)=0,"",IF(COUNTA(J47:L47)&lt;3,"Erro: total incompleto",IFERROR(IF('Parâmetros'!$B$12&lt;&gt;"Sim","Não aplicável",IF(ABS(L47-J47-K47)&lt;='Parâmetros'!$B$13,"OK","Erro: total não concilia")),"Erro: total inválido"))))</f>
        <v/>
      </c>
      <c r="S47" s="29">
        <f>IF(B47="","",IFERROR(IF(COUNTIF($N$8:$N$107,N47)&gt;1,"Erro: duplicado","OK"),"Erro: chave indisponível"))</f>
        <v/>
      </c>
      <c r="T47" s="29">
        <f>IF(B47="","",IF(OR(C47="",D47="",E47=""),"",IF('Parâmetros'!$B$14&lt;&gt;"Sim","Não aplicável",IFERROR(IF(E47='Parâmetros'!$B$15,"OK",IF(COUNTIFS($C$8:$C$107,C47,$D$8:$D$107,D47,$E$8:$E$107,E47-1)&gt;0,"OK","Aviso: possível omissão anterior")),"Erro: sequência inválida"))))</f>
        <v/>
      </c>
      <c r="U47" s="29">
        <f>IF(B47="","",IF(H47="","Erro: estado do documento em falta",IFERROR(IF(AND('Parâmetros'!$B$16&lt;&gt;"",H47='Parâmetros'!$B$16),"Aviso: anulado","OK"),"Erro: estado indisponível")))</f>
        <v/>
      </c>
      <c r="V47" s="29">
        <f>IF(B47="","",IF(I47="","Aviso: resultado por preencher",IFERROR(IF(AND('Parâmetros'!$B$17&lt;&gt;"",I47='Parâmetros'!$B$17),"Erro: rejeitado",IF(AND('Parâmetros'!$B$18&lt;&gt;"",I47='Parâmetros'!$B$18),"Aviso: não confirmado","OK")),"Erro: resultado indisponível")))</f>
        <v/>
      </c>
      <c r="W47" s="29">
        <f>IF(B47="","",IFERROR(IF(COUNTIF(O47:V47,"Erro*")&gt;0,"Erro",IF(COUNTIF(O47:V47,"Aviso*")&gt;0,"Aviso","Conforme")),"Erro"))</f>
        <v/>
      </c>
      <c r="X47" s="30">
        <f>IF(B47="","",IFERROR(TEXTJOIN(" | ",TRUE,IF(OR(LEFT(O47,5)="Erro:",LEFT(O47,6)="Aviso:"),O47,""),IF(OR(LEFT(P47,5)="Erro:",LEFT(P47,6)="Aviso:"),P47,""),IF(OR(LEFT(Q47,5)="Erro:",LEFT(Q47,6)="Aviso:"),Q47,""),IF(OR(LEFT(R47,5)="Erro:",LEFT(R47,6)="Aviso:"),R47,""),IF(OR(LEFT(S47,5)="Erro:",LEFT(S47,6)="Aviso:"),S47,""),IF(OR(LEFT(T47,5)="Erro:",LEFT(T47,6)="Aviso:"),T47,""),IF(OR(LEFT(U47,5)="Erro:",LEFT(U47,6)="Aviso:"),U47,""),IF(OR(LEFT(V47,5)="Erro:",LEFT(V47,6)="Aviso:"),V47,"")),"Erro: detalhe indisponível"))</f>
        <v/>
      </c>
    </row>
    <row r="48">
      <c r="A48" s="24" t="n"/>
      <c r="B48" s="24" t="n"/>
      <c r="C48" s="25" t="n"/>
      <c r="D48" s="25" t="n"/>
      <c r="E48" s="26" t="n"/>
      <c r="F48" s="27" t="n"/>
      <c r="G48" s="25" t="n"/>
      <c r="H48" s="25" t="n"/>
      <c r="I48" s="25" t="n"/>
      <c r="J48" s="28" t="n"/>
      <c r="K48" s="28" t="n"/>
      <c r="L48" s="28" t="n"/>
      <c r="M48" s="24" t="n"/>
      <c r="N48" s="29">
        <f>IF(B48="","",C48&amp;"|"&amp;D48&amp;"|"&amp;B48)</f>
        <v/>
      </c>
      <c r="O48" s="29">
        <f>IF(B48="","",IFERROR(IF(AND(B48&lt;&gt;"",C48&lt;&gt;"",D48&lt;&gt;"",E48&lt;&gt;"",ISNUMBER(E48),E48=INT(E48),E48&gt;0),"OK","Erro: identificador incompleto"),"Erro: identificador inválido"))</f>
        <v/>
      </c>
      <c r="P48" s="29">
        <f>IF(B48="","",IF(F48="","Erro: data em falta",IFERROR(IF(AND(ISNUMBER(F48),F48&gt;='Parâmetros'!$B$6,F48&lt;='Parâmetros'!$B$7),"OK","Aviso: fora do período declarado"),"Erro: data inválida")))</f>
        <v/>
      </c>
      <c r="Q48" s="29">
        <f>IF(B48="","",IF(C48="","Erro: tipo em falta",IFERROR(IF(COUNTIF('Parâmetros'!$F$5:$F$24,C48)&gt;0,"OK","Erro: tipo não configurado"),"Erro: lista de tipos indisponível")))</f>
        <v/>
      </c>
      <c r="R48" s="29">
        <f>IF(B48="","",IF(COUNTA(J48:L48)=0,"",IF(COUNTA(J48:L48)&lt;3,"Erro: total incompleto",IFERROR(IF('Parâmetros'!$B$12&lt;&gt;"Sim","Não aplicável",IF(ABS(L48-J48-K48)&lt;='Parâmetros'!$B$13,"OK","Erro: total não concilia")),"Erro: total inválido"))))</f>
        <v/>
      </c>
      <c r="S48" s="29">
        <f>IF(B48="","",IFERROR(IF(COUNTIF($N$8:$N$107,N48)&gt;1,"Erro: duplicado","OK"),"Erro: chave indisponível"))</f>
        <v/>
      </c>
      <c r="T48" s="29">
        <f>IF(B48="","",IF(OR(C48="",D48="",E48=""),"",IF('Parâmetros'!$B$14&lt;&gt;"Sim","Não aplicável",IFERROR(IF(E48='Parâmetros'!$B$15,"OK",IF(COUNTIFS($C$8:$C$107,C48,$D$8:$D$107,D48,$E$8:$E$107,E48-1)&gt;0,"OK","Aviso: possível omissão anterior")),"Erro: sequência inválida"))))</f>
        <v/>
      </c>
      <c r="U48" s="29">
        <f>IF(B48="","",IF(H48="","Erro: estado do documento em falta",IFERROR(IF(AND('Parâmetros'!$B$16&lt;&gt;"",H48='Parâmetros'!$B$16),"Aviso: anulado","OK"),"Erro: estado indisponível")))</f>
        <v/>
      </c>
      <c r="V48" s="29">
        <f>IF(B48="","",IF(I48="","Aviso: resultado por preencher",IFERROR(IF(AND('Parâmetros'!$B$17&lt;&gt;"",I48='Parâmetros'!$B$17),"Erro: rejeitado",IF(AND('Parâmetros'!$B$18&lt;&gt;"",I48='Parâmetros'!$B$18),"Aviso: não confirmado","OK")),"Erro: resultado indisponível")))</f>
        <v/>
      </c>
      <c r="W48" s="29">
        <f>IF(B48="","",IFERROR(IF(COUNTIF(O48:V48,"Erro*")&gt;0,"Erro",IF(COUNTIF(O48:V48,"Aviso*")&gt;0,"Aviso","Conforme")),"Erro"))</f>
        <v/>
      </c>
      <c r="X48" s="30">
        <f>IF(B48="","",IFERROR(TEXTJOIN(" | ",TRUE,IF(OR(LEFT(O48,5)="Erro:",LEFT(O48,6)="Aviso:"),O48,""),IF(OR(LEFT(P48,5)="Erro:",LEFT(P48,6)="Aviso:"),P48,""),IF(OR(LEFT(Q48,5)="Erro:",LEFT(Q48,6)="Aviso:"),Q48,""),IF(OR(LEFT(R48,5)="Erro:",LEFT(R48,6)="Aviso:"),R48,""),IF(OR(LEFT(S48,5)="Erro:",LEFT(S48,6)="Aviso:"),S48,""),IF(OR(LEFT(T48,5)="Erro:",LEFT(T48,6)="Aviso:"),T48,""),IF(OR(LEFT(U48,5)="Erro:",LEFT(U48,6)="Aviso:"),U48,""),IF(OR(LEFT(V48,5)="Erro:",LEFT(V48,6)="Aviso:"),V48,"")),"Erro: detalhe indisponível"))</f>
        <v/>
      </c>
    </row>
    <row r="49">
      <c r="A49" s="24" t="n"/>
      <c r="B49" s="24" t="n"/>
      <c r="C49" s="25" t="n"/>
      <c r="D49" s="25" t="n"/>
      <c r="E49" s="26" t="n"/>
      <c r="F49" s="27" t="n"/>
      <c r="G49" s="25" t="n"/>
      <c r="H49" s="25" t="n"/>
      <c r="I49" s="25" t="n"/>
      <c r="J49" s="28" t="n"/>
      <c r="K49" s="28" t="n"/>
      <c r="L49" s="28" t="n"/>
      <c r="M49" s="24" t="n"/>
      <c r="N49" s="29">
        <f>IF(B49="","",C49&amp;"|"&amp;D49&amp;"|"&amp;B49)</f>
        <v/>
      </c>
      <c r="O49" s="29">
        <f>IF(B49="","",IFERROR(IF(AND(B49&lt;&gt;"",C49&lt;&gt;"",D49&lt;&gt;"",E49&lt;&gt;"",ISNUMBER(E49),E49=INT(E49),E49&gt;0),"OK","Erro: identificador incompleto"),"Erro: identificador inválido"))</f>
        <v/>
      </c>
      <c r="P49" s="29">
        <f>IF(B49="","",IF(F49="","Erro: data em falta",IFERROR(IF(AND(ISNUMBER(F49),F49&gt;='Parâmetros'!$B$6,F49&lt;='Parâmetros'!$B$7),"OK","Aviso: fora do período declarado"),"Erro: data inválida")))</f>
        <v/>
      </c>
      <c r="Q49" s="29">
        <f>IF(B49="","",IF(C49="","Erro: tipo em falta",IFERROR(IF(COUNTIF('Parâmetros'!$F$5:$F$24,C49)&gt;0,"OK","Erro: tipo não configurado"),"Erro: lista de tipos indisponível")))</f>
        <v/>
      </c>
      <c r="R49" s="29">
        <f>IF(B49="","",IF(COUNTA(J49:L49)=0,"",IF(COUNTA(J49:L49)&lt;3,"Erro: total incompleto",IFERROR(IF('Parâmetros'!$B$12&lt;&gt;"Sim","Não aplicável",IF(ABS(L49-J49-K49)&lt;='Parâmetros'!$B$13,"OK","Erro: total não concilia")),"Erro: total inválido"))))</f>
        <v/>
      </c>
      <c r="S49" s="29">
        <f>IF(B49="","",IFERROR(IF(COUNTIF($N$8:$N$107,N49)&gt;1,"Erro: duplicado","OK"),"Erro: chave indisponível"))</f>
        <v/>
      </c>
      <c r="T49" s="29">
        <f>IF(B49="","",IF(OR(C49="",D49="",E49=""),"",IF('Parâmetros'!$B$14&lt;&gt;"Sim","Não aplicável",IFERROR(IF(E49='Parâmetros'!$B$15,"OK",IF(COUNTIFS($C$8:$C$107,C49,$D$8:$D$107,D49,$E$8:$E$107,E49-1)&gt;0,"OK","Aviso: possível omissão anterior")),"Erro: sequência inválida"))))</f>
        <v/>
      </c>
      <c r="U49" s="29">
        <f>IF(B49="","",IF(H49="","Erro: estado do documento em falta",IFERROR(IF(AND('Parâmetros'!$B$16&lt;&gt;"",H49='Parâmetros'!$B$16),"Aviso: anulado","OK"),"Erro: estado indisponível")))</f>
        <v/>
      </c>
      <c r="V49" s="29">
        <f>IF(B49="","",IF(I49="","Aviso: resultado por preencher",IFERROR(IF(AND('Parâmetros'!$B$17&lt;&gt;"",I49='Parâmetros'!$B$17),"Erro: rejeitado",IF(AND('Parâmetros'!$B$18&lt;&gt;"",I49='Parâmetros'!$B$18),"Aviso: não confirmado","OK")),"Erro: resultado indisponível")))</f>
        <v/>
      </c>
      <c r="W49" s="29">
        <f>IF(B49="","",IFERROR(IF(COUNTIF(O49:V49,"Erro*")&gt;0,"Erro",IF(COUNTIF(O49:V49,"Aviso*")&gt;0,"Aviso","Conforme")),"Erro"))</f>
        <v/>
      </c>
      <c r="X49" s="30">
        <f>IF(B49="","",IFERROR(TEXTJOIN(" | ",TRUE,IF(OR(LEFT(O49,5)="Erro:",LEFT(O49,6)="Aviso:"),O49,""),IF(OR(LEFT(P49,5)="Erro:",LEFT(P49,6)="Aviso:"),P49,""),IF(OR(LEFT(Q49,5)="Erro:",LEFT(Q49,6)="Aviso:"),Q49,""),IF(OR(LEFT(R49,5)="Erro:",LEFT(R49,6)="Aviso:"),R49,""),IF(OR(LEFT(S49,5)="Erro:",LEFT(S49,6)="Aviso:"),S49,""),IF(OR(LEFT(T49,5)="Erro:",LEFT(T49,6)="Aviso:"),T49,""),IF(OR(LEFT(U49,5)="Erro:",LEFT(U49,6)="Aviso:"),U49,""),IF(OR(LEFT(V49,5)="Erro:",LEFT(V49,6)="Aviso:"),V49,"")),"Erro: detalhe indisponível"))</f>
        <v/>
      </c>
    </row>
    <row r="50">
      <c r="A50" s="24" t="n"/>
      <c r="B50" s="24" t="n"/>
      <c r="C50" s="25" t="n"/>
      <c r="D50" s="25" t="n"/>
      <c r="E50" s="26" t="n"/>
      <c r="F50" s="27" t="n"/>
      <c r="G50" s="25" t="n"/>
      <c r="H50" s="25" t="n"/>
      <c r="I50" s="25" t="n"/>
      <c r="J50" s="28" t="n"/>
      <c r="K50" s="28" t="n"/>
      <c r="L50" s="28" t="n"/>
      <c r="M50" s="24" t="n"/>
      <c r="N50" s="29">
        <f>IF(B50="","",C50&amp;"|"&amp;D50&amp;"|"&amp;B50)</f>
        <v/>
      </c>
      <c r="O50" s="29">
        <f>IF(B50="","",IFERROR(IF(AND(B50&lt;&gt;"",C50&lt;&gt;"",D50&lt;&gt;"",E50&lt;&gt;"",ISNUMBER(E50),E50=INT(E50),E50&gt;0),"OK","Erro: identificador incompleto"),"Erro: identificador inválido"))</f>
        <v/>
      </c>
      <c r="P50" s="29">
        <f>IF(B50="","",IF(F50="","Erro: data em falta",IFERROR(IF(AND(ISNUMBER(F50),F50&gt;='Parâmetros'!$B$6,F50&lt;='Parâmetros'!$B$7),"OK","Aviso: fora do período declarado"),"Erro: data inválida")))</f>
        <v/>
      </c>
      <c r="Q50" s="29">
        <f>IF(B50="","",IF(C50="","Erro: tipo em falta",IFERROR(IF(COUNTIF('Parâmetros'!$F$5:$F$24,C50)&gt;0,"OK","Erro: tipo não configurado"),"Erro: lista de tipos indisponível")))</f>
        <v/>
      </c>
      <c r="R50" s="29">
        <f>IF(B50="","",IF(COUNTA(J50:L50)=0,"",IF(COUNTA(J50:L50)&lt;3,"Erro: total incompleto",IFERROR(IF('Parâmetros'!$B$12&lt;&gt;"Sim","Não aplicável",IF(ABS(L50-J50-K50)&lt;='Parâmetros'!$B$13,"OK","Erro: total não concilia")),"Erro: total inválido"))))</f>
        <v/>
      </c>
      <c r="S50" s="29">
        <f>IF(B50="","",IFERROR(IF(COUNTIF($N$8:$N$107,N50)&gt;1,"Erro: duplicado","OK"),"Erro: chave indisponível"))</f>
        <v/>
      </c>
      <c r="T50" s="29">
        <f>IF(B50="","",IF(OR(C50="",D50="",E50=""),"",IF('Parâmetros'!$B$14&lt;&gt;"Sim","Não aplicável",IFERROR(IF(E50='Parâmetros'!$B$15,"OK",IF(COUNTIFS($C$8:$C$107,C50,$D$8:$D$107,D50,$E$8:$E$107,E50-1)&gt;0,"OK","Aviso: possível omissão anterior")),"Erro: sequência inválida"))))</f>
        <v/>
      </c>
      <c r="U50" s="29">
        <f>IF(B50="","",IF(H50="","Erro: estado do documento em falta",IFERROR(IF(AND('Parâmetros'!$B$16&lt;&gt;"",H50='Parâmetros'!$B$16),"Aviso: anulado","OK"),"Erro: estado indisponível")))</f>
        <v/>
      </c>
      <c r="V50" s="29">
        <f>IF(B50="","",IF(I50="","Aviso: resultado por preencher",IFERROR(IF(AND('Parâmetros'!$B$17&lt;&gt;"",I50='Parâmetros'!$B$17),"Erro: rejeitado",IF(AND('Parâmetros'!$B$18&lt;&gt;"",I50='Parâmetros'!$B$18),"Aviso: não confirmado","OK")),"Erro: resultado indisponível")))</f>
        <v/>
      </c>
      <c r="W50" s="29">
        <f>IF(B50="","",IFERROR(IF(COUNTIF(O50:V50,"Erro*")&gt;0,"Erro",IF(COUNTIF(O50:V50,"Aviso*")&gt;0,"Aviso","Conforme")),"Erro"))</f>
        <v/>
      </c>
      <c r="X50" s="30">
        <f>IF(B50="","",IFERROR(TEXTJOIN(" | ",TRUE,IF(OR(LEFT(O50,5)="Erro:",LEFT(O50,6)="Aviso:"),O50,""),IF(OR(LEFT(P50,5)="Erro:",LEFT(P50,6)="Aviso:"),P50,""),IF(OR(LEFT(Q50,5)="Erro:",LEFT(Q50,6)="Aviso:"),Q50,""),IF(OR(LEFT(R50,5)="Erro:",LEFT(R50,6)="Aviso:"),R50,""),IF(OR(LEFT(S50,5)="Erro:",LEFT(S50,6)="Aviso:"),S50,""),IF(OR(LEFT(T50,5)="Erro:",LEFT(T50,6)="Aviso:"),T50,""),IF(OR(LEFT(U50,5)="Erro:",LEFT(U50,6)="Aviso:"),U50,""),IF(OR(LEFT(V50,5)="Erro:",LEFT(V50,6)="Aviso:"),V50,"")),"Erro: detalhe indisponível"))</f>
        <v/>
      </c>
    </row>
    <row r="51">
      <c r="A51" s="24" t="n"/>
      <c r="B51" s="24" t="n"/>
      <c r="C51" s="25" t="n"/>
      <c r="D51" s="25" t="n"/>
      <c r="E51" s="26" t="n"/>
      <c r="F51" s="27" t="n"/>
      <c r="G51" s="25" t="n"/>
      <c r="H51" s="25" t="n"/>
      <c r="I51" s="25" t="n"/>
      <c r="J51" s="28" t="n"/>
      <c r="K51" s="28" t="n"/>
      <c r="L51" s="28" t="n"/>
      <c r="M51" s="24" t="n"/>
      <c r="N51" s="29">
        <f>IF(B51="","",C51&amp;"|"&amp;D51&amp;"|"&amp;B51)</f>
        <v/>
      </c>
      <c r="O51" s="29">
        <f>IF(B51="","",IFERROR(IF(AND(B51&lt;&gt;"",C51&lt;&gt;"",D51&lt;&gt;"",E51&lt;&gt;"",ISNUMBER(E51),E51=INT(E51),E51&gt;0),"OK","Erro: identificador incompleto"),"Erro: identificador inválido"))</f>
        <v/>
      </c>
      <c r="P51" s="29">
        <f>IF(B51="","",IF(F51="","Erro: data em falta",IFERROR(IF(AND(ISNUMBER(F51),F51&gt;='Parâmetros'!$B$6,F51&lt;='Parâmetros'!$B$7),"OK","Aviso: fora do período declarado"),"Erro: data inválida")))</f>
        <v/>
      </c>
      <c r="Q51" s="29">
        <f>IF(B51="","",IF(C51="","Erro: tipo em falta",IFERROR(IF(COUNTIF('Parâmetros'!$F$5:$F$24,C51)&gt;0,"OK","Erro: tipo não configurado"),"Erro: lista de tipos indisponível")))</f>
        <v/>
      </c>
      <c r="R51" s="29">
        <f>IF(B51="","",IF(COUNTA(J51:L51)=0,"",IF(COUNTA(J51:L51)&lt;3,"Erro: total incompleto",IFERROR(IF('Parâmetros'!$B$12&lt;&gt;"Sim","Não aplicável",IF(ABS(L51-J51-K51)&lt;='Parâmetros'!$B$13,"OK","Erro: total não concilia")),"Erro: total inválido"))))</f>
        <v/>
      </c>
      <c r="S51" s="29">
        <f>IF(B51="","",IFERROR(IF(COUNTIF($N$8:$N$107,N51)&gt;1,"Erro: duplicado","OK"),"Erro: chave indisponível"))</f>
        <v/>
      </c>
      <c r="T51" s="29">
        <f>IF(B51="","",IF(OR(C51="",D51="",E51=""),"",IF('Parâmetros'!$B$14&lt;&gt;"Sim","Não aplicável",IFERROR(IF(E51='Parâmetros'!$B$15,"OK",IF(COUNTIFS($C$8:$C$107,C51,$D$8:$D$107,D51,$E$8:$E$107,E51-1)&gt;0,"OK","Aviso: possível omissão anterior")),"Erro: sequência inválida"))))</f>
        <v/>
      </c>
      <c r="U51" s="29">
        <f>IF(B51="","",IF(H51="","Erro: estado do documento em falta",IFERROR(IF(AND('Parâmetros'!$B$16&lt;&gt;"",H51='Parâmetros'!$B$16),"Aviso: anulado","OK"),"Erro: estado indisponível")))</f>
        <v/>
      </c>
      <c r="V51" s="29">
        <f>IF(B51="","",IF(I51="","Aviso: resultado por preencher",IFERROR(IF(AND('Parâmetros'!$B$17&lt;&gt;"",I51='Parâmetros'!$B$17),"Erro: rejeitado",IF(AND('Parâmetros'!$B$18&lt;&gt;"",I51='Parâmetros'!$B$18),"Aviso: não confirmado","OK")),"Erro: resultado indisponível")))</f>
        <v/>
      </c>
      <c r="W51" s="29">
        <f>IF(B51="","",IFERROR(IF(COUNTIF(O51:V51,"Erro*")&gt;0,"Erro",IF(COUNTIF(O51:V51,"Aviso*")&gt;0,"Aviso","Conforme")),"Erro"))</f>
        <v/>
      </c>
      <c r="X51" s="30">
        <f>IF(B51="","",IFERROR(TEXTJOIN(" | ",TRUE,IF(OR(LEFT(O51,5)="Erro:",LEFT(O51,6)="Aviso:"),O51,""),IF(OR(LEFT(P51,5)="Erro:",LEFT(P51,6)="Aviso:"),P51,""),IF(OR(LEFT(Q51,5)="Erro:",LEFT(Q51,6)="Aviso:"),Q51,""),IF(OR(LEFT(R51,5)="Erro:",LEFT(R51,6)="Aviso:"),R51,""),IF(OR(LEFT(S51,5)="Erro:",LEFT(S51,6)="Aviso:"),S51,""),IF(OR(LEFT(T51,5)="Erro:",LEFT(T51,6)="Aviso:"),T51,""),IF(OR(LEFT(U51,5)="Erro:",LEFT(U51,6)="Aviso:"),U51,""),IF(OR(LEFT(V51,5)="Erro:",LEFT(V51,6)="Aviso:"),V51,"")),"Erro: detalhe indisponível"))</f>
        <v/>
      </c>
    </row>
    <row r="52">
      <c r="A52" s="24" t="n"/>
      <c r="B52" s="24" t="n"/>
      <c r="C52" s="25" t="n"/>
      <c r="D52" s="25" t="n"/>
      <c r="E52" s="26" t="n"/>
      <c r="F52" s="27" t="n"/>
      <c r="G52" s="25" t="n"/>
      <c r="H52" s="25" t="n"/>
      <c r="I52" s="25" t="n"/>
      <c r="J52" s="28" t="n"/>
      <c r="K52" s="28" t="n"/>
      <c r="L52" s="28" t="n"/>
      <c r="M52" s="24" t="n"/>
      <c r="N52" s="29">
        <f>IF(B52="","",C52&amp;"|"&amp;D52&amp;"|"&amp;B52)</f>
        <v/>
      </c>
      <c r="O52" s="29">
        <f>IF(B52="","",IFERROR(IF(AND(B52&lt;&gt;"",C52&lt;&gt;"",D52&lt;&gt;"",E52&lt;&gt;"",ISNUMBER(E52),E52=INT(E52),E52&gt;0),"OK","Erro: identificador incompleto"),"Erro: identificador inválido"))</f>
        <v/>
      </c>
      <c r="P52" s="29">
        <f>IF(B52="","",IF(F52="","Erro: data em falta",IFERROR(IF(AND(ISNUMBER(F52),F52&gt;='Parâmetros'!$B$6,F52&lt;='Parâmetros'!$B$7),"OK","Aviso: fora do período declarado"),"Erro: data inválida")))</f>
        <v/>
      </c>
      <c r="Q52" s="29">
        <f>IF(B52="","",IF(C52="","Erro: tipo em falta",IFERROR(IF(COUNTIF('Parâmetros'!$F$5:$F$24,C52)&gt;0,"OK","Erro: tipo não configurado"),"Erro: lista de tipos indisponível")))</f>
        <v/>
      </c>
      <c r="R52" s="29">
        <f>IF(B52="","",IF(COUNTA(J52:L52)=0,"",IF(COUNTA(J52:L52)&lt;3,"Erro: total incompleto",IFERROR(IF('Parâmetros'!$B$12&lt;&gt;"Sim","Não aplicável",IF(ABS(L52-J52-K52)&lt;='Parâmetros'!$B$13,"OK","Erro: total não concilia")),"Erro: total inválido"))))</f>
        <v/>
      </c>
      <c r="S52" s="29">
        <f>IF(B52="","",IFERROR(IF(COUNTIF($N$8:$N$107,N52)&gt;1,"Erro: duplicado","OK"),"Erro: chave indisponível"))</f>
        <v/>
      </c>
      <c r="T52" s="29">
        <f>IF(B52="","",IF(OR(C52="",D52="",E52=""),"",IF('Parâmetros'!$B$14&lt;&gt;"Sim","Não aplicável",IFERROR(IF(E52='Parâmetros'!$B$15,"OK",IF(COUNTIFS($C$8:$C$107,C52,$D$8:$D$107,D52,$E$8:$E$107,E52-1)&gt;0,"OK","Aviso: possível omissão anterior")),"Erro: sequência inválida"))))</f>
        <v/>
      </c>
      <c r="U52" s="29">
        <f>IF(B52="","",IF(H52="","Erro: estado do documento em falta",IFERROR(IF(AND('Parâmetros'!$B$16&lt;&gt;"",H52='Parâmetros'!$B$16),"Aviso: anulado","OK"),"Erro: estado indisponível")))</f>
        <v/>
      </c>
      <c r="V52" s="29">
        <f>IF(B52="","",IF(I52="","Aviso: resultado por preencher",IFERROR(IF(AND('Parâmetros'!$B$17&lt;&gt;"",I52='Parâmetros'!$B$17),"Erro: rejeitado",IF(AND('Parâmetros'!$B$18&lt;&gt;"",I52='Parâmetros'!$B$18),"Aviso: não confirmado","OK")),"Erro: resultado indisponível")))</f>
        <v/>
      </c>
      <c r="W52" s="29">
        <f>IF(B52="","",IFERROR(IF(COUNTIF(O52:V52,"Erro*")&gt;0,"Erro",IF(COUNTIF(O52:V52,"Aviso*")&gt;0,"Aviso","Conforme")),"Erro"))</f>
        <v/>
      </c>
      <c r="X52" s="30">
        <f>IF(B52="","",IFERROR(TEXTJOIN(" | ",TRUE,IF(OR(LEFT(O52,5)="Erro:",LEFT(O52,6)="Aviso:"),O52,""),IF(OR(LEFT(P52,5)="Erro:",LEFT(P52,6)="Aviso:"),P52,""),IF(OR(LEFT(Q52,5)="Erro:",LEFT(Q52,6)="Aviso:"),Q52,""),IF(OR(LEFT(R52,5)="Erro:",LEFT(R52,6)="Aviso:"),R52,""),IF(OR(LEFT(S52,5)="Erro:",LEFT(S52,6)="Aviso:"),S52,""),IF(OR(LEFT(T52,5)="Erro:",LEFT(T52,6)="Aviso:"),T52,""),IF(OR(LEFT(U52,5)="Erro:",LEFT(U52,6)="Aviso:"),U52,""),IF(OR(LEFT(V52,5)="Erro:",LEFT(V52,6)="Aviso:"),V52,"")),"Erro: detalhe indisponível"))</f>
        <v/>
      </c>
    </row>
    <row r="53">
      <c r="A53" s="24" t="n"/>
      <c r="B53" s="24" t="n"/>
      <c r="C53" s="25" t="n"/>
      <c r="D53" s="25" t="n"/>
      <c r="E53" s="26" t="n"/>
      <c r="F53" s="27" t="n"/>
      <c r="G53" s="25" t="n"/>
      <c r="H53" s="25" t="n"/>
      <c r="I53" s="25" t="n"/>
      <c r="J53" s="28" t="n"/>
      <c r="K53" s="28" t="n"/>
      <c r="L53" s="28" t="n"/>
      <c r="M53" s="24" t="n"/>
      <c r="N53" s="29">
        <f>IF(B53="","",C53&amp;"|"&amp;D53&amp;"|"&amp;B53)</f>
        <v/>
      </c>
      <c r="O53" s="29">
        <f>IF(B53="","",IFERROR(IF(AND(B53&lt;&gt;"",C53&lt;&gt;"",D53&lt;&gt;"",E53&lt;&gt;"",ISNUMBER(E53),E53=INT(E53),E53&gt;0),"OK","Erro: identificador incompleto"),"Erro: identificador inválido"))</f>
        <v/>
      </c>
      <c r="P53" s="29">
        <f>IF(B53="","",IF(F53="","Erro: data em falta",IFERROR(IF(AND(ISNUMBER(F53),F53&gt;='Parâmetros'!$B$6,F53&lt;='Parâmetros'!$B$7),"OK","Aviso: fora do período declarado"),"Erro: data inválida")))</f>
        <v/>
      </c>
      <c r="Q53" s="29">
        <f>IF(B53="","",IF(C53="","Erro: tipo em falta",IFERROR(IF(COUNTIF('Parâmetros'!$F$5:$F$24,C53)&gt;0,"OK","Erro: tipo não configurado"),"Erro: lista de tipos indisponível")))</f>
        <v/>
      </c>
      <c r="R53" s="29">
        <f>IF(B53="","",IF(COUNTA(J53:L53)=0,"",IF(COUNTA(J53:L53)&lt;3,"Erro: total incompleto",IFERROR(IF('Parâmetros'!$B$12&lt;&gt;"Sim","Não aplicável",IF(ABS(L53-J53-K53)&lt;='Parâmetros'!$B$13,"OK","Erro: total não concilia")),"Erro: total inválido"))))</f>
        <v/>
      </c>
      <c r="S53" s="29">
        <f>IF(B53="","",IFERROR(IF(COUNTIF($N$8:$N$107,N53)&gt;1,"Erro: duplicado","OK"),"Erro: chave indisponível"))</f>
        <v/>
      </c>
      <c r="T53" s="29">
        <f>IF(B53="","",IF(OR(C53="",D53="",E53=""),"",IF('Parâmetros'!$B$14&lt;&gt;"Sim","Não aplicável",IFERROR(IF(E53='Parâmetros'!$B$15,"OK",IF(COUNTIFS($C$8:$C$107,C53,$D$8:$D$107,D53,$E$8:$E$107,E53-1)&gt;0,"OK","Aviso: possível omissão anterior")),"Erro: sequência inválida"))))</f>
        <v/>
      </c>
      <c r="U53" s="29">
        <f>IF(B53="","",IF(H53="","Erro: estado do documento em falta",IFERROR(IF(AND('Parâmetros'!$B$16&lt;&gt;"",H53='Parâmetros'!$B$16),"Aviso: anulado","OK"),"Erro: estado indisponível")))</f>
        <v/>
      </c>
      <c r="V53" s="29">
        <f>IF(B53="","",IF(I53="","Aviso: resultado por preencher",IFERROR(IF(AND('Parâmetros'!$B$17&lt;&gt;"",I53='Parâmetros'!$B$17),"Erro: rejeitado",IF(AND('Parâmetros'!$B$18&lt;&gt;"",I53='Parâmetros'!$B$18),"Aviso: não confirmado","OK")),"Erro: resultado indisponível")))</f>
        <v/>
      </c>
      <c r="W53" s="29">
        <f>IF(B53="","",IFERROR(IF(COUNTIF(O53:V53,"Erro*")&gt;0,"Erro",IF(COUNTIF(O53:V53,"Aviso*")&gt;0,"Aviso","Conforme")),"Erro"))</f>
        <v/>
      </c>
      <c r="X53" s="30">
        <f>IF(B53="","",IFERROR(TEXTJOIN(" | ",TRUE,IF(OR(LEFT(O53,5)="Erro:",LEFT(O53,6)="Aviso:"),O53,""),IF(OR(LEFT(P53,5)="Erro:",LEFT(P53,6)="Aviso:"),P53,""),IF(OR(LEFT(Q53,5)="Erro:",LEFT(Q53,6)="Aviso:"),Q53,""),IF(OR(LEFT(R53,5)="Erro:",LEFT(R53,6)="Aviso:"),R53,""),IF(OR(LEFT(S53,5)="Erro:",LEFT(S53,6)="Aviso:"),S53,""),IF(OR(LEFT(T53,5)="Erro:",LEFT(T53,6)="Aviso:"),T53,""),IF(OR(LEFT(U53,5)="Erro:",LEFT(U53,6)="Aviso:"),U53,""),IF(OR(LEFT(V53,5)="Erro:",LEFT(V53,6)="Aviso:"),V53,"")),"Erro: detalhe indisponível"))</f>
        <v/>
      </c>
    </row>
    <row r="54">
      <c r="A54" s="24" t="n"/>
      <c r="B54" s="24" t="n"/>
      <c r="C54" s="25" t="n"/>
      <c r="D54" s="25" t="n"/>
      <c r="E54" s="26" t="n"/>
      <c r="F54" s="27" t="n"/>
      <c r="G54" s="25" t="n"/>
      <c r="H54" s="25" t="n"/>
      <c r="I54" s="25" t="n"/>
      <c r="J54" s="28" t="n"/>
      <c r="K54" s="28" t="n"/>
      <c r="L54" s="28" t="n"/>
      <c r="M54" s="24" t="n"/>
      <c r="N54" s="29">
        <f>IF(B54="","",C54&amp;"|"&amp;D54&amp;"|"&amp;B54)</f>
        <v/>
      </c>
      <c r="O54" s="29">
        <f>IF(B54="","",IFERROR(IF(AND(B54&lt;&gt;"",C54&lt;&gt;"",D54&lt;&gt;"",E54&lt;&gt;"",ISNUMBER(E54),E54=INT(E54),E54&gt;0),"OK","Erro: identificador incompleto"),"Erro: identificador inválido"))</f>
        <v/>
      </c>
      <c r="P54" s="29">
        <f>IF(B54="","",IF(F54="","Erro: data em falta",IFERROR(IF(AND(ISNUMBER(F54),F54&gt;='Parâmetros'!$B$6,F54&lt;='Parâmetros'!$B$7),"OK","Aviso: fora do período declarado"),"Erro: data inválida")))</f>
        <v/>
      </c>
      <c r="Q54" s="29">
        <f>IF(B54="","",IF(C54="","Erro: tipo em falta",IFERROR(IF(COUNTIF('Parâmetros'!$F$5:$F$24,C54)&gt;0,"OK","Erro: tipo não configurado"),"Erro: lista de tipos indisponível")))</f>
        <v/>
      </c>
      <c r="R54" s="29">
        <f>IF(B54="","",IF(COUNTA(J54:L54)=0,"",IF(COUNTA(J54:L54)&lt;3,"Erro: total incompleto",IFERROR(IF('Parâmetros'!$B$12&lt;&gt;"Sim","Não aplicável",IF(ABS(L54-J54-K54)&lt;='Parâmetros'!$B$13,"OK","Erro: total não concilia")),"Erro: total inválido"))))</f>
        <v/>
      </c>
      <c r="S54" s="29">
        <f>IF(B54="","",IFERROR(IF(COUNTIF($N$8:$N$107,N54)&gt;1,"Erro: duplicado","OK"),"Erro: chave indisponível"))</f>
        <v/>
      </c>
      <c r="T54" s="29">
        <f>IF(B54="","",IF(OR(C54="",D54="",E54=""),"",IF('Parâmetros'!$B$14&lt;&gt;"Sim","Não aplicável",IFERROR(IF(E54='Parâmetros'!$B$15,"OK",IF(COUNTIFS($C$8:$C$107,C54,$D$8:$D$107,D54,$E$8:$E$107,E54-1)&gt;0,"OK","Aviso: possível omissão anterior")),"Erro: sequência inválida"))))</f>
        <v/>
      </c>
      <c r="U54" s="29">
        <f>IF(B54="","",IF(H54="","Erro: estado do documento em falta",IFERROR(IF(AND('Parâmetros'!$B$16&lt;&gt;"",H54='Parâmetros'!$B$16),"Aviso: anulado","OK"),"Erro: estado indisponível")))</f>
        <v/>
      </c>
      <c r="V54" s="29">
        <f>IF(B54="","",IF(I54="","Aviso: resultado por preencher",IFERROR(IF(AND('Parâmetros'!$B$17&lt;&gt;"",I54='Parâmetros'!$B$17),"Erro: rejeitado",IF(AND('Parâmetros'!$B$18&lt;&gt;"",I54='Parâmetros'!$B$18),"Aviso: não confirmado","OK")),"Erro: resultado indisponível")))</f>
        <v/>
      </c>
      <c r="W54" s="29">
        <f>IF(B54="","",IFERROR(IF(COUNTIF(O54:V54,"Erro*")&gt;0,"Erro",IF(COUNTIF(O54:V54,"Aviso*")&gt;0,"Aviso","Conforme")),"Erro"))</f>
        <v/>
      </c>
      <c r="X54" s="30">
        <f>IF(B54="","",IFERROR(TEXTJOIN(" | ",TRUE,IF(OR(LEFT(O54,5)="Erro:",LEFT(O54,6)="Aviso:"),O54,""),IF(OR(LEFT(P54,5)="Erro:",LEFT(P54,6)="Aviso:"),P54,""),IF(OR(LEFT(Q54,5)="Erro:",LEFT(Q54,6)="Aviso:"),Q54,""),IF(OR(LEFT(R54,5)="Erro:",LEFT(R54,6)="Aviso:"),R54,""),IF(OR(LEFT(S54,5)="Erro:",LEFT(S54,6)="Aviso:"),S54,""),IF(OR(LEFT(T54,5)="Erro:",LEFT(T54,6)="Aviso:"),T54,""),IF(OR(LEFT(U54,5)="Erro:",LEFT(U54,6)="Aviso:"),U54,""),IF(OR(LEFT(V54,5)="Erro:",LEFT(V54,6)="Aviso:"),V54,"")),"Erro: detalhe indisponível"))</f>
        <v/>
      </c>
    </row>
    <row r="55">
      <c r="A55" s="24" t="n"/>
      <c r="B55" s="24" t="n"/>
      <c r="C55" s="25" t="n"/>
      <c r="D55" s="25" t="n"/>
      <c r="E55" s="26" t="n"/>
      <c r="F55" s="27" t="n"/>
      <c r="G55" s="25" t="n"/>
      <c r="H55" s="25" t="n"/>
      <c r="I55" s="25" t="n"/>
      <c r="J55" s="28" t="n"/>
      <c r="K55" s="28" t="n"/>
      <c r="L55" s="28" t="n"/>
      <c r="M55" s="24" t="n"/>
      <c r="N55" s="29">
        <f>IF(B55="","",C55&amp;"|"&amp;D55&amp;"|"&amp;B55)</f>
        <v/>
      </c>
      <c r="O55" s="29">
        <f>IF(B55="","",IFERROR(IF(AND(B55&lt;&gt;"",C55&lt;&gt;"",D55&lt;&gt;"",E55&lt;&gt;"",ISNUMBER(E55),E55=INT(E55),E55&gt;0),"OK","Erro: identificador incompleto"),"Erro: identificador inválido"))</f>
        <v/>
      </c>
      <c r="P55" s="29">
        <f>IF(B55="","",IF(F55="","Erro: data em falta",IFERROR(IF(AND(ISNUMBER(F55),F55&gt;='Parâmetros'!$B$6,F55&lt;='Parâmetros'!$B$7),"OK","Aviso: fora do período declarado"),"Erro: data inválida")))</f>
        <v/>
      </c>
      <c r="Q55" s="29">
        <f>IF(B55="","",IF(C55="","Erro: tipo em falta",IFERROR(IF(COUNTIF('Parâmetros'!$F$5:$F$24,C55)&gt;0,"OK","Erro: tipo não configurado"),"Erro: lista de tipos indisponível")))</f>
        <v/>
      </c>
      <c r="R55" s="29">
        <f>IF(B55="","",IF(COUNTA(J55:L55)=0,"",IF(COUNTA(J55:L55)&lt;3,"Erro: total incompleto",IFERROR(IF('Parâmetros'!$B$12&lt;&gt;"Sim","Não aplicável",IF(ABS(L55-J55-K55)&lt;='Parâmetros'!$B$13,"OK","Erro: total não concilia")),"Erro: total inválido"))))</f>
        <v/>
      </c>
      <c r="S55" s="29">
        <f>IF(B55="","",IFERROR(IF(COUNTIF($N$8:$N$107,N55)&gt;1,"Erro: duplicado","OK"),"Erro: chave indisponível"))</f>
        <v/>
      </c>
      <c r="T55" s="29">
        <f>IF(B55="","",IF(OR(C55="",D55="",E55=""),"",IF('Parâmetros'!$B$14&lt;&gt;"Sim","Não aplicável",IFERROR(IF(E55='Parâmetros'!$B$15,"OK",IF(COUNTIFS($C$8:$C$107,C55,$D$8:$D$107,D55,$E$8:$E$107,E55-1)&gt;0,"OK","Aviso: possível omissão anterior")),"Erro: sequência inválida"))))</f>
        <v/>
      </c>
      <c r="U55" s="29">
        <f>IF(B55="","",IF(H55="","Erro: estado do documento em falta",IFERROR(IF(AND('Parâmetros'!$B$16&lt;&gt;"",H55='Parâmetros'!$B$16),"Aviso: anulado","OK"),"Erro: estado indisponível")))</f>
        <v/>
      </c>
      <c r="V55" s="29">
        <f>IF(B55="","",IF(I55="","Aviso: resultado por preencher",IFERROR(IF(AND('Parâmetros'!$B$17&lt;&gt;"",I55='Parâmetros'!$B$17),"Erro: rejeitado",IF(AND('Parâmetros'!$B$18&lt;&gt;"",I55='Parâmetros'!$B$18),"Aviso: não confirmado","OK")),"Erro: resultado indisponível")))</f>
        <v/>
      </c>
      <c r="W55" s="29">
        <f>IF(B55="","",IFERROR(IF(COUNTIF(O55:V55,"Erro*")&gt;0,"Erro",IF(COUNTIF(O55:V55,"Aviso*")&gt;0,"Aviso","Conforme")),"Erro"))</f>
        <v/>
      </c>
      <c r="X55" s="30">
        <f>IF(B55="","",IFERROR(TEXTJOIN(" | ",TRUE,IF(OR(LEFT(O55,5)="Erro:",LEFT(O55,6)="Aviso:"),O55,""),IF(OR(LEFT(P55,5)="Erro:",LEFT(P55,6)="Aviso:"),P55,""),IF(OR(LEFT(Q55,5)="Erro:",LEFT(Q55,6)="Aviso:"),Q55,""),IF(OR(LEFT(R55,5)="Erro:",LEFT(R55,6)="Aviso:"),R55,""),IF(OR(LEFT(S55,5)="Erro:",LEFT(S55,6)="Aviso:"),S55,""),IF(OR(LEFT(T55,5)="Erro:",LEFT(T55,6)="Aviso:"),T55,""),IF(OR(LEFT(U55,5)="Erro:",LEFT(U55,6)="Aviso:"),U55,""),IF(OR(LEFT(V55,5)="Erro:",LEFT(V55,6)="Aviso:"),V55,"")),"Erro: detalhe indisponível"))</f>
        <v/>
      </c>
    </row>
    <row r="56">
      <c r="A56" s="24" t="n"/>
      <c r="B56" s="24" t="n"/>
      <c r="C56" s="25" t="n"/>
      <c r="D56" s="25" t="n"/>
      <c r="E56" s="26" t="n"/>
      <c r="F56" s="27" t="n"/>
      <c r="G56" s="25" t="n"/>
      <c r="H56" s="25" t="n"/>
      <c r="I56" s="25" t="n"/>
      <c r="J56" s="28" t="n"/>
      <c r="K56" s="28" t="n"/>
      <c r="L56" s="28" t="n"/>
      <c r="M56" s="24" t="n"/>
      <c r="N56" s="29">
        <f>IF(B56="","",C56&amp;"|"&amp;D56&amp;"|"&amp;B56)</f>
        <v/>
      </c>
      <c r="O56" s="29">
        <f>IF(B56="","",IFERROR(IF(AND(B56&lt;&gt;"",C56&lt;&gt;"",D56&lt;&gt;"",E56&lt;&gt;"",ISNUMBER(E56),E56=INT(E56),E56&gt;0),"OK","Erro: identificador incompleto"),"Erro: identificador inválido"))</f>
        <v/>
      </c>
      <c r="P56" s="29">
        <f>IF(B56="","",IF(F56="","Erro: data em falta",IFERROR(IF(AND(ISNUMBER(F56),F56&gt;='Parâmetros'!$B$6,F56&lt;='Parâmetros'!$B$7),"OK","Aviso: fora do período declarado"),"Erro: data inválida")))</f>
        <v/>
      </c>
      <c r="Q56" s="29">
        <f>IF(B56="","",IF(C56="","Erro: tipo em falta",IFERROR(IF(COUNTIF('Parâmetros'!$F$5:$F$24,C56)&gt;0,"OK","Erro: tipo não configurado"),"Erro: lista de tipos indisponível")))</f>
        <v/>
      </c>
      <c r="R56" s="29">
        <f>IF(B56="","",IF(COUNTA(J56:L56)=0,"",IF(COUNTA(J56:L56)&lt;3,"Erro: total incompleto",IFERROR(IF('Parâmetros'!$B$12&lt;&gt;"Sim","Não aplicável",IF(ABS(L56-J56-K56)&lt;='Parâmetros'!$B$13,"OK","Erro: total não concilia")),"Erro: total inválido"))))</f>
        <v/>
      </c>
      <c r="S56" s="29">
        <f>IF(B56="","",IFERROR(IF(COUNTIF($N$8:$N$107,N56)&gt;1,"Erro: duplicado","OK"),"Erro: chave indisponível"))</f>
        <v/>
      </c>
      <c r="T56" s="29">
        <f>IF(B56="","",IF(OR(C56="",D56="",E56=""),"",IF('Parâmetros'!$B$14&lt;&gt;"Sim","Não aplicável",IFERROR(IF(E56='Parâmetros'!$B$15,"OK",IF(COUNTIFS($C$8:$C$107,C56,$D$8:$D$107,D56,$E$8:$E$107,E56-1)&gt;0,"OK","Aviso: possível omissão anterior")),"Erro: sequência inválida"))))</f>
        <v/>
      </c>
      <c r="U56" s="29">
        <f>IF(B56="","",IF(H56="","Erro: estado do documento em falta",IFERROR(IF(AND('Parâmetros'!$B$16&lt;&gt;"",H56='Parâmetros'!$B$16),"Aviso: anulado","OK"),"Erro: estado indisponível")))</f>
        <v/>
      </c>
      <c r="V56" s="29">
        <f>IF(B56="","",IF(I56="","Aviso: resultado por preencher",IFERROR(IF(AND('Parâmetros'!$B$17&lt;&gt;"",I56='Parâmetros'!$B$17),"Erro: rejeitado",IF(AND('Parâmetros'!$B$18&lt;&gt;"",I56='Parâmetros'!$B$18),"Aviso: não confirmado","OK")),"Erro: resultado indisponível")))</f>
        <v/>
      </c>
      <c r="W56" s="29">
        <f>IF(B56="","",IFERROR(IF(COUNTIF(O56:V56,"Erro*")&gt;0,"Erro",IF(COUNTIF(O56:V56,"Aviso*")&gt;0,"Aviso","Conforme")),"Erro"))</f>
        <v/>
      </c>
      <c r="X56" s="30">
        <f>IF(B56="","",IFERROR(TEXTJOIN(" | ",TRUE,IF(OR(LEFT(O56,5)="Erro:",LEFT(O56,6)="Aviso:"),O56,""),IF(OR(LEFT(P56,5)="Erro:",LEFT(P56,6)="Aviso:"),P56,""),IF(OR(LEFT(Q56,5)="Erro:",LEFT(Q56,6)="Aviso:"),Q56,""),IF(OR(LEFT(R56,5)="Erro:",LEFT(R56,6)="Aviso:"),R56,""),IF(OR(LEFT(S56,5)="Erro:",LEFT(S56,6)="Aviso:"),S56,""),IF(OR(LEFT(T56,5)="Erro:",LEFT(T56,6)="Aviso:"),T56,""),IF(OR(LEFT(U56,5)="Erro:",LEFT(U56,6)="Aviso:"),U56,""),IF(OR(LEFT(V56,5)="Erro:",LEFT(V56,6)="Aviso:"),V56,"")),"Erro: detalhe indisponível"))</f>
        <v/>
      </c>
    </row>
    <row r="57">
      <c r="A57" s="24" t="n"/>
      <c r="B57" s="24" t="n"/>
      <c r="C57" s="25" t="n"/>
      <c r="D57" s="25" t="n"/>
      <c r="E57" s="26" t="n"/>
      <c r="F57" s="27" t="n"/>
      <c r="G57" s="25" t="n"/>
      <c r="H57" s="25" t="n"/>
      <c r="I57" s="25" t="n"/>
      <c r="J57" s="28" t="n"/>
      <c r="K57" s="28" t="n"/>
      <c r="L57" s="28" t="n"/>
      <c r="M57" s="24" t="n"/>
      <c r="N57" s="29">
        <f>IF(B57="","",C57&amp;"|"&amp;D57&amp;"|"&amp;B57)</f>
        <v/>
      </c>
      <c r="O57" s="29">
        <f>IF(B57="","",IFERROR(IF(AND(B57&lt;&gt;"",C57&lt;&gt;"",D57&lt;&gt;"",E57&lt;&gt;"",ISNUMBER(E57),E57=INT(E57),E57&gt;0),"OK","Erro: identificador incompleto"),"Erro: identificador inválido"))</f>
        <v/>
      </c>
      <c r="P57" s="29">
        <f>IF(B57="","",IF(F57="","Erro: data em falta",IFERROR(IF(AND(ISNUMBER(F57),F57&gt;='Parâmetros'!$B$6,F57&lt;='Parâmetros'!$B$7),"OK","Aviso: fora do período declarado"),"Erro: data inválida")))</f>
        <v/>
      </c>
      <c r="Q57" s="29">
        <f>IF(B57="","",IF(C57="","Erro: tipo em falta",IFERROR(IF(COUNTIF('Parâmetros'!$F$5:$F$24,C57)&gt;0,"OK","Erro: tipo não configurado"),"Erro: lista de tipos indisponível")))</f>
        <v/>
      </c>
      <c r="R57" s="29">
        <f>IF(B57="","",IF(COUNTA(J57:L57)=0,"",IF(COUNTA(J57:L57)&lt;3,"Erro: total incompleto",IFERROR(IF('Parâmetros'!$B$12&lt;&gt;"Sim","Não aplicável",IF(ABS(L57-J57-K57)&lt;='Parâmetros'!$B$13,"OK","Erro: total não concilia")),"Erro: total inválido"))))</f>
        <v/>
      </c>
      <c r="S57" s="29">
        <f>IF(B57="","",IFERROR(IF(COUNTIF($N$8:$N$107,N57)&gt;1,"Erro: duplicado","OK"),"Erro: chave indisponível"))</f>
        <v/>
      </c>
      <c r="T57" s="29">
        <f>IF(B57="","",IF(OR(C57="",D57="",E57=""),"",IF('Parâmetros'!$B$14&lt;&gt;"Sim","Não aplicável",IFERROR(IF(E57='Parâmetros'!$B$15,"OK",IF(COUNTIFS($C$8:$C$107,C57,$D$8:$D$107,D57,$E$8:$E$107,E57-1)&gt;0,"OK","Aviso: possível omissão anterior")),"Erro: sequência inválida"))))</f>
        <v/>
      </c>
      <c r="U57" s="29">
        <f>IF(B57="","",IF(H57="","Erro: estado do documento em falta",IFERROR(IF(AND('Parâmetros'!$B$16&lt;&gt;"",H57='Parâmetros'!$B$16),"Aviso: anulado","OK"),"Erro: estado indisponível")))</f>
        <v/>
      </c>
      <c r="V57" s="29">
        <f>IF(B57="","",IF(I57="","Aviso: resultado por preencher",IFERROR(IF(AND('Parâmetros'!$B$17&lt;&gt;"",I57='Parâmetros'!$B$17),"Erro: rejeitado",IF(AND('Parâmetros'!$B$18&lt;&gt;"",I57='Parâmetros'!$B$18),"Aviso: não confirmado","OK")),"Erro: resultado indisponível")))</f>
        <v/>
      </c>
      <c r="W57" s="29">
        <f>IF(B57="","",IFERROR(IF(COUNTIF(O57:V57,"Erro*")&gt;0,"Erro",IF(COUNTIF(O57:V57,"Aviso*")&gt;0,"Aviso","Conforme")),"Erro"))</f>
        <v/>
      </c>
      <c r="X57" s="30">
        <f>IF(B57="","",IFERROR(TEXTJOIN(" | ",TRUE,IF(OR(LEFT(O57,5)="Erro:",LEFT(O57,6)="Aviso:"),O57,""),IF(OR(LEFT(P57,5)="Erro:",LEFT(P57,6)="Aviso:"),P57,""),IF(OR(LEFT(Q57,5)="Erro:",LEFT(Q57,6)="Aviso:"),Q57,""),IF(OR(LEFT(R57,5)="Erro:",LEFT(R57,6)="Aviso:"),R57,""),IF(OR(LEFT(S57,5)="Erro:",LEFT(S57,6)="Aviso:"),S57,""),IF(OR(LEFT(T57,5)="Erro:",LEFT(T57,6)="Aviso:"),T57,""),IF(OR(LEFT(U57,5)="Erro:",LEFT(U57,6)="Aviso:"),U57,""),IF(OR(LEFT(V57,5)="Erro:",LEFT(V57,6)="Aviso:"),V57,"")),"Erro: detalhe indisponível"))</f>
        <v/>
      </c>
    </row>
    <row r="58">
      <c r="A58" s="24" t="n"/>
      <c r="B58" s="24" t="n"/>
      <c r="C58" s="25" t="n"/>
      <c r="D58" s="25" t="n"/>
      <c r="E58" s="26" t="n"/>
      <c r="F58" s="27" t="n"/>
      <c r="G58" s="25" t="n"/>
      <c r="H58" s="25" t="n"/>
      <c r="I58" s="25" t="n"/>
      <c r="J58" s="28" t="n"/>
      <c r="K58" s="28" t="n"/>
      <c r="L58" s="28" t="n"/>
      <c r="M58" s="24" t="n"/>
      <c r="N58" s="29">
        <f>IF(B58="","",C58&amp;"|"&amp;D58&amp;"|"&amp;B58)</f>
        <v/>
      </c>
      <c r="O58" s="29">
        <f>IF(B58="","",IFERROR(IF(AND(B58&lt;&gt;"",C58&lt;&gt;"",D58&lt;&gt;"",E58&lt;&gt;"",ISNUMBER(E58),E58=INT(E58),E58&gt;0),"OK","Erro: identificador incompleto"),"Erro: identificador inválido"))</f>
        <v/>
      </c>
      <c r="P58" s="29">
        <f>IF(B58="","",IF(F58="","Erro: data em falta",IFERROR(IF(AND(ISNUMBER(F58),F58&gt;='Parâmetros'!$B$6,F58&lt;='Parâmetros'!$B$7),"OK","Aviso: fora do período declarado"),"Erro: data inválida")))</f>
        <v/>
      </c>
      <c r="Q58" s="29">
        <f>IF(B58="","",IF(C58="","Erro: tipo em falta",IFERROR(IF(COUNTIF('Parâmetros'!$F$5:$F$24,C58)&gt;0,"OK","Erro: tipo não configurado"),"Erro: lista de tipos indisponível")))</f>
        <v/>
      </c>
      <c r="R58" s="29">
        <f>IF(B58="","",IF(COUNTA(J58:L58)=0,"",IF(COUNTA(J58:L58)&lt;3,"Erro: total incompleto",IFERROR(IF('Parâmetros'!$B$12&lt;&gt;"Sim","Não aplicável",IF(ABS(L58-J58-K58)&lt;='Parâmetros'!$B$13,"OK","Erro: total não concilia")),"Erro: total inválido"))))</f>
        <v/>
      </c>
      <c r="S58" s="29">
        <f>IF(B58="","",IFERROR(IF(COUNTIF($N$8:$N$107,N58)&gt;1,"Erro: duplicado","OK"),"Erro: chave indisponível"))</f>
        <v/>
      </c>
      <c r="T58" s="29">
        <f>IF(B58="","",IF(OR(C58="",D58="",E58=""),"",IF('Parâmetros'!$B$14&lt;&gt;"Sim","Não aplicável",IFERROR(IF(E58='Parâmetros'!$B$15,"OK",IF(COUNTIFS($C$8:$C$107,C58,$D$8:$D$107,D58,$E$8:$E$107,E58-1)&gt;0,"OK","Aviso: possível omissão anterior")),"Erro: sequência inválida"))))</f>
        <v/>
      </c>
      <c r="U58" s="29">
        <f>IF(B58="","",IF(H58="","Erro: estado do documento em falta",IFERROR(IF(AND('Parâmetros'!$B$16&lt;&gt;"",H58='Parâmetros'!$B$16),"Aviso: anulado","OK"),"Erro: estado indisponível")))</f>
        <v/>
      </c>
      <c r="V58" s="29">
        <f>IF(B58="","",IF(I58="","Aviso: resultado por preencher",IFERROR(IF(AND('Parâmetros'!$B$17&lt;&gt;"",I58='Parâmetros'!$B$17),"Erro: rejeitado",IF(AND('Parâmetros'!$B$18&lt;&gt;"",I58='Parâmetros'!$B$18),"Aviso: não confirmado","OK")),"Erro: resultado indisponível")))</f>
        <v/>
      </c>
      <c r="W58" s="29">
        <f>IF(B58="","",IFERROR(IF(COUNTIF(O58:V58,"Erro*")&gt;0,"Erro",IF(COUNTIF(O58:V58,"Aviso*")&gt;0,"Aviso","Conforme")),"Erro"))</f>
        <v/>
      </c>
      <c r="X58" s="30">
        <f>IF(B58="","",IFERROR(TEXTJOIN(" | ",TRUE,IF(OR(LEFT(O58,5)="Erro:",LEFT(O58,6)="Aviso:"),O58,""),IF(OR(LEFT(P58,5)="Erro:",LEFT(P58,6)="Aviso:"),P58,""),IF(OR(LEFT(Q58,5)="Erro:",LEFT(Q58,6)="Aviso:"),Q58,""),IF(OR(LEFT(R58,5)="Erro:",LEFT(R58,6)="Aviso:"),R58,""),IF(OR(LEFT(S58,5)="Erro:",LEFT(S58,6)="Aviso:"),S58,""),IF(OR(LEFT(T58,5)="Erro:",LEFT(T58,6)="Aviso:"),T58,""),IF(OR(LEFT(U58,5)="Erro:",LEFT(U58,6)="Aviso:"),U58,""),IF(OR(LEFT(V58,5)="Erro:",LEFT(V58,6)="Aviso:"),V58,"")),"Erro: detalhe indisponível"))</f>
        <v/>
      </c>
    </row>
    <row r="59">
      <c r="A59" s="24" t="n"/>
      <c r="B59" s="24" t="n"/>
      <c r="C59" s="25" t="n"/>
      <c r="D59" s="25" t="n"/>
      <c r="E59" s="26" t="n"/>
      <c r="F59" s="27" t="n"/>
      <c r="G59" s="25" t="n"/>
      <c r="H59" s="25" t="n"/>
      <c r="I59" s="25" t="n"/>
      <c r="J59" s="28" t="n"/>
      <c r="K59" s="28" t="n"/>
      <c r="L59" s="28" t="n"/>
      <c r="M59" s="24" t="n"/>
      <c r="N59" s="29">
        <f>IF(B59="","",C59&amp;"|"&amp;D59&amp;"|"&amp;B59)</f>
        <v/>
      </c>
      <c r="O59" s="29">
        <f>IF(B59="","",IFERROR(IF(AND(B59&lt;&gt;"",C59&lt;&gt;"",D59&lt;&gt;"",E59&lt;&gt;"",ISNUMBER(E59),E59=INT(E59),E59&gt;0),"OK","Erro: identificador incompleto"),"Erro: identificador inválido"))</f>
        <v/>
      </c>
      <c r="P59" s="29">
        <f>IF(B59="","",IF(F59="","Erro: data em falta",IFERROR(IF(AND(ISNUMBER(F59),F59&gt;='Parâmetros'!$B$6,F59&lt;='Parâmetros'!$B$7),"OK","Aviso: fora do período declarado"),"Erro: data inválida")))</f>
        <v/>
      </c>
      <c r="Q59" s="29">
        <f>IF(B59="","",IF(C59="","Erro: tipo em falta",IFERROR(IF(COUNTIF('Parâmetros'!$F$5:$F$24,C59)&gt;0,"OK","Erro: tipo não configurado"),"Erro: lista de tipos indisponível")))</f>
        <v/>
      </c>
      <c r="R59" s="29">
        <f>IF(B59="","",IF(COUNTA(J59:L59)=0,"",IF(COUNTA(J59:L59)&lt;3,"Erro: total incompleto",IFERROR(IF('Parâmetros'!$B$12&lt;&gt;"Sim","Não aplicável",IF(ABS(L59-J59-K59)&lt;='Parâmetros'!$B$13,"OK","Erro: total não concilia")),"Erro: total inválido"))))</f>
        <v/>
      </c>
      <c r="S59" s="29">
        <f>IF(B59="","",IFERROR(IF(COUNTIF($N$8:$N$107,N59)&gt;1,"Erro: duplicado","OK"),"Erro: chave indisponível"))</f>
        <v/>
      </c>
      <c r="T59" s="29">
        <f>IF(B59="","",IF(OR(C59="",D59="",E59=""),"",IF('Parâmetros'!$B$14&lt;&gt;"Sim","Não aplicável",IFERROR(IF(E59='Parâmetros'!$B$15,"OK",IF(COUNTIFS($C$8:$C$107,C59,$D$8:$D$107,D59,$E$8:$E$107,E59-1)&gt;0,"OK","Aviso: possível omissão anterior")),"Erro: sequência inválida"))))</f>
        <v/>
      </c>
      <c r="U59" s="29">
        <f>IF(B59="","",IF(H59="","Erro: estado do documento em falta",IFERROR(IF(AND('Parâmetros'!$B$16&lt;&gt;"",H59='Parâmetros'!$B$16),"Aviso: anulado","OK"),"Erro: estado indisponível")))</f>
        <v/>
      </c>
      <c r="V59" s="29">
        <f>IF(B59="","",IF(I59="","Aviso: resultado por preencher",IFERROR(IF(AND('Parâmetros'!$B$17&lt;&gt;"",I59='Parâmetros'!$B$17),"Erro: rejeitado",IF(AND('Parâmetros'!$B$18&lt;&gt;"",I59='Parâmetros'!$B$18),"Aviso: não confirmado","OK")),"Erro: resultado indisponível")))</f>
        <v/>
      </c>
      <c r="W59" s="29">
        <f>IF(B59="","",IFERROR(IF(COUNTIF(O59:V59,"Erro*")&gt;0,"Erro",IF(COUNTIF(O59:V59,"Aviso*")&gt;0,"Aviso","Conforme")),"Erro"))</f>
        <v/>
      </c>
      <c r="X59" s="30">
        <f>IF(B59="","",IFERROR(TEXTJOIN(" | ",TRUE,IF(OR(LEFT(O59,5)="Erro:",LEFT(O59,6)="Aviso:"),O59,""),IF(OR(LEFT(P59,5)="Erro:",LEFT(P59,6)="Aviso:"),P59,""),IF(OR(LEFT(Q59,5)="Erro:",LEFT(Q59,6)="Aviso:"),Q59,""),IF(OR(LEFT(R59,5)="Erro:",LEFT(R59,6)="Aviso:"),R59,""),IF(OR(LEFT(S59,5)="Erro:",LEFT(S59,6)="Aviso:"),S59,""),IF(OR(LEFT(T59,5)="Erro:",LEFT(T59,6)="Aviso:"),T59,""),IF(OR(LEFT(U59,5)="Erro:",LEFT(U59,6)="Aviso:"),U59,""),IF(OR(LEFT(V59,5)="Erro:",LEFT(V59,6)="Aviso:"),V59,"")),"Erro: detalhe indisponível"))</f>
        <v/>
      </c>
    </row>
    <row r="60">
      <c r="A60" s="24" t="n"/>
      <c r="B60" s="24" t="n"/>
      <c r="C60" s="25" t="n"/>
      <c r="D60" s="25" t="n"/>
      <c r="E60" s="26" t="n"/>
      <c r="F60" s="27" t="n"/>
      <c r="G60" s="25" t="n"/>
      <c r="H60" s="25" t="n"/>
      <c r="I60" s="25" t="n"/>
      <c r="J60" s="28" t="n"/>
      <c r="K60" s="28" t="n"/>
      <c r="L60" s="28" t="n"/>
      <c r="M60" s="24" t="n"/>
      <c r="N60" s="29">
        <f>IF(B60="","",C60&amp;"|"&amp;D60&amp;"|"&amp;B60)</f>
        <v/>
      </c>
      <c r="O60" s="29">
        <f>IF(B60="","",IFERROR(IF(AND(B60&lt;&gt;"",C60&lt;&gt;"",D60&lt;&gt;"",E60&lt;&gt;"",ISNUMBER(E60),E60=INT(E60),E60&gt;0),"OK","Erro: identificador incompleto"),"Erro: identificador inválido"))</f>
        <v/>
      </c>
      <c r="P60" s="29">
        <f>IF(B60="","",IF(F60="","Erro: data em falta",IFERROR(IF(AND(ISNUMBER(F60),F60&gt;='Parâmetros'!$B$6,F60&lt;='Parâmetros'!$B$7),"OK","Aviso: fora do período declarado"),"Erro: data inválida")))</f>
        <v/>
      </c>
      <c r="Q60" s="29">
        <f>IF(B60="","",IF(C60="","Erro: tipo em falta",IFERROR(IF(COUNTIF('Parâmetros'!$F$5:$F$24,C60)&gt;0,"OK","Erro: tipo não configurado"),"Erro: lista de tipos indisponível")))</f>
        <v/>
      </c>
      <c r="R60" s="29">
        <f>IF(B60="","",IF(COUNTA(J60:L60)=0,"",IF(COUNTA(J60:L60)&lt;3,"Erro: total incompleto",IFERROR(IF('Parâmetros'!$B$12&lt;&gt;"Sim","Não aplicável",IF(ABS(L60-J60-K60)&lt;='Parâmetros'!$B$13,"OK","Erro: total não concilia")),"Erro: total inválido"))))</f>
        <v/>
      </c>
      <c r="S60" s="29">
        <f>IF(B60="","",IFERROR(IF(COUNTIF($N$8:$N$107,N60)&gt;1,"Erro: duplicado","OK"),"Erro: chave indisponível"))</f>
        <v/>
      </c>
      <c r="T60" s="29">
        <f>IF(B60="","",IF(OR(C60="",D60="",E60=""),"",IF('Parâmetros'!$B$14&lt;&gt;"Sim","Não aplicável",IFERROR(IF(E60='Parâmetros'!$B$15,"OK",IF(COUNTIFS($C$8:$C$107,C60,$D$8:$D$107,D60,$E$8:$E$107,E60-1)&gt;0,"OK","Aviso: possível omissão anterior")),"Erro: sequência inválida"))))</f>
        <v/>
      </c>
      <c r="U60" s="29">
        <f>IF(B60="","",IF(H60="","Erro: estado do documento em falta",IFERROR(IF(AND('Parâmetros'!$B$16&lt;&gt;"",H60='Parâmetros'!$B$16),"Aviso: anulado","OK"),"Erro: estado indisponível")))</f>
        <v/>
      </c>
      <c r="V60" s="29">
        <f>IF(B60="","",IF(I60="","Aviso: resultado por preencher",IFERROR(IF(AND('Parâmetros'!$B$17&lt;&gt;"",I60='Parâmetros'!$B$17),"Erro: rejeitado",IF(AND('Parâmetros'!$B$18&lt;&gt;"",I60='Parâmetros'!$B$18),"Aviso: não confirmado","OK")),"Erro: resultado indisponível")))</f>
        <v/>
      </c>
      <c r="W60" s="29">
        <f>IF(B60="","",IFERROR(IF(COUNTIF(O60:V60,"Erro*")&gt;0,"Erro",IF(COUNTIF(O60:V60,"Aviso*")&gt;0,"Aviso","Conforme")),"Erro"))</f>
        <v/>
      </c>
      <c r="X60" s="30">
        <f>IF(B60="","",IFERROR(TEXTJOIN(" | ",TRUE,IF(OR(LEFT(O60,5)="Erro:",LEFT(O60,6)="Aviso:"),O60,""),IF(OR(LEFT(P60,5)="Erro:",LEFT(P60,6)="Aviso:"),P60,""),IF(OR(LEFT(Q60,5)="Erro:",LEFT(Q60,6)="Aviso:"),Q60,""),IF(OR(LEFT(R60,5)="Erro:",LEFT(R60,6)="Aviso:"),R60,""),IF(OR(LEFT(S60,5)="Erro:",LEFT(S60,6)="Aviso:"),S60,""),IF(OR(LEFT(T60,5)="Erro:",LEFT(T60,6)="Aviso:"),T60,""),IF(OR(LEFT(U60,5)="Erro:",LEFT(U60,6)="Aviso:"),U60,""),IF(OR(LEFT(V60,5)="Erro:",LEFT(V60,6)="Aviso:"),V60,"")),"Erro: detalhe indisponível"))</f>
        <v/>
      </c>
    </row>
    <row r="61">
      <c r="A61" s="24" t="n"/>
      <c r="B61" s="24" t="n"/>
      <c r="C61" s="25" t="n"/>
      <c r="D61" s="25" t="n"/>
      <c r="E61" s="26" t="n"/>
      <c r="F61" s="27" t="n"/>
      <c r="G61" s="25" t="n"/>
      <c r="H61" s="25" t="n"/>
      <c r="I61" s="25" t="n"/>
      <c r="J61" s="28" t="n"/>
      <c r="K61" s="28" t="n"/>
      <c r="L61" s="28" t="n"/>
      <c r="M61" s="24" t="n"/>
      <c r="N61" s="29">
        <f>IF(B61="","",C61&amp;"|"&amp;D61&amp;"|"&amp;B61)</f>
        <v/>
      </c>
      <c r="O61" s="29">
        <f>IF(B61="","",IFERROR(IF(AND(B61&lt;&gt;"",C61&lt;&gt;"",D61&lt;&gt;"",E61&lt;&gt;"",ISNUMBER(E61),E61=INT(E61),E61&gt;0),"OK","Erro: identificador incompleto"),"Erro: identificador inválido"))</f>
        <v/>
      </c>
      <c r="P61" s="29">
        <f>IF(B61="","",IF(F61="","Erro: data em falta",IFERROR(IF(AND(ISNUMBER(F61),F61&gt;='Parâmetros'!$B$6,F61&lt;='Parâmetros'!$B$7),"OK","Aviso: fora do período declarado"),"Erro: data inválida")))</f>
        <v/>
      </c>
      <c r="Q61" s="29">
        <f>IF(B61="","",IF(C61="","Erro: tipo em falta",IFERROR(IF(COUNTIF('Parâmetros'!$F$5:$F$24,C61)&gt;0,"OK","Erro: tipo não configurado"),"Erro: lista de tipos indisponível")))</f>
        <v/>
      </c>
      <c r="R61" s="29">
        <f>IF(B61="","",IF(COUNTA(J61:L61)=0,"",IF(COUNTA(J61:L61)&lt;3,"Erro: total incompleto",IFERROR(IF('Parâmetros'!$B$12&lt;&gt;"Sim","Não aplicável",IF(ABS(L61-J61-K61)&lt;='Parâmetros'!$B$13,"OK","Erro: total não concilia")),"Erro: total inválido"))))</f>
        <v/>
      </c>
      <c r="S61" s="29">
        <f>IF(B61="","",IFERROR(IF(COUNTIF($N$8:$N$107,N61)&gt;1,"Erro: duplicado","OK"),"Erro: chave indisponível"))</f>
        <v/>
      </c>
      <c r="T61" s="29">
        <f>IF(B61="","",IF(OR(C61="",D61="",E61=""),"",IF('Parâmetros'!$B$14&lt;&gt;"Sim","Não aplicável",IFERROR(IF(E61='Parâmetros'!$B$15,"OK",IF(COUNTIFS($C$8:$C$107,C61,$D$8:$D$107,D61,$E$8:$E$107,E61-1)&gt;0,"OK","Aviso: possível omissão anterior")),"Erro: sequência inválida"))))</f>
        <v/>
      </c>
      <c r="U61" s="29">
        <f>IF(B61="","",IF(H61="","Erro: estado do documento em falta",IFERROR(IF(AND('Parâmetros'!$B$16&lt;&gt;"",H61='Parâmetros'!$B$16),"Aviso: anulado","OK"),"Erro: estado indisponível")))</f>
        <v/>
      </c>
      <c r="V61" s="29">
        <f>IF(B61="","",IF(I61="","Aviso: resultado por preencher",IFERROR(IF(AND('Parâmetros'!$B$17&lt;&gt;"",I61='Parâmetros'!$B$17),"Erro: rejeitado",IF(AND('Parâmetros'!$B$18&lt;&gt;"",I61='Parâmetros'!$B$18),"Aviso: não confirmado","OK")),"Erro: resultado indisponível")))</f>
        <v/>
      </c>
      <c r="W61" s="29">
        <f>IF(B61="","",IFERROR(IF(COUNTIF(O61:V61,"Erro*")&gt;0,"Erro",IF(COUNTIF(O61:V61,"Aviso*")&gt;0,"Aviso","Conforme")),"Erro"))</f>
        <v/>
      </c>
      <c r="X61" s="30">
        <f>IF(B61="","",IFERROR(TEXTJOIN(" | ",TRUE,IF(OR(LEFT(O61,5)="Erro:",LEFT(O61,6)="Aviso:"),O61,""),IF(OR(LEFT(P61,5)="Erro:",LEFT(P61,6)="Aviso:"),P61,""),IF(OR(LEFT(Q61,5)="Erro:",LEFT(Q61,6)="Aviso:"),Q61,""),IF(OR(LEFT(R61,5)="Erro:",LEFT(R61,6)="Aviso:"),R61,""),IF(OR(LEFT(S61,5)="Erro:",LEFT(S61,6)="Aviso:"),S61,""),IF(OR(LEFT(T61,5)="Erro:",LEFT(T61,6)="Aviso:"),T61,""),IF(OR(LEFT(U61,5)="Erro:",LEFT(U61,6)="Aviso:"),U61,""),IF(OR(LEFT(V61,5)="Erro:",LEFT(V61,6)="Aviso:"),V61,"")),"Erro: detalhe indisponível"))</f>
        <v/>
      </c>
    </row>
    <row r="62">
      <c r="A62" s="24" t="n"/>
      <c r="B62" s="24" t="n"/>
      <c r="C62" s="25" t="n"/>
      <c r="D62" s="25" t="n"/>
      <c r="E62" s="26" t="n"/>
      <c r="F62" s="27" t="n"/>
      <c r="G62" s="25" t="n"/>
      <c r="H62" s="25" t="n"/>
      <c r="I62" s="25" t="n"/>
      <c r="J62" s="28" t="n"/>
      <c r="K62" s="28" t="n"/>
      <c r="L62" s="28" t="n"/>
      <c r="M62" s="24" t="n"/>
      <c r="N62" s="29">
        <f>IF(B62="","",C62&amp;"|"&amp;D62&amp;"|"&amp;B62)</f>
        <v/>
      </c>
      <c r="O62" s="29">
        <f>IF(B62="","",IFERROR(IF(AND(B62&lt;&gt;"",C62&lt;&gt;"",D62&lt;&gt;"",E62&lt;&gt;"",ISNUMBER(E62),E62=INT(E62),E62&gt;0),"OK","Erro: identificador incompleto"),"Erro: identificador inválido"))</f>
        <v/>
      </c>
      <c r="P62" s="29">
        <f>IF(B62="","",IF(F62="","Erro: data em falta",IFERROR(IF(AND(ISNUMBER(F62),F62&gt;='Parâmetros'!$B$6,F62&lt;='Parâmetros'!$B$7),"OK","Aviso: fora do período declarado"),"Erro: data inválida")))</f>
        <v/>
      </c>
      <c r="Q62" s="29">
        <f>IF(B62="","",IF(C62="","Erro: tipo em falta",IFERROR(IF(COUNTIF('Parâmetros'!$F$5:$F$24,C62)&gt;0,"OK","Erro: tipo não configurado"),"Erro: lista de tipos indisponível")))</f>
        <v/>
      </c>
      <c r="R62" s="29">
        <f>IF(B62="","",IF(COUNTA(J62:L62)=0,"",IF(COUNTA(J62:L62)&lt;3,"Erro: total incompleto",IFERROR(IF('Parâmetros'!$B$12&lt;&gt;"Sim","Não aplicável",IF(ABS(L62-J62-K62)&lt;='Parâmetros'!$B$13,"OK","Erro: total não concilia")),"Erro: total inválido"))))</f>
        <v/>
      </c>
      <c r="S62" s="29">
        <f>IF(B62="","",IFERROR(IF(COUNTIF($N$8:$N$107,N62)&gt;1,"Erro: duplicado","OK"),"Erro: chave indisponível"))</f>
        <v/>
      </c>
      <c r="T62" s="29">
        <f>IF(B62="","",IF(OR(C62="",D62="",E62=""),"",IF('Parâmetros'!$B$14&lt;&gt;"Sim","Não aplicável",IFERROR(IF(E62='Parâmetros'!$B$15,"OK",IF(COUNTIFS($C$8:$C$107,C62,$D$8:$D$107,D62,$E$8:$E$107,E62-1)&gt;0,"OK","Aviso: possível omissão anterior")),"Erro: sequência inválida"))))</f>
        <v/>
      </c>
      <c r="U62" s="29">
        <f>IF(B62="","",IF(H62="","Erro: estado do documento em falta",IFERROR(IF(AND('Parâmetros'!$B$16&lt;&gt;"",H62='Parâmetros'!$B$16),"Aviso: anulado","OK"),"Erro: estado indisponível")))</f>
        <v/>
      </c>
      <c r="V62" s="29">
        <f>IF(B62="","",IF(I62="","Aviso: resultado por preencher",IFERROR(IF(AND('Parâmetros'!$B$17&lt;&gt;"",I62='Parâmetros'!$B$17),"Erro: rejeitado",IF(AND('Parâmetros'!$B$18&lt;&gt;"",I62='Parâmetros'!$B$18),"Aviso: não confirmado","OK")),"Erro: resultado indisponível")))</f>
        <v/>
      </c>
      <c r="W62" s="29">
        <f>IF(B62="","",IFERROR(IF(COUNTIF(O62:V62,"Erro*")&gt;0,"Erro",IF(COUNTIF(O62:V62,"Aviso*")&gt;0,"Aviso","Conforme")),"Erro"))</f>
        <v/>
      </c>
      <c r="X62" s="30">
        <f>IF(B62="","",IFERROR(TEXTJOIN(" | ",TRUE,IF(OR(LEFT(O62,5)="Erro:",LEFT(O62,6)="Aviso:"),O62,""),IF(OR(LEFT(P62,5)="Erro:",LEFT(P62,6)="Aviso:"),P62,""),IF(OR(LEFT(Q62,5)="Erro:",LEFT(Q62,6)="Aviso:"),Q62,""),IF(OR(LEFT(R62,5)="Erro:",LEFT(R62,6)="Aviso:"),R62,""),IF(OR(LEFT(S62,5)="Erro:",LEFT(S62,6)="Aviso:"),S62,""),IF(OR(LEFT(T62,5)="Erro:",LEFT(T62,6)="Aviso:"),T62,""),IF(OR(LEFT(U62,5)="Erro:",LEFT(U62,6)="Aviso:"),U62,""),IF(OR(LEFT(V62,5)="Erro:",LEFT(V62,6)="Aviso:"),V62,"")),"Erro: detalhe indisponível"))</f>
        <v/>
      </c>
    </row>
    <row r="63">
      <c r="A63" s="24" t="n"/>
      <c r="B63" s="24" t="n"/>
      <c r="C63" s="25" t="n"/>
      <c r="D63" s="25" t="n"/>
      <c r="E63" s="26" t="n"/>
      <c r="F63" s="27" t="n"/>
      <c r="G63" s="25" t="n"/>
      <c r="H63" s="25" t="n"/>
      <c r="I63" s="25" t="n"/>
      <c r="J63" s="28" t="n"/>
      <c r="K63" s="28" t="n"/>
      <c r="L63" s="28" t="n"/>
      <c r="M63" s="24" t="n"/>
      <c r="N63" s="29">
        <f>IF(B63="","",C63&amp;"|"&amp;D63&amp;"|"&amp;B63)</f>
        <v/>
      </c>
      <c r="O63" s="29">
        <f>IF(B63="","",IFERROR(IF(AND(B63&lt;&gt;"",C63&lt;&gt;"",D63&lt;&gt;"",E63&lt;&gt;"",ISNUMBER(E63),E63=INT(E63),E63&gt;0),"OK","Erro: identificador incompleto"),"Erro: identificador inválido"))</f>
        <v/>
      </c>
      <c r="P63" s="29">
        <f>IF(B63="","",IF(F63="","Erro: data em falta",IFERROR(IF(AND(ISNUMBER(F63),F63&gt;='Parâmetros'!$B$6,F63&lt;='Parâmetros'!$B$7),"OK","Aviso: fora do período declarado"),"Erro: data inválida")))</f>
        <v/>
      </c>
      <c r="Q63" s="29">
        <f>IF(B63="","",IF(C63="","Erro: tipo em falta",IFERROR(IF(COUNTIF('Parâmetros'!$F$5:$F$24,C63)&gt;0,"OK","Erro: tipo não configurado"),"Erro: lista de tipos indisponível")))</f>
        <v/>
      </c>
      <c r="R63" s="29">
        <f>IF(B63="","",IF(COUNTA(J63:L63)=0,"",IF(COUNTA(J63:L63)&lt;3,"Erro: total incompleto",IFERROR(IF('Parâmetros'!$B$12&lt;&gt;"Sim","Não aplicável",IF(ABS(L63-J63-K63)&lt;='Parâmetros'!$B$13,"OK","Erro: total não concilia")),"Erro: total inválido"))))</f>
        <v/>
      </c>
      <c r="S63" s="29">
        <f>IF(B63="","",IFERROR(IF(COUNTIF($N$8:$N$107,N63)&gt;1,"Erro: duplicado","OK"),"Erro: chave indisponível"))</f>
        <v/>
      </c>
      <c r="T63" s="29">
        <f>IF(B63="","",IF(OR(C63="",D63="",E63=""),"",IF('Parâmetros'!$B$14&lt;&gt;"Sim","Não aplicável",IFERROR(IF(E63='Parâmetros'!$B$15,"OK",IF(COUNTIFS($C$8:$C$107,C63,$D$8:$D$107,D63,$E$8:$E$107,E63-1)&gt;0,"OK","Aviso: possível omissão anterior")),"Erro: sequência inválida"))))</f>
        <v/>
      </c>
      <c r="U63" s="29">
        <f>IF(B63="","",IF(H63="","Erro: estado do documento em falta",IFERROR(IF(AND('Parâmetros'!$B$16&lt;&gt;"",H63='Parâmetros'!$B$16),"Aviso: anulado","OK"),"Erro: estado indisponível")))</f>
        <v/>
      </c>
      <c r="V63" s="29">
        <f>IF(B63="","",IF(I63="","Aviso: resultado por preencher",IFERROR(IF(AND('Parâmetros'!$B$17&lt;&gt;"",I63='Parâmetros'!$B$17),"Erro: rejeitado",IF(AND('Parâmetros'!$B$18&lt;&gt;"",I63='Parâmetros'!$B$18),"Aviso: não confirmado","OK")),"Erro: resultado indisponível")))</f>
        <v/>
      </c>
      <c r="W63" s="29">
        <f>IF(B63="","",IFERROR(IF(COUNTIF(O63:V63,"Erro*")&gt;0,"Erro",IF(COUNTIF(O63:V63,"Aviso*")&gt;0,"Aviso","Conforme")),"Erro"))</f>
        <v/>
      </c>
      <c r="X63" s="30">
        <f>IF(B63="","",IFERROR(TEXTJOIN(" | ",TRUE,IF(OR(LEFT(O63,5)="Erro:",LEFT(O63,6)="Aviso:"),O63,""),IF(OR(LEFT(P63,5)="Erro:",LEFT(P63,6)="Aviso:"),P63,""),IF(OR(LEFT(Q63,5)="Erro:",LEFT(Q63,6)="Aviso:"),Q63,""),IF(OR(LEFT(R63,5)="Erro:",LEFT(R63,6)="Aviso:"),R63,""),IF(OR(LEFT(S63,5)="Erro:",LEFT(S63,6)="Aviso:"),S63,""),IF(OR(LEFT(T63,5)="Erro:",LEFT(T63,6)="Aviso:"),T63,""),IF(OR(LEFT(U63,5)="Erro:",LEFT(U63,6)="Aviso:"),U63,""),IF(OR(LEFT(V63,5)="Erro:",LEFT(V63,6)="Aviso:"),V63,"")),"Erro: detalhe indisponível"))</f>
        <v/>
      </c>
    </row>
    <row r="64">
      <c r="A64" s="24" t="n"/>
      <c r="B64" s="24" t="n"/>
      <c r="C64" s="25" t="n"/>
      <c r="D64" s="25" t="n"/>
      <c r="E64" s="26" t="n"/>
      <c r="F64" s="27" t="n"/>
      <c r="G64" s="25" t="n"/>
      <c r="H64" s="25" t="n"/>
      <c r="I64" s="25" t="n"/>
      <c r="J64" s="28" t="n"/>
      <c r="K64" s="28" t="n"/>
      <c r="L64" s="28" t="n"/>
      <c r="M64" s="24" t="n"/>
      <c r="N64" s="29">
        <f>IF(B64="","",C64&amp;"|"&amp;D64&amp;"|"&amp;B64)</f>
        <v/>
      </c>
      <c r="O64" s="29">
        <f>IF(B64="","",IFERROR(IF(AND(B64&lt;&gt;"",C64&lt;&gt;"",D64&lt;&gt;"",E64&lt;&gt;"",ISNUMBER(E64),E64=INT(E64),E64&gt;0),"OK","Erro: identificador incompleto"),"Erro: identificador inválido"))</f>
        <v/>
      </c>
      <c r="P64" s="29">
        <f>IF(B64="","",IF(F64="","Erro: data em falta",IFERROR(IF(AND(ISNUMBER(F64),F64&gt;='Parâmetros'!$B$6,F64&lt;='Parâmetros'!$B$7),"OK","Aviso: fora do período declarado"),"Erro: data inválida")))</f>
        <v/>
      </c>
      <c r="Q64" s="29">
        <f>IF(B64="","",IF(C64="","Erro: tipo em falta",IFERROR(IF(COUNTIF('Parâmetros'!$F$5:$F$24,C64)&gt;0,"OK","Erro: tipo não configurado"),"Erro: lista de tipos indisponível")))</f>
        <v/>
      </c>
      <c r="R64" s="29">
        <f>IF(B64="","",IF(COUNTA(J64:L64)=0,"",IF(COUNTA(J64:L64)&lt;3,"Erro: total incompleto",IFERROR(IF('Parâmetros'!$B$12&lt;&gt;"Sim","Não aplicável",IF(ABS(L64-J64-K64)&lt;='Parâmetros'!$B$13,"OK","Erro: total não concilia")),"Erro: total inválido"))))</f>
        <v/>
      </c>
      <c r="S64" s="29">
        <f>IF(B64="","",IFERROR(IF(COUNTIF($N$8:$N$107,N64)&gt;1,"Erro: duplicado","OK"),"Erro: chave indisponível"))</f>
        <v/>
      </c>
      <c r="T64" s="29">
        <f>IF(B64="","",IF(OR(C64="",D64="",E64=""),"",IF('Parâmetros'!$B$14&lt;&gt;"Sim","Não aplicável",IFERROR(IF(E64='Parâmetros'!$B$15,"OK",IF(COUNTIFS($C$8:$C$107,C64,$D$8:$D$107,D64,$E$8:$E$107,E64-1)&gt;0,"OK","Aviso: possível omissão anterior")),"Erro: sequência inválida"))))</f>
        <v/>
      </c>
      <c r="U64" s="29">
        <f>IF(B64="","",IF(H64="","Erro: estado do documento em falta",IFERROR(IF(AND('Parâmetros'!$B$16&lt;&gt;"",H64='Parâmetros'!$B$16),"Aviso: anulado","OK"),"Erro: estado indisponível")))</f>
        <v/>
      </c>
      <c r="V64" s="29">
        <f>IF(B64="","",IF(I64="","Aviso: resultado por preencher",IFERROR(IF(AND('Parâmetros'!$B$17&lt;&gt;"",I64='Parâmetros'!$B$17),"Erro: rejeitado",IF(AND('Parâmetros'!$B$18&lt;&gt;"",I64='Parâmetros'!$B$18),"Aviso: não confirmado","OK")),"Erro: resultado indisponível")))</f>
        <v/>
      </c>
      <c r="W64" s="29">
        <f>IF(B64="","",IFERROR(IF(COUNTIF(O64:V64,"Erro*")&gt;0,"Erro",IF(COUNTIF(O64:V64,"Aviso*")&gt;0,"Aviso","Conforme")),"Erro"))</f>
        <v/>
      </c>
      <c r="X64" s="30">
        <f>IF(B64="","",IFERROR(TEXTJOIN(" | ",TRUE,IF(OR(LEFT(O64,5)="Erro:",LEFT(O64,6)="Aviso:"),O64,""),IF(OR(LEFT(P64,5)="Erro:",LEFT(P64,6)="Aviso:"),P64,""),IF(OR(LEFT(Q64,5)="Erro:",LEFT(Q64,6)="Aviso:"),Q64,""),IF(OR(LEFT(R64,5)="Erro:",LEFT(R64,6)="Aviso:"),R64,""),IF(OR(LEFT(S64,5)="Erro:",LEFT(S64,6)="Aviso:"),S64,""),IF(OR(LEFT(T64,5)="Erro:",LEFT(T64,6)="Aviso:"),T64,""),IF(OR(LEFT(U64,5)="Erro:",LEFT(U64,6)="Aviso:"),U64,""),IF(OR(LEFT(V64,5)="Erro:",LEFT(V64,6)="Aviso:"),V64,"")),"Erro: detalhe indisponível"))</f>
        <v/>
      </c>
    </row>
    <row r="65">
      <c r="A65" s="24" t="n"/>
      <c r="B65" s="24" t="n"/>
      <c r="C65" s="25" t="n"/>
      <c r="D65" s="25" t="n"/>
      <c r="E65" s="26" t="n"/>
      <c r="F65" s="27" t="n"/>
      <c r="G65" s="25" t="n"/>
      <c r="H65" s="25" t="n"/>
      <c r="I65" s="25" t="n"/>
      <c r="J65" s="28" t="n"/>
      <c r="K65" s="28" t="n"/>
      <c r="L65" s="28" t="n"/>
      <c r="M65" s="24" t="n"/>
      <c r="N65" s="29">
        <f>IF(B65="","",C65&amp;"|"&amp;D65&amp;"|"&amp;B65)</f>
        <v/>
      </c>
      <c r="O65" s="29">
        <f>IF(B65="","",IFERROR(IF(AND(B65&lt;&gt;"",C65&lt;&gt;"",D65&lt;&gt;"",E65&lt;&gt;"",ISNUMBER(E65),E65=INT(E65),E65&gt;0),"OK","Erro: identificador incompleto"),"Erro: identificador inválido"))</f>
        <v/>
      </c>
      <c r="P65" s="29">
        <f>IF(B65="","",IF(F65="","Erro: data em falta",IFERROR(IF(AND(ISNUMBER(F65),F65&gt;='Parâmetros'!$B$6,F65&lt;='Parâmetros'!$B$7),"OK","Aviso: fora do período declarado"),"Erro: data inválida")))</f>
        <v/>
      </c>
      <c r="Q65" s="29">
        <f>IF(B65="","",IF(C65="","Erro: tipo em falta",IFERROR(IF(COUNTIF('Parâmetros'!$F$5:$F$24,C65)&gt;0,"OK","Erro: tipo não configurado"),"Erro: lista de tipos indisponível")))</f>
        <v/>
      </c>
      <c r="R65" s="29">
        <f>IF(B65="","",IF(COUNTA(J65:L65)=0,"",IF(COUNTA(J65:L65)&lt;3,"Erro: total incompleto",IFERROR(IF('Parâmetros'!$B$12&lt;&gt;"Sim","Não aplicável",IF(ABS(L65-J65-K65)&lt;='Parâmetros'!$B$13,"OK","Erro: total não concilia")),"Erro: total inválido"))))</f>
        <v/>
      </c>
      <c r="S65" s="29">
        <f>IF(B65="","",IFERROR(IF(COUNTIF($N$8:$N$107,N65)&gt;1,"Erro: duplicado","OK"),"Erro: chave indisponível"))</f>
        <v/>
      </c>
      <c r="T65" s="29">
        <f>IF(B65="","",IF(OR(C65="",D65="",E65=""),"",IF('Parâmetros'!$B$14&lt;&gt;"Sim","Não aplicável",IFERROR(IF(E65='Parâmetros'!$B$15,"OK",IF(COUNTIFS($C$8:$C$107,C65,$D$8:$D$107,D65,$E$8:$E$107,E65-1)&gt;0,"OK","Aviso: possível omissão anterior")),"Erro: sequência inválida"))))</f>
        <v/>
      </c>
      <c r="U65" s="29">
        <f>IF(B65="","",IF(H65="","Erro: estado do documento em falta",IFERROR(IF(AND('Parâmetros'!$B$16&lt;&gt;"",H65='Parâmetros'!$B$16),"Aviso: anulado","OK"),"Erro: estado indisponível")))</f>
        <v/>
      </c>
      <c r="V65" s="29">
        <f>IF(B65="","",IF(I65="","Aviso: resultado por preencher",IFERROR(IF(AND('Parâmetros'!$B$17&lt;&gt;"",I65='Parâmetros'!$B$17),"Erro: rejeitado",IF(AND('Parâmetros'!$B$18&lt;&gt;"",I65='Parâmetros'!$B$18),"Aviso: não confirmado","OK")),"Erro: resultado indisponível")))</f>
        <v/>
      </c>
      <c r="W65" s="29">
        <f>IF(B65="","",IFERROR(IF(COUNTIF(O65:V65,"Erro*")&gt;0,"Erro",IF(COUNTIF(O65:V65,"Aviso*")&gt;0,"Aviso","Conforme")),"Erro"))</f>
        <v/>
      </c>
      <c r="X65" s="30">
        <f>IF(B65="","",IFERROR(TEXTJOIN(" | ",TRUE,IF(OR(LEFT(O65,5)="Erro:",LEFT(O65,6)="Aviso:"),O65,""),IF(OR(LEFT(P65,5)="Erro:",LEFT(P65,6)="Aviso:"),P65,""),IF(OR(LEFT(Q65,5)="Erro:",LEFT(Q65,6)="Aviso:"),Q65,""),IF(OR(LEFT(R65,5)="Erro:",LEFT(R65,6)="Aviso:"),R65,""),IF(OR(LEFT(S65,5)="Erro:",LEFT(S65,6)="Aviso:"),S65,""),IF(OR(LEFT(T65,5)="Erro:",LEFT(T65,6)="Aviso:"),T65,""),IF(OR(LEFT(U65,5)="Erro:",LEFT(U65,6)="Aviso:"),U65,""),IF(OR(LEFT(V65,5)="Erro:",LEFT(V65,6)="Aviso:"),V65,"")),"Erro: detalhe indisponível"))</f>
        <v/>
      </c>
    </row>
    <row r="66">
      <c r="A66" s="24" t="n"/>
      <c r="B66" s="24" t="n"/>
      <c r="C66" s="25" t="n"/>
      <c r="D66" s="25" t="n"/>
      <c r="E66" s="26" t="n"/>
      <c r="F66" s="27" t="n"/>
      <c r="G66" s="25" t="n"/>
      <c r="H66" s="25" t="n"/>
      <c r="I66" s="25" t="n"/>
      <c r="J66" s="28" t="n"/>
      <c r="K66" s="28" t="n"/>
      <c r="L66" s="28" t="n"/>
      <c r="M66" s="24" t="n"/>
      <c r="N66" s="29">
        <f>IF(B66="","",C66&amp;"|"&amp;D66&amp;"|"&amp;B66)</f>
        <v/>
      </c>
      <c r="O66" s="29">
        <f>IF(B66="","",IFERROR(IF(AND(B66&lt;&gt;"",C66&lt;&gt;"",D66&lt;&gt;"",E66&lt;&gt;"",ISNUMBER(E66),E66=INT(E66),E66&gt;0),"OK","Erro: identificador incompleto"),"Erro: identificador inválido"))</f>
        <v/>
      </c>
      <c r="P66" s="29">
        <f>IF(B66="","",IF(F66="","Erro: data em falta",IFERROR(IF(AND(ISNUMBER(F66),F66&gt;='Parâmetros'!$B$6,F66&lt;='Parâmetros'!$B$7),"OK","Aviso: fora do período declarado"),"Erro: data inválida")))</f>
        <v/>
      </c>
      <c r="Q66" s="29">
        <f>IF(B66="","",IF(C66="","Erro: tipo em falta",IFERROR(IF(COUNTIF('Parâmetros'!$F$5:$F$24,C66)&gt;0,"OK","Erro: tipo não configurado"),"Erro: lista de tipos indisponível")))</f>
        <v/>
      </c>
      <c r="R66" s="29">
        <f>IF(B66="","",IF(COUNTA(J66:L66)=0,"",IF(COUNTA(J66:L66)&lt;3,"Erro: total incompleto",IFERROR(IF('Parâmetros'!$B$12&lt;&gt;"Sim","Não aplicável",IF(ABS(L66-J66-K66)&lt;='Parâmetros'!$B$13,"OK","Erro: total não concilia")),"Erro: total inválido"))))</f>
        <v/>
      </c>
      <c r="S66" s="29">
        <f>IF(B66="","",IFERROR(IF(COUNTIF($N$8:$N$107,N66)&gt;1,"Erro: duplicado","OK"),"Erro: chave indisponível"))</f>
        <v/>
      </c>
      <c r="T66" s="29">
        <f>IF(B66="","",IF(OR(C66="",D66="",E66=""),"",IF('Parâmetros'!$B$14&lt;&gt;"Sim","Não aplicável",IFERROR(IF(E66='Parâmetros'!$B$15,"OK",IF(COUNTIFS($C$8:$C$107,C66,$D$8:$D$107,D66,$E$8:$E$107,E66-1)&gt;0,"OK","Aviso: possível omissão anterior")),"Erro: sequência inválida"))))</f>
        <v/>
      </c>
      <c r="U66" s="29">
        <f>IF(B66="","",IF(H66="","Erro: estado do documento em falta",IFERROR(IF(AND('Parâmetros'!$B$16&lt;&gt;"",H66='Parâmetros'!$B$16),"Aviso: anulado","OK"),"Erro: estado indisponível")))</f>
        <v/>
      </c>
      <c r="V66" s="29">
        <f>IF(B66="","",IF(I66="","Aviso: resultado por preencher",IFERROR(IF(AND('Parâmetros'!$B$17&lt;&gt;"",I66='Parâmetros'!$B$17),"Erro: rejeitado",IF(AND('Parâmetros'!$B$18&lt;&gt;"",I66='Parâmetros'!$B$18),"Aviso: não confirmado","OK")),"Erro: resultado indisponível")))</f>
        <v/>
      </c>
      <c r="W66" s="29">
        <f>IF(B66="","",IFERROR(IF(COUNTIF(O66:V66,"Erro*")&gt;0,"Erro",IF(COUNTIF(O66:V66,"Aviso*")&gt;0,"Aviso","Conforme")),"Erro"))</f>
        <v/>
      </c>
      <c r="X66" s="30">
        <f>IF(B66="","",IFERROR(TEXTJOIN(" | ",TRUE,IF(OR(LEFT(O66,5)="Erro:",LEFT(O66,6)="Aviso:"),O66,""),IF(OR(LEFT(P66,5)="Erro:",LEFT(P66,6)="Aviso:"),P66,""),IF(OR(LEFT(Q66,5)="Erro:",LEFT(Q66,6)="Aviso:"),Q66,""),IF(OR(LEFT(R66,5)="Erro:",LEFT(R66,6)="Aviso:"),R66,""),IF(OR(LEFT(S66,5)="Erro:",LEFT(S66,6)="Aviso:"),S66,""),IF(OR(LEFT(T66,5)="Erro:",LEFT(T66,6)="Aviso:"),T66,""),IF(OR(LEFT(U66,5)="Erro:",LEFT(U66,6)="Aviso:"),U66,""),IF(OR(LEFT(V66,5)="Erro:",LEFT(V66,6)="Aviso:"),V66,"")),"Erro: detalhe indisponível"))</f>
        <v/>
      </c>
    </row>
    <row r="67">
      <c r="A67" s="24" t="n"/>
      <c r="B67" s="24" t="n"/>
      <c r="C67" s="25" t="n"/>
      <c r="D67" s="25" t="n"/>
      <c r="E67" s="26" t="n"/>
      <c r="F67" s="27" t="n"/>
      <c r="G67" s="25" t="n"/>
      <c r="H67" s="25" t="n"/>
      <c r="I67" s="25" t="n"/>
      <c r="J67" s="28" t="n"/>
      <c r="K67" s="28" t="n"/>
      <c r="L67" s="28" t="n"/>
      <c r="M67" s="24" t="n"/>
      <c r="N67" s="29">
        <f>IF(B67="","",C67&amp;"|"&amp;D67&amp;"|"&amp;B67)</f>
        <v/>
      </c>
      <c r="O67" s="29">
        <f>IF(B67="","",IFERROR(IF(AND(B67&lt;&gt;"",C67&lt;&gt;"",D67&lt;&gt;"",E67&lt;&gt;"",ISNUMBER(E67),E67=INT(E67),E67&gt;0),"OK","Erro: identificador incompleto"),"Erro: identificador inválido"))</f>
        <v/>
      </c>
      <c r="P67" s="29">
        <f>IF(B67="","",IF(F67="","Erro: data em falta",IFERROR(IF(AND(ISNUMBER(F67),F67&gt;='Parâmetros'!$B$6,F67&lt;='Parâmetros'!$B$7),"OK","Aviso: fora do período declarado"),"Erro: data inválida")))</f>
        <v/>
      </c>
      <c r="Q67" s="29">
        <f>IF(B67="","",IF(C67="","Erro: tipo em falta",IFERROR(IF(COUNTIF('Parâmetros'!$F$5:$F$24,C67)&gt;0,"OK","Erro: tipo não configurado"),"Erro: lista de tipos indisponível")))</f>
        <v/>
      </c>
      <c r="R67" s="29">
        <f>IF(B67="","",IF(COUNTA(J67:L67)=0,"",IF(COUNTA(J67:L67)&lt;3,"Erro: total incompleto",IFERROR(IF('Parâmetros'!$B$12&lt;&gt;"Sim","Não aplicável",IF(ABS(L67-J67-K67)&lt;='Parâmetros'!$B$13,"OK","Erro: total não concilia")),"Erro: total inválido"))))</f>
        <v/>
      </c>
      <c r="S67" s="29">
        <f>IF(B67="","",IFERROR(IF(COUNTIF($N$8:$N$107,N67)&gt;1,"Erro: duplicado","OK"),"Erro: chave indisponível"))</f>
        <v/>
      </c>
      <c r="T67" s="29">
        <f>IF(B67="","",IF(OR(C67="",D67="",E67=""),"",IF('Parâmetros'!$B$14&lt;&gt;"Sim","Não aplicável",IFERROR(IF(E67='Parâmetros'!$B$15,"OK",IF(COUNTIFS($C$8:$C$107,C67,$D$8:$D$107,D67,$E$8:$E$107,E67-1)&gt;0,"OK","Aviso: possível omissão anterior")),"Erro: sequência inválida"))))</f>
        <v/>
      </c>
      <c r="U67" s="29">
        <f>IF(B67="","",IF(H67="","Erro: estado do documento em falta",IFERROR(IF(AND('Parâmetros'!$B$16&lt;&gt;"",H67='Parâmetros'!$B$16),"Aviso: anulado","OK"),"Erro: estado indisponível")))</f>
        <v/>
      </c>
      <c r="V67" s="29">
        <f>IF(B67="","",IF(I67="","Aviso: resultado por preencher",IFERROR(IF(AND('Parâmetros'!$B$17&lt;&gt;"",I67='Parâmetros'!$B$17),"Erro: rejeitado",IF(AND('Parâmetros'!$B$18&lt;&gt;"",I67='Parâmetros'!$B$18),"Aviso: não confirmado","OK")),"Erro: resultado indisponível")))</f>
        <v/>
      </c>
      <c r="W67" s="29">
        <f>IF(B67="","",IFERROR(IF(COUNTIF(O67:V67,"Erro*")&gt;0,"Erro",IF(COUNTIF(O67:V67,"Aviso*")&gt;0,"Aviso","Conforme")),"Erro"))</f>
        <v/>
      </c>
      <c r="X67" s="30">
        <f>IF(B67="","",IFERROR(TEXTJOIN(" | ",TRUE,IF(OR(LEFT(O67,5)="Erro:",LEFT(O67,6)="Aviso:"),O67,""),IF(OR(LEFT(P67,5)="Erro:",LEFT(P67,6)="Aviso:"),P67,""),IF(OR(LEFT(Q67,5)="Erro:",LEFT(Q67,6)="Aviso:"),Q67,""),IF(OR(LEFT(R67,5)="Erro:",LEFT(R67,6)="Aviso:"),R67,""),IF(OR(LEFT(S67,5)="Erro:",LEFT(S67,6)="Aviso:"),S67,""),IF(OR(LEFT(T67,5)="Erro:",LEFT(T67,6)="Aviso:"),T67,""),IF(OR(LEFT(U67,5)="Erro:",LEFT(U67,6)="Aviso:"),U67,""),IF(OR(LEFT(V67,5)="Erro:",LEFT(V67,6)="Aviso:"),V67,"")),"Erro: detalhe indisponível"))</f>
        <v/>
      </c>
    </row>
    <row r="68">
      <c r="A68" s="24" t="n"/>
      <c r="B68" s="24" t="n"/>
      <c r="C68" s="25" t="n"/>
      <c r="D68" s="25" t="n"/>
      <c r="E68" s="26" t="n"/>
      <c r="F68" s="27" t="n"/>
      <c r="G68" s="25" t="n"/>
      <c r="H68" s="25" t="n"/>
      <c r="I68" s="25" t="n"/>
      <c r="J68" s="28" t="n"/>
      <c r="K68" s="28" t="n"/>
      <c r="L68" s="28" t="n"/>
      <c r="M68" s="24" t="n"/>
      <c r="N68" s="29">
        <f>IF(B68="","",C68&amp;"|"&amp;D68&amp;"|"&amp;B68)</f>
        <v/>
      </c>
      <c r="O68" s="29">
        <f>IF(B68="","",IFERROR(IF(AND(B68&lt;&gt;"",C68&lt;&gt;"",D68&lt;&gt;"",E68&lt;&gt;"",ISNUMBER(E68),E68=INT(E68),E68&gt;0),"OK","Erro: identificador incompleto"),"Erro: identificador inválido"))</f>
        <v/>
      </c>
      <c r="P68" s="29">
        <f>IF(B68="","",IF(F68="","Erro: data em falta",IFERROR(IF(AND(ISNUMBER(F68),F68&gt;='Parâmetros'!$B$6,F68&lt;='Parâmetros'!$B$7),"OK","Aviso: fora do período declarado"),"Erro: data inválida")))</f>
        <v/>
      </c>
      <c r="Q68" s="29">
        <f>IF(B68="","",IF(C68="","Erro: tipo em falta",IFERROR(IF(COUNTIF('Parâmetros'!$F$5:$F$24,C68)&gt;0,"OK","Erro: tipo não configurado"),"Erro: lista de tipos indisponível")))</f>
        <v/>
      </c>
      <c r="R68" s="29">
        <f>IF(B68="","",IF(COUNTA(J68:L68)=0,"",IF(COUNTA(J68:L68)&lt;3,"Erro: total incompleto",IFERROR(IF('Parâmetros'!$B$12&lt;&gt;"Sim","Não aplicável",IF(ABS(L68-J68-K68)&lt;='Parâmetros'!$B$13,"OK","Erro: total não concilia")),"Erro: total inválido"))))</f>
        <v/>
      </c>
      <c r="S68" s="29">
        <f>IF(B68="","",IFERROR(IF(COUNTIF($N$8:$N$107,N68)&gt;1,"Erro: duplicado","OK"),"Erro: chave indisponível"))</f>
        <v/>
      </c>
      <c r="T68" s="29">
        <f>IF(B68="","",IF(OR(C68="",D68="",E68=""),"",IF('Parâmetros'!$B$14&lt;&gt;"Sim","Não aplicável",IFERROR(IF(E68='Parâmetros'!$B$15,"OK",IF(COUNTIFS($C$8:$C$107,C68,$D$8:$D$107,D68,$E$8:$E$107,E68-1)&gt;0,"OK","Aviso: possível omissão anterior")),"Erro: sequência inválida"))))</f>
        <v/>
      </c>
      <c r="U68" s="29">
        <f>IF(B68="","",IF(H68="","Erro: estado do documento em falta",IFERROR(IF(AND('Parâmetros'!$B$16&lt;&gt;"",H68='Parâmetros'!$B$16),"Aviso: anulado","OK"),"Erro: estado indisponível")))</f>
        <v/>
      </c>
      <c r="V68" s="29">
        <f>IF(B68="","",IF(I68="","Aviso: resultado por preencher",IFERROR(IF(AND('Parâmetros'!$B$17&lt;&gt;"",I68='Parâmetros'!$B$17),"Erro: rejeitado",IF(AND('Parâmetros'!$B$18&lt;&gt;"",I68='Parâmetros'!$B$18),"Aviso: não confirmado","OK")),"Erro: resultado indisponível")))</f>
        <v/>
      </c>
      <c r="W68" s="29">
        <f>IF(B68="","",IFERROR(IF(COUNTIF(O68:V68,"Erro*")&gt;0,"Erro",IF(COUNTIF(O68:V68,"Aviso*")&gt;0,"Aviso","Conforme")),"Erro"))</f>
        <v/>
      </c>
      <c r="X68" s="30">
        <f>IF(B68="","",IFERROR(TEXTJOIN(" | ",TRUE,IF(OR(LEFT(O68,5)="Erro:",LEFT(O68,6)="Aviso:"),O68,""),IF(OR(LEFT(P68,5)="Erro:",LEFT(P68,6)="Aviso:"),P68,""),IF(OR(LEFT(Q68,5)="Erro:",LEFT(Q68,6)="Aviso:"),Q68,""),IF(OR(LEFT(R68,5)="Erro:",LEFT(R68,6)="Aviso:"),R68,""),IF(OR(LEFT(S68,5)="Erro:",LEFT(S68,6)="Aviso:"),S68,""),IF(OR(LEFT(T68,5)="Erro:",LEFT(T68,6)="Aviso:"),T68,""),IF(OR(LEFT(U68,5)="Erro:",LEFT(U68,6)="Aviso:"),U68,""),IF(OR(LEFT(V68,5)="Erro:",LEFT(V68,6)="Aviso:"),V68,"")),"Erro: detalhe indisponível"))</f>
        <v/>
      </c>
    </row>
    <row r="69">
      <c r="A69" s="24" t="n"/>
      <c r="B69" s="24" t="n"/>
      <c r="C69" s="25" t="n"/>
      <c r="D69" s="25" t="n"/>
      <c r="E69" s="26" t="n"/>
      <c r="F69" s="27" t="n"/>
      <c r="G69" s="25" t="n"/>
      <c r="H69" s="25" t="n"/>
      <c r="I69" s="25" t="n"/>
      <c r="J69" s="28" t="n"/>
      <c r="K69" s="28" t="n"/>
      <c r="L69" s="28" t="n"/>
      <c r="M69" s="24" t="n"/>
      <c r="N69" s="29">
        <f>IF(B69="","",C69&amp;"|"&amp;D69&amp;"|"&amp;B69)</f>
        <v/>
      </c>
      <c r="O69" s="29">
        <f>IF(B69="","",IFERROR(IF(AND(B69&lt;&gt;"",C69&lt;&gt;"",D69&lt;&gt;"",E69&lt;&gt;"",ISNUMBER(E69),E69=INT(E69),E69&gt;0),"OK","Erro: identificador incompleto"),"Erro: identificador inválido"))</f>
        <v/>
      </c>
      <c r="P69" s="29">
        <f>IF(B69="","",IF(F69="","Erro: data em falta",IFERROR(IF(AND(ISNUMBER(F69),F69&gt;='Parâmetros'!$B$6,F69&lt;='Parâmetros'!$B$7),"OK","Aviso: fora do período declarado"),"Erro: data inválida")))</f>
        <v/>
      </c>
      <c r="Q69" s="29">
        <f>IF(B69="","",IF(C69="","Erro: tipo em falta",IFERROR(IF(COUNTIF('Parâmetros'!$F$5:$F$24,C69)&gt;0,"OK","Erro: tipo não configurado"),"Erro: lista de tipos indisponível")))</f>
        <v/>
      </c>
      <c r="R69" s="29">
        <f>IF(B69="","",IF(COUNTA(J69:L69)=0,"",IF(COUNTA(J69:L69)&lt;3,"Erro: total incompleto",IFERROR(IF('Parâmetros'!$B$12&lt;&gt;"Sim","Não aplicável",IF(ABS(L69-J69-K69)&lt;='Parâmetros'!$B$13,"OK","Erro: total não concilia")),"Erro: total inválido"))))</f>
        <v/>
      </c>
      <c r="S69" s="29">
        <f>IF(B69="","",IFERROR(IF(COUNTIF($N$8:$N$107,N69)&gt;1,"Erro: duplicado","OK"),"Erro: chave indisponível"))</f>
        <v/>
      </c>
      <c r="T69" s="29">
        <f>IF(B69="","",IF(OR(C69="",D69="",E69=""),"",IF('Parâmetros'!$B$14&lt;&gt;"Sim","Não aplicável",IFERROR(IF(E69='Parâmetros'!$B$15,"OK",IF(COUNTIFS($C$8:$C$107,C69,$D$8:$D$107,D69,$E$8:$E$107,E69-1)&gt;0,"OK","Aviso: possível omissão anterior")),"Erro: sequência inválida"))))</f>
        <v/>
      </c>
      <c r="U69" s="29">
        <f>IF(B69="","",IF(H69="","Erro: estado do documento em falta",IFERROR(IF(AND('Parâmetros'!$B$16&lt;&gt;"",H69='Parâmetros'!$B$16),"Aviso: anulado","OK"),"Erro: estado indisponível")))</f>
        <v/>
      </c>
      <c r="V69" s="29">
        <f>IF(B69="","",IF(I69="","Aviso: resultado por preencher",IFERROR(IF(AND('Parâmetros'!$B$17&lt;&gt;"",I69='Parâmetros'!$B$17),"Erro: rejeitado",IF(AND('Parâmetros'!$B$18&lt;&gt;"",I69='Parâmetros'!$B$18),"Aviso: não confirmado","OK")),"Erro: resultado indisponível")))</f>
        <v/>
      </c>
      <c r="W69" s="29">
        <f>IF(B69="","",IFERROR(IF(COUNTIF(O69:V69,"Erro*")&gt;0,"Erro",IF(COUNTIF(O69:V69,"Aviso*")&gt;0,"Aviso","Conforme")),"Erro"))</f>
        <v/>
      </c>
      <c r="X69" s="30">
        <f>IF(B69="","",IFERROR(TEXTJOIN(" | ",TRUE,IF(OR(LEFT(O69,5)="Erro:",LEFT(O69,6)="Aviso:"),O69,""),IF(OR(LEFT(P69,5)="Erro:",LEFT(P69,6)="Aviso:"),P69,""),IF(OR(LEFT(Q69,5)="Erro:",LEFT(Q69,6)="Aviso:"),Q69,""),IF(OR(LEFT(R69,5)="Erro:",LEFT(R69,6)="Aviso:"),R69,""),IF(OR(LEFT(S69,5)="Erro:",LEFT(S69,6)="Aviso:"),S69,""),IF(OR(LEFT(T69,5)="Erro:",LEFT(T69,6)="Aviso:"),T69,""),IF(OR(LEFT(U69,5)="Erro:",LEFT(U69,6)="Aviso:"),U69,""),IF(OR(LEFT(V69,5)="Erro:",LEFT(V69,6)="Aviso:"),V69,"")),"Erro: detalhe indisponível"))</f>
        <v/>
      </c>
    </row>
    <row r="70">
      <c r="A70" s="24" t="n"/>
      <c r="B70" s="24" t="n"/>
      <c r="C70" s="25" t="n"/>
      <c r="D70" s="25" t="n"/>
      <c r="E70" s="26" t="n"/>
      <c r="F70" s="27" t="n"/>
      <c r="G70" s="25" t="n"/>
      <c r="H70" s="25" t="n"/>
      <c r="I70" s="25" t="n"/>
      <c r="J70" s="28" t="n"/>
      <c r="K70" s="28" t="n"/>
      <c r="L70" s="28" t="n"/>
      <c r="M70" s="24" t="n"/>
      <c r="N70" s="29">
        <f>IF(B70="","",C70&amp;"|"&amp;D70&amp;"|"&amp;B70)</f>
        <v/>
      </c>
      <c r="O70" s="29">
        <f>IF(B70="","",IFERROR(IF(AND(B70&lt;&gt;"",C70&lt;&gt;"",D70&lt;&gt;"",E70&lt;&gt;"",ISNUMBER(E70),E70=INT(E70),E70&gt;0),"OK","Erro: identificador incompleto"),"Erro: identificador inválido"))</f>
        <v/>
      </c>
      <c r="P70" s="29">
        <f>IF(B70="","",IF(F70="","Erro: data em falta",IFERROR(IF(AND(ISNUMBER(F70),F70&gt;='Parâmetros'!$B$6,F70&lt;='Parâmetros'!$B$7),"OK","Aviso: fora do período declarado"),"Erro: data inválida")))</f>
        <v/>
      </c>
      <c r="Q70" s="29">
        <f>IF(B70="","",IF(C70="","Erro: tipo em falta",IFERROR(IF(COUNTIF('Parâmetros'!$F$5:$F$24,C70)&gt;0,"OK","Erro: tipo não configurado"),"Erro: lista de tipos indisponível")))</f>
        <v/>
      </c>
      <c r="R70" s="29">
        <f>IF(B70="","",IF(COUNTA(J70:L70)=0,"",IF(COUNTA(J70:L70)&lt;3,"Erro: total incompleto",IFERROR(IF('Parâmetros'!$B$12&lt;&gt;"Sim","Não aplicável",IF(ABS(L70-J70-K70)&lt;='Parâmetros'!$B$13,"OK","Erro: total não concilia")),"Erro: total inválido"))))</f>
        <v/>
      </c>
      <c r="S70" s="29">
        <f>IF(B70="","",IFERROR(IF(COUNTIF($N$8:$N$107,N70)&gt;1,"Erro: duplicado","OK"),"Erro: chave indisponível"))</f>
        <v/>
      </c>
      <c r="T70" s="29">
        <f>IF(B70="","",IF(OR(C70="",D70="",E70=""),"",IF('Parâmetros'!$B$14&lt;&gt;"Sim","Não aplicável",IFERROR(IF(E70='Parâmetros'!$B$15,"OK",IF(COUNTIFS($C$8:$C$107,C70,$D$8:$D$107,D70,$E$8:$E$107,E70-1)&gt;0,"OK","Aviso: possível omissão anterior")),"Erro: sequência inválida"))))</f>
        <v/>
      </c>
      <c r="U70" s="29">
        <f>IF(B70="","",IF(H70="","Erro: estado do documento em falta",IFERROR(IF(AND('Parâmetros'!$B$16&lt;&gt;"",H70='Parâmetros'!$B$16),"Aviso: anulado","OK"),"Erro: estado indisponível")))</f>
        <v/>
      </c>
      <c r="V70" s="29">
        <f>IF(B70="","",IF(I70="","Aviso: resultado por preencher",IFERROR(IF(AND('Parâmetros'!$B$17&lt;&gt;"",I70='Parâmetros'!$B$17),"Erro: rejeitado",IF(AND('Parâmetros'!$B$18&lt;&gt;"",I70='Parâmetros'!$B$18),"Aviso: não confirmado","OK")),"Erro: resultado indisponível")))</f>
        <v/>
      </c>
      <c r="W70" s="29">
        <f>IF(B70="","",IFERROR(IF(COUNTIF(O70:V70,"Erro*")&gt;0,"Erro",IF(COUNTIF(O70:V70,"Aviso*")&gt;0,"Aviso","Conforme")),"Erro"))</f>
        <v/>
      </c>
      <c r="X70" s="30">
        <f>IF(B70="","",IFERROR(TEXTJOIN(" | ",TRUE,IF(OR(LEFT(O70,5)="Erro:",LEFT(O70,6)="Aviso:"),O70,""),IF(OR(LEFT(P70,5)="Erro:",LEFT(P70,6)="Aviso:"),P70,""),IF(OR(LEFT(Q70,5)="Erro:",LEFT(Q70,6)="Aviso:"),Q70,""),IF(OR(LEFT(R70,5)="Erro:",LEFT(R70,6)="Aviso:"),R70,""),IF(OR(LEFT(S70,5)="Erro:",LEFT(S70,6)="Aviso:"),S70,""),IF(OR(LEFT(T70,5)="Erro:",LEFT(T70,6)="Aviso:"),T70,""),IF(OR(LEFT(U70,5)="Erro:",LEFT(U70,6)="Aviso:"),U70,""),IF(OR(LEFT(V70,5)="Erro:",LEFT(V70,6)="Aviso:"),V70,"")),"Erro: detalhe indisponível"))</f>
        <v/>
      </c>
    </row>
    <row r="71">
      <c r="A71" s="24" t="n"/>
      <c r="B71" s="24" t="n"/>
      <c r="C71" s="25" t="n"/>
      <c r="D71" s="25" t="n"/>
      <c r="E71" s="26" t="n"/>
      <c r="F71" s="27" t="n"/>
      <c r="G71" s="25" t="n"/>
      <c r="H71" s="25" t="n"/>
      <c r="I71" s="25" t="n"/>
      <c r="J71" s="28" t="n"/>
      <c r="K71" s="28" t="n"/>
      <c r="L71" s="28" t="n"/>
      <c r="M71" s="24" t="n"/>
      <c r="N71" s="29">
        <f>IF(B71="","",C71&amp;"|"&amp;D71&amp;"|"&amp;B71)</f>
        <v/>
      </c>
      <c r="O71" s="29">
        <f>IF(B71="","",IFERROR(IF(AND(B71&lt;&gt;"",C71&lt;&gt;"",D71&lt;&gt;"",E71&lt;&gt;"",ISNUMBER(E71),E71=INT(E71),E71&gt;0),"OK","Erro: identificador incompleto"),"Erro: identificador inválido"))</f>
        <v/>
      </c>
      <c r="P71" s="29">
        <f>IF(B71="","",IF(F71="","Erro: data em falta",IFERROR(IF(AND(ISNUMBER(F71),F71&gt;='Parâmetros'!$B$6,F71&lt;='Parâmetros'!$B$7),"OK","Aviso: fora do período declarado"),"Erro: data inválida")))</f>
        <v/>
      </c>
      <c r="Q71" s="29">
        <f>IF(B71="","",IF(C71="","Erro: tipo em falta",IFERROR(IF(COUNTIF('Parâmetros'!$F$5:$F$24,C71)&gt;0,"OK","Erro: tipo não configurado"),"Erro: lista de tipos indisponível")))</f>
        <v/>
      </c>
      <c r="R71" s="29">
        <f>IF(B71="","",IF(COUNTA(J71:L71)=0,"",IF(COUNTA(J71:L71)&lt;3,"Erro: total incompleto",IFERROR(IF('Parâmetros'!$B$12&lt;&gt;"Sim","Não aplicável",IF(ABS(L71-J71-K71)&lt;='Parâmetros'!$B$13,"OK","Erro: total não concilia")),"Erro: total inválido"))))</f>
        <v/>
      </c>
      <c r="S71" s="29">
        <f>IF(B71="","",IFERROR(IF(COUNTIF($N$8:$N$107,N71)&gt;1,"Erro: duplicado","OK"),"Erro: chave indisponível"))</f>
        <v/>
      </c>
      <c r="T71" s="29">
        <f>IF(B71="","",IF(OR(C71="",D71="",E71=""),"",IF('Parâmetros'!$B$14&lt;&gt;"Sim","Não aplicável",IFERROR(IF(E71='Parâmetros'!$B$15,"OK",IF(COUNTIFS($C$8:$C$107,C71,$D$8:$D$107,D71,$E$8:$E$107,E71-1)&gt;0,"OK","Aviso: possível omissão anterior")),"Erro: sequência inválida"))))</f>
        <v/>
      </c>
      <c r="U71" s="29">
        <f>IF(B71="","",IF(H71="","Erro: estado do documento em falta",IFERROR(IF(AND('Parâmetros'!$B$16&lt;&gt;"",H71='Parâmetros'!$B$16),"Aviso: anulado","OK"),"Erro: estado indisponível")))</f>
        <v/>
      </c>
      <c r="V71" s="29">
        <f>IF(B71="","",IF(I71="","Aviso: resultado por preencher",IFERROR(IF(AND('Parâmetros'!$B$17&lt;&gt;"",I71='Parâmetros'!$B$17),"Erro: rejeitado",IF(AND('Parâmetros'!$B$18&lt;&gt;"",I71='Parâmetros'!$B$18),"Aviso: não confirmado","OK")),"Erro: resultado indisponível")))</f>
        <v/>
      </c>
      <c r="W71" s="29">
        <f>IF(B71="","",IFERROR(IF(COUNTIF(O71:V71,"Erro*")&gt;0,"Erro",IF(COUNTIF(O71:V71,"Aviso*")&gt;0,"Aviso","Conforme")),"Erro"))</f>
        <v/>
      </c>
      <c r="X71" s="30">
        <f>IF(B71="","",IFERROR(TEXTJOIN(" | ",TRUE,IF(OR(LEFT(O71,5)="Erro:",LEFT(O71,6)="Aviso:"),O71,""),IF(OR(LEFT(P71,5)="Erro:",LEFT(P71,6)="Aviso:"),P71,""),IF(OR(LEFT(Q71,5)="Erro:",LEFT(Q71,6)="Aviso:"),Q71,""),IF(OR(LEFT(R71,5)="Erro:",LEFT(R71,6)="Aviso:"),R71,""),IF(OR(LEFT(S71,5)="Erro:",LEFT(S71,6)="Aviso:"),S71,""),IF(OR(LEFT(T71,5)="Erro:",LEFT(T71,6)="Aviso:"),T71,""),IF(OR(LEFT(U71,5)="Erro:",LEFT(U71,6)="Aviso:"),U71,""),IF(OR(LEFT(V71,5)="Erro:",LEFT(V71,6)="Aviso:"),V71,"")),"Erro: detalhe indisponível"))</f>
        <v/>
      </c>
    </row>
    <row r="72">
      <c r="A72" s="24" t="n"/>
      <c r="B72" s="24" t="n"/>
      <c r="C72" s="25" t="n"/>
      <c r="D72" s="25" t="n"/>
      <c r="E72" s="26" t="n"/>
      <c r="F72" s="27" t="n"/>
      <c r="G72" s="25" t="n"/>
      <c r="H72" s="25" t="n"/>
      <c r="I72" s="25" t="n"/>
      <c r="J72" s="28" t="n"/>
      <c r="K72" s="28" t="n"/>
      <c r="L72" s="28" t="n"/>
      <c r="M72" s="24" t="n"/>
      <c r="N72" s="29">
        <f>IF(B72="","",C72&amp;"|"&amp;D72&amp;"|"&amp;B72)</f>
        <v/>
      </c>
      <c r="O72" s="29">
        <f>IF(B72="","",IFERROR(IF(AND(B72&lt;&gt;"",C72&lt;&gt;"",D72&lt;&gt;"",E72&lt;&gt;"",ISNUMBER(E72),E72=INT(E72),E72&gt;0),"OK","Erro: identificador incompleto"),"Erro: identificador inválido"))</f>
        <v/>
      </c>
      <c r="P72" s="29">
        <f>IF(B72="","",IF(F72="","Erro: data em falta",IFERROR(IF(AND(ISNUMBER(F72),F72&gt;='Parâmetros'!$B$6,F72&lt;='Parâmetros'!$B$7),"OK","Aviso: fora do período declarado"),"Erro: data inválida")))</f>
        <v/>
      </c>
      <c r="Q72" s="29">
        <f>IF(B72="","",IF(C72="","Erro: tipo em falta",IFERROR(IF(COUNTIF('Parâmetros'!$F$5:$F$24,C72)&gt;0,"OK","Erro: tipo não configurado"),"Erro: lista de tipos indisponível")))</f>
        <v/>
      </c>
      <c r="R72" s="29">
        <f>IF(B72="","",IF(COUNTA(J72:L72)=0,"",IF(COUNTA(J72:L72)&lt;3,"Erro: total incompleto",IFERROR(IF('Parâmetros'!$B$12&lt;&gt;"Sim","Não aplicável",IF(ABS(L72-J72-K72)&lt;='Parâmetros'!$B$13,"OK","Erro: total não concilia")),"Erro: total inválido"))))</f>
        <v/>
      </c>
      <c r="S72" s="29">
        <f>IF(B72="","",IFERROR(IF(COUNTIF($N$8:$N$107,N72)&gt;1,"Erro: duplicado","OK"),"Erro: chave indisponível"))</f>
        <v/>
      </c>
      <c r="T72" s="29">
        <f>IF(B72="","",IF(OR(C72="",D72="",E72=""),"",IF('Parâmetros'!$B$14&lt;&gt;"Sim","Não aplicável",IFERROR(IF(E72='Parâmetros'!$B$15,"OK",IF(COUNTIFS($C$8:$C$107,C72,$D$8:$D$107,D72,$E$8:$E$107,E72-1)&gt;0,"OK","Aviso: possível omissão anterior")),"Erro: sequência inválida"))))</f>
        <v/>
      </c>
      <c r="U72" s="29">
        <f>IF(B72="","",IF(H72="","Erro: estado do documento em falta",IFERROR(IF(AND('Parâmetros'!$B$16&lt;&gt;"",H72='Parâmetros'!$B$16),"Aviso: anulado","OK"),"Erro: estado indisponível")))</f>
        <v/>
      </c>
      <c r="V72" s="29">
        <f>IF(B72="","",IF(I72="","Aviso: resultado por preencher",IFERROR(IF(AND('Parâmetros'!$B$17&lt;&gt;"",I72='Parâmetros'!$B$17),"Erro: rejeitado",IF(AND('Parâmetros'!$B$18&lt;&gt;"",I72='Parâmetros'!$B$18),"Aviso: não confirmado","OK")),"Erro: resultado indisponível")))</f>
        <v/>
      </c>
      <c r="W72" s="29">
        <f>IF(B72="","",IFERROR(IF(COUNTIF(O72:V72,"Erro*")&gt;0,"Erro",IF(COUNTIF(O72:V72,"Aviso*")&gt;0,"Aviso","Conforme")),"Erro"))</f>
        <v/>
      </c>
      <c r="X72" s="30">
        <f>IF(B72="","",IFERROR(TEXTJOIN(" | ",TRUE,IF(OR(LEFT(O72,5)="Erro:",LEFT(O72,6)="Aviso:"),O72,""),IF(OR(LEFT(P72,5)="Erro:",LEFT(P72,6)="Aviso:"),P72,""),IF(OR(LEFT(Q72,5)="Erro:",LEFT(Q72,6)="Aviso:"),Q72,""),IF(OR(LEFT(R72,5)="Erro:",LEFT(R72,6)="Aviso:"),R72,""),IF(OR(LEFT(S72,5)="Erro:",LEFT(S72,6)="Aviso:"),S72,""),IF(OR(LEFT(T72,5)="Erro:",LEFT(T72,6)="Aviso:"),T72,""),IF(OR(LEFT(U72,5)="Erro:",LEFT(U72,6)="Aviso:"),U72,""),IF(OR(LEFT(V72,5)="Erro:",LEFT(V72,6)="Aviso:"),V72,"")),"Erro: detalhe indisponível"))</f>
        <v/>
      </c>
    </row>
    <row r="73">
      <c r="A73" s="24" t="n"/>
      <c r="B73" s="24" t="n"/>
      <c r="C73" s="25" t="n"/>
      <c r="D73" s="25" t="n"/>
      <c r="E73" s="26" t="n"/>
      <c r="F73" s="27" t="n"/>
      <c r="G73" s="25" t="n"/>
      <c r="H73" s="25" t="n"/>
      <c r="I73" s="25" t="n"/>
      <c r="J73" s="28" t="n"/>
      <c r="K73" s="28" t="n"/>
      <c r="L73" s="28" t="n"/>
      <c r="M73" s="24" t="n"/>
      <c r="N73" s="29">
        <f>IF(B73="","",C73&amp;"|"&amp;D73&amp;"|"&amp;B73)</f>
        <v/>
      </c>
      <c r="O73" s="29">
        <f>IF(B73="","",IFERROR(IF(AND(B73&lt;&gt;"",C73&lt;&gt;"",D73&lt;&gt;"",E73&lt;&gt;"",ISNUMBER(E73),E73=INT(E73),E73&gt;0),"OK","Erro: identificador incompleto"),"Erro: identificador inválido"))</f>
        <v/>
      </c>
      <c r="P73" s="29">
        <f>IF(B73="","",IF(F73="","Erro: data em falta",IFERROR(IF(AND(ISNUMBER(F73),F73&gt;='Parâmetros'!$B$6,F73&lt;='Parâmetros'!$B$7),"OK","Aviso: fora do período declarado"),"Erro: data inválida")))</f>
        <v/>
      </c>
      <c r="Q73" s="29">
        <f>IF(B73="","",IF(C73="","Erro: tipo em falta",IFERROR(IF(COUNTIF('Parâmetros'!$F$5:$F$24,C73)&gt;0,"OK","Erro: tipo não configurado"),"Erro: lista de tipos indisponível")))</f>
        <v/>
      </c>
      <c r="R73" s="29">
        <f>IF(B73="","",IF(COUNTA(J73:L73)=0,"",IF(COUNTA(J73:L73)&lt;3,"Erro: total incompleto",IFERROR(IF('Parâmetros'!$B$12&lt;&gt;"Sim","Não aplicável",IF(ABS(L73-J73-K73)&lt;='Parâmetros'!$B$13,"OK","Erro: total não concilia")),"Erro: total inválido"))))</f>
        <v/>
      </c>
      <c r="S73" s="29">
        <f>IF(B73="","",IFERROR(IF(COUNTIF($N$8:$N$107,N73)&gt;1,"Erro: duplicado","OK"),"Erro: chave indisponível"))</f>
        <v/>
      </c>
      <c r="T73" s="29">
        <f>IF(B73="","",IF(OR(C73="",D73="",E73=""),"",IF('Parâmetros'!$B$14&lt;&gt;"Sim","Não aplicável",IFERROR(IF(E73='Parâmetros'!$B$15,"OK",IF(COUNTIFS($C$8:$C$107,C73,$D$8:$D$107,D73,$E$8:$E$107,E73-1)&gt;0,"OK","Aviso: possível omissão anterior")),"Erro: sequência inválida"))))</f>
        <v/>
      </c>
      <c r="U73" s="29">
        <f>IF(B73="","",IF(H73="","Erro: estado do documento em falta",IFERROR(IF(AND('Parâmetros'!$B$16&lt;&gt;"",H73='Parâmetros'!$B$16),"Aviso: anulado","OK"),"Erro: estado indisponível")))</f>
        <v/>
      </c>
      <c r="V73" s="29">
        <f>IF(B73="","",IF(I73="","Aviso: resultado por preencher",IFERROR(IF(AND('Parâmetros'!$B$17&lt;&gt;"",I73='Parâmetros'!$B$17),"Erro: rejeitado",IF(AND('Parâmetros'!$B$18&lt;&gt;"",I73='Parâmetros'!$B$18),"Aviso: não confirmado","OK")),"Erro: resultado indisponível")))</f>
        <v/>
      </c>
      <c r="W73" s="29">
        <f>IF(B73="","",IFERROR(IF(COUNTIF(O73:V73,"Erro*")&gt;0,"Erro",IF(COUNTIF(O73:V73,"Aviso*")&gt;0,"Aviso","Conforme")),"Erro"))</f>
        <v/>
      </c>
      <c r="X73" s="30">
        <f>IF(B73="","",IFERROR(TEXTJOIN(" | ",TRUE,IF(OR(LEFT(O73,5)="Erro:",LEFT(O73,6)="Aviso:"),O73,""),IF(OR(LEFT(P73,5)="Erro:",LEFT(P73,6)="Aviso:"),P73,""),IF(OR(LEFT(Q73,5)="Erro:",LEFT(Q73,6)="Aviso:"),Q73,""),IF(OR(LEFT(R73,5)="Erro:",LEFT(R73,6)="Aviso:"),R73,""),IF(OR(LEFT(S73,5)="Erro:",LEFT(S73,6)="Aviso:"),S73,""),IF(OR(LEFT(T73,5)="Erro:",LEFT(T73,6)="Aviso:"),T73,""),IF(OR(LEFT(U73,5)="Erro:",LEFT(U73,6)="Aviso:"),U73,""),IF(OR(LEFT(V73,5)="Erro:",LEFT(V73,6)="Aviso:"),V73,"")),"Erro: detalhe indisponível"))</f>
        <v/>
      </c>
    </row>
    <row r="74">
      <c r="A74" s="24" t="n"/>
      <c r="B74" s="24" t="n"/>
      <c r="C74" s="25" t="n"/>
      <c r="D74" s="25" t="n"/>
      <c r="E74" s="26" t="n"/>
      <c r="F74" s="27" t="n"/>
      <c r="G74" s="25" t="n"/>
      <c r="H74" s="25" t="n"/>
      <c r="I74" s="25" t="n"/>
      <c r="J74" s="28" t="n"/>
      <c r="K74" s="28" t="n"/>
      <c r="L74" s="28" t="n"/>
      <c r="M74" s="24" t="n"/>
      <c r="N74" s="29">
        <f>IF(B74="","",C74&amp;"|"&amp;D74&amp;"|"&amp;B74)</f>
        <v/>
      </c>
      <c r="O74" s="29">
        <f>IF(B74="","",IFERROR(IF(AND(B74&lt;&gt;"",C74&lt;&gt;"",D74&lt;&gt;"",E74&lt;&gt;"",ISNUMBER(E74),E74=INT(E74),E74&gt;0),"OK","Erro: identificador incompleto"),"Erro: identificador inválido"))</f>
        <v/>
      </c>
      <c r="P74" s="29">
        <f>IF(B74="","",IF(F74="","Erro: data em falta",IFERROR(IF(AND(ISNUMBER(F74),F74&gt;='Parâmetros'!$B$6,F74&lt;='Parâmetros'!$B$7),"OK","Aviso: fora do período declarado"),"Erro: data inválida")))</f>
        <v/>
      </c>
      <c r="Q74" s="29">
        <f>IF(B74="","",IF(C74="","Erro: tipo em falta",IFERROR(IF(COUNTIF('Parâmetros'!$F$5:$F$24,C74)&gt;0,"OK","Erro: tipo não configurado"),"Erro: lista de tipos indisponível")))</f>
        <v/>
      </c>
      <c r="R74" s="29">
        <f>IF(B74="","",IF(COUNTA(J74:L74)=0,"",IF(COUNTA(J74:L74)&lt;3,"Erro: total incompleto",IFERROR(IF('Parâmetros'!$B$12&lt;&gt;"Sim","Não aplicável",IF(ABS(L74-J74-K74)&lt;='Parâmetros'!$B$13,"OK","Erro: total não concilia")),"Erro: total inválido"))))</f>
        <v/>
      </c>
      <c r="S74" s="29">
        <f>IF(B74="","",IFERROR(IF(COUNTIF($N$8:$N$107,N74)&gt;1,"Erro: duplicado","OK"),"Erro: chave indisponível"))</f>
        <v/>
      </c>
      <c r="T74" s="29">
        <f>IF(B74="","",IF(OR(C74="",D74="",E74=""),"",IF('Parâmetros'!$B$14&lt;&gt;"Sim","Não aplicável",IFERROR(IF(E74='Parâmetros'!$B$15,"OK",IF(COUNTIFS($C$8:$C$107,C74,$D$8:$D$107,D74,$E$8:$E$107,E74-1)&gt;0,"OK","Aviso: possível omissão anterior")),"Erro: sequência inválida"))))</f>
        <v/>
      </c>
      <c r="U74" s="29">
        <f>IF(B74="","",IF(H74="","Erro: estado do documento em falta",IFERROR(IF(AND('Parâmetros'!$B$16&lt;&gt;"",H74='Parâmetros'!$B$16),"Aviso: anulado","OK"),"Erro: estado indisponível")))</f>
        <v/>
      </c>
      <c r="V74" s="29">
        <f>IF(B74="","",IF(I74="","Aviso: resultado por preencher",IFERROR(IF(AND('Parâmetros'!$B$17&lt;&gt;"",I74='Parâmetros'!$B$17),"Erro: rejeitado",IF(AND('Parâmetros'!$B$18&lt;&gt;"",I74='Parâmetros'!$B$18),"Aviso: não confirmado","OK")),"Erro: resultado indisponível")))</f>
        <v/>
      </c>
      <c r="W74" s="29">
        <f>IF(B74="","",IFERROR(IF(COUNTIF(O74:V74,"Erro*")&gt;0,"Erro",IF(COUNTIF(O74:V74,"Aviso*")&gt;0,"Aviso","Conforme")),"Erro"))</f>
        <v/>
      </c>
      <c r="X74" s="30">
        <f>IF(B74="","",IFERROR(TEXTJOIN(" | ",TRUE,IF(OR(LEFT(O74,5)="Erro:",LEFT(O74,6)="Aviso:"),O74,""),IF(OR(LEFT(P74,5)="Erro:",LEFT(P74,6)="Aviso:"),P74,""),IF(OR(LEFT(Q74,5)="Erro:",LEFT(Q74,6)="Aviso:"),Q74,""),IF(OR(LEFT(R74,5)="Erro:",LEFT(R74,6)="Aviso:"),R74,""),IF(OR(LEFT(S74,5)="Erro:",LEFT(S74,6)="Aviso:"),S74,""),IF(OR(LEFT(T74,5)="Erro:",LEFT(T74,6)="Aviso:"),T74,""),IF(OR(LEFT(U74,5)="Erro:",LEFT(U74,6)="Aviso:"),U74,""),IF(OR(LEFT(V74,5)="Erro:",LEFT(V74,6)="Aviso:"),V74,"")),"Erro: detalhe indisponível"))</f>
        <v/>
      </c>
    </row>
    <row r="75">
      <c r="A75" s="24" t="n"/>
      <c r="B75" s="24" t="n"/>
      <c r="C75" s="25" t="n"/>
      <c r="D75" s="25" t="n"/>
      <c r="E75" s="26" t="n"/>
      <c r="F75" s="27" t="n"/>
      <c r="G75" s="25" t="n"/>
      <c r="H75" s="25" t="n"/>
      <c r="I75" s="25" t="n"/>
      <c r="J75" s="28" t="n"/>
      <c r="K75" s="28" t="n"/>
      <c r="L75" s="28" t="n"/>
      <c r="M75" s="24" t="n"/>
      <c r="N75" s="29">
        <f>IF(B75="","",C75&amp;"|"&amp;D75&amp;"|"&amp;B75)</f>
        <v/>
      </c>
      <c r="O75" s="29">
        <f>IF(B75="","",IFERROR(IF(AND(B75&lt;&gt;"",C75&lt;&gt;"",D75&lt;&gt;"",E75&lt;&gt;"",ISNUMBER(E75),E75=INT(E75),E75&gt;0),"OK","Erro: identificador incompleto"),"Erro: identificador inválido"))</f>
        <v/>
      </c>
      <c r="P75" s="29">
        <f>IF(B75="","",IF(F75="","Erro: data em falta",IFERROR(IF(AND(ISNUMBER(F75),F75&gt;='Parâmetros'!$B$6,F75&lt;='Parâmetros'!$B$7),"OK","Aviso: fora do período declarado"),"Erro: data inválida")))</f>
        <v/>
      </c>
      <c r="Q75" s="29">
        <f>IF(B75="","",IF(C75="","Erro: tipo em falta",IFERROR(IF(COUNTIF('Parâmetros'!$F$5:$F$24,C75)&gt;0,"OK","Erro: tipo não configurado"),"Erro: lista de tipos indisponível")))</f>
        <v/>
      </c>
      <c r="R75" s="29">
        <f>IF(B75="","",IF(COUNTA(J75:L75)=0,"",IF(COUNTA(J75:L75)&lt;3,"Erro: total incompleto",IFERROR(IF('Parâmetros'!$B$12&lt;&gt;"Sim","Não aplicável",IF(ABS(L75-J75-K75)&lt;='Parâmetros'!$B$13,"OK","Erro: total não concilia")),"Erro: total inválido"))))</f>
        <v/>
      </c>
      <c r="S75" s="29">
        <f>IF(B75="","",IFERROR(IF(COUNTIF($N$8:$N$107,N75)&gt;1,"Erro: duplicado","OK"),"Erro: chave indisponível"))</f>
        <v/>
      </c>
      <c r="T75" s="29">
        <f>IF(B75="","",IF(OR(C75="",D75="",E75=""),"",IF('Parâmetros'!$B$14&lt;&gt;"Sim","Não aplicável",IFERROR(IF(E75='Parâmetros'!$B$15,"OK",IF(COUNTIFS($C$8:$C$107,C75,$D$8:$D$107,D75,$E$8:$E$107,E75-1)&gt;0,"OK","Aviso: possível omissão anterior")),"Erro: sequência inválida"))))</f>
        <v/>
      </c>
      <c r="U75" s="29">
        <f>IF(B75="","",IF(H75="","Erro: estado do documento em falta",IFERROR(IF(AND('Parâmetros'!$B$16&lt;&gt;"",H75='Parâmetros'!$B$16),"Aviso: anulado","OK"),"Erro: estado indisponível")))</f>
        <v/>
      </c>
      <c r="V75" s="29">
        <f>IF(B75="","",IF(I75="","Aviso: resultado por preencher",IFERROR(IF(AND('Parâmetros'!$B$17&lt;&gt;"",I75='Parâmetros'!$B$17),"Erro: rejeitado",IF(AND('Parâmetros'!$B$18&lt;&gt;"",I75='Parâmetros'!$B$18),"Aviso: não confirmado","OK")),"Erro: resultado indisponível")))</f>
        <v/>
      </c>
      <c r="W75" s="29">
        <f>IF(B75="","",IFERROR(IF(COUNTIF(O75:V75,"Erro*")&gt;0,"Erro",IF(COUNTIF(O75:V75,"Aviso*")&gt;0,"Aviso","Conforme")),"Erro"))</f>
        <v/>
      </c>
      <c r="X75" s="30">
        <f>IF(B75="","",IFERROR(TEXTJOIN(" | ",TRUE,IF(OR(LEFT(O75,5)="Erro:",LEFT(O75,6)="Aviso:"),O75,""),IF(OR(LEFT(P75,5)="Erro:",LEFT(P75,6)="Aviso:"),P75,""),IF(OR(LEFT(Q75,5)="Erro:",LEFT(Q75,6)="Aviso:"),Q75,""),IF(OR(LEFT(R75,5)="Erro:",LEFT(R75,6)="Aviso:"),R75,""),IF(OR(LEFT(S75,5)="Erro:",LEFT(S75,6)="Aviso:"),S75,""),IF(OR(LEFT(T75,5)="Erro:",LEFT(T75,6)="Aviso:"),T75,""),IF(OR(LEFT(U75,5)="Erro:",LEFT(U75,6)="Aviso:"),U75,""),IF(OR(LEFT(V75,5)="Erro:",LEFT(V75,6)="Aviso:"),V75,"")),"Erro: detalhe indisponível"))</f>
        <v/>
      </c>
    </row>
    <row r="76">
      <c r="A76" s="24" t="n"/>
      <c r="B76" s="24" t="n"/>
      <c r="C76" s="25" t="n"/>
      <c r="D76" s="25" t="n"/>
      <c r="E76" s="26" t="n"/>
      <c r="F76" s="27" t="n"/>
      <c r="G76" s="25" t="n"/>
      <c r="H76" s="25" t="n"/>
      <c r="I76" s="25" t="n"/>
      <c r="J76" s="28" t="n"/>
      <c r="K76" s="28" t="n"/>
      <c r="L76" s="28" t="n"/>
      <c r="M76" s="24" t="n"/>
      <c r="N76" s="29">
        <f>IF(B76="","",C76&amp;"|"&amp;D76&amp;"|"&amp;B76)</f>
        <v/>
      </c>
      <c r="O76" s="29">
        <f>IF(B76="","",IFERROR(IF(AND(B76&lt;&gt;"",C76&lt;&gt;"",D76&lt;&gt;"",E76&lt;&gt;"",ISNUMBER(E76),E76=INT(E76),E76&gt;0),"OK","Erro: identificador incompleto"),"Erro: identificador inválido"))</f>
        <v/>
      </c>
      <c r="P76" s="29">
        <f>IF(B76="","",IF(F76="","Erro: data em falta",IFERROR(IF(AND(ISNUMBER(F76),F76&gt;='Parâmetros'!$B$6,F76&lt;='Parâmetros'!$B$7),"OK","Aviso: fora do período declarado"),"Erro: data inválida")))</f>
        <v/>
      </c>
      <c r="Q76" s="29">
        <f>IF(B76="","",IF(C76="","Erro: tipo em falta",IFERROR(IF(COUNTIF('Parâmetros'!$F$5:$F$24,C76)&gt;0,"OK","Erro: tipo não configurado"),"Erro: lista de tipos indisponível")))</f>
        <v/>
      </c>
      <c r="R76" s="29">
        <f>IF(B76="","",IF(COUNTA(J76:L76)=0,"",IF(COUNTA(J76:L76)&lt;3,"Erro: total incompleto",IFERROR(IF('Parâmetros'!$B$12&lt;&gt;"Sim","Não aplicável",IF(ABS(L76-J76-K76)&lt;='Parâmetros'!$B$13,"OK","Erro: total não concilia")),"Erro: total inválido"))))</f>
        <v/>
      </c>
      <c r="S76" s="29">
        <f>IF(B76="","",IFERROR(IF(COUNTIF($N$8:$N$107,N76)&gt;1,"Erro: duplicado","OK"),"Erro: chave indisponível"))</f>
        <v/>
      </c>
      <c r="T76" s="29">
        <f>IF(B76="","",IF(OR(C76="",D76="",E76=""),"",IF('Parâmetros'!$B$14&lt;&gt;"Sim","Não aplicável",IFERROR(IF(E76='Parâmetros'!$B$15,"OK",IF(COUNTIFS($C$8:$C$107,C76,$D$8:$D$107,D76,$E$8:$E$107,E76-1)&gt;0,"OK","Aviso: possível omissão anterior")),"Erro: sequência inválida"))))</f>
        <v/>
      </c>
      <c r="U76" s="29">
        <f>IF(B76="","",IF(H76="","Erro: estado do documento em falta",IFERROR(IF(AND('Parâmetros'!$B$16&lt;&gt;"",H76='Parâmetros'!$B$16),"Aviso: anulado","OK"),"Erro: estado indisponível")))</f>
        <v/>
      </c>
      <c r="V76" s="29">
        <f>IF(B76="","",IF(I76="","Aviso: resultado por preencher",IFERROR(IF(AND('Parâmetros'!$B$17&lt;&gt;"",I76='Parâmetros'!$B$17),"Erro: rejeitado",IF(AND('Parâmetros'!$B$18&lt;&gt;"",I76='Parâmetros'!$B$18),"Aviso: não confirmado","OK")),"Erro: resultado indisponível")))</f>
        <v/>
      </c>
      <c r="W76" s="29">
        <f>IF(B76="","",IFERROR(IF(COUNTIF(O76:V76,"Erro*")&gt;0,"Erro",IF(COUNTIF(O76:V76,"Aviso*")&gt;0,"Aviso","Conforme")),"Erro"))</f>
        <v/>
      </c>
      <c r="X76" s="30">
        <f>IF(B76="","",IFERROR(TEXTJOIN(" | ",TRUE,IF(OR(LEFT(O76,5)="Erro:",LEFT(O76,6)="Aviso:"),O76,""),IF(OR(LEFT(P76,5)="Erro:",LEFT(P76,6)="Aviso:"),P76,""),IF(OR(LEFT(Q76,5)="Erro:",LEFT(Q76,6)="Aviso:"),Q76,""),IF(OR(LEFT(R76,5)="Erro:",LEFT(R76,6)="Aviso:"),R76,""),IF(OR(LEFT(S76,5)="Erro:",LEFT(S76,6)="Aviso:"),S76,""),IF(OR(LEFT(T76,5)="Erro:",LEFT(T76,6)="Aviso:"),T76,""),IF(OR(LEFT(U76,5)="Erro:",LEFT(U76,6)="Aviso:"),U76,""),IF(OR(LEFT(V76,5)="Erro:",LEFT(V76,6)="Aviso:"),V76,"")),"Erro: detalhe indisponível"))</f>
        <v/>
      </c>
    </row>
    <row r="77">
      <c r="A77" s="24" t="n"/>
      <c r="B77" s="24" t="n"/>
      <c r="C77" s="25" t="n"/>
      <c r="D77" s="25" t="n"/>
      <c r="E77" s="26" t="n"/>
      <c r="F77" s="27" t="n"/>
      <c r="G77" s="25" t="n"/>
      <c r="H77" s="25" t="n"/>
      <c r="I77" s="25" t="n"/>
      <c r="J77" s="28" t="n"/>
      <c r="K77" s="28" t="n"/>
      <c r="L77" s="28" t="n"/>
      <c r="M77" s="24" t="n"/>
      <c r="N77" s="29">
        <f>IF(B77="","",C77&amp;"|"&amp;D77&amp;"|"&amp;B77)</f>
        <v/>
      </c>
      <c r="O77" s="29">
        <f>IF(B77="","",IFERROR(IF(AND(B77&lt;&gt;"",C77&lt;&gt;"",D77&lt;&gt;"",E77&lt;&gt;"",ISNUMBER(E77),E77=INT(E77),E77&gt;0),"OK","Erro: identificador incompleto"),"Erro: identificador inválido"))</f>
        <v/>
      </c>
      <c r="P77" s="29">
        <f>IF(B77="","",IF(F77="","Erro: data em falta",IFERROR(IF(AND(ISNUMBER(F77),F77&gt;='Parâmetros'!$B$6,F77&lt;='Parâmetros'!$B$7),"OK","Aviso: fora do período declarado"),"Erro: data inválida")))</f>
        <v/>
      </c>
      <c r="Q77" s="29">
        <f>IF(B77="","",IF(C77="","Erro: tipo em falta",IFERROR(IF(COUNTIF('Parâmetros'!$F$5:$F$24,C77)&gt;0,"OK","Erro: tipo não configurado"),"Erro: lista de tipos indisponível")))</f>
        <v/>
      </c>
      <c r="R77" s="29">
        <f>IF(B77="","",IF(COUNTA(J77:L77)=0,"",IF(COUNTA(J77:L77)&lt;3,"Erro: total incompleto",IFERROR(IF('Parâmetros'!$B$12&lt;&gt;"Sim","Não aplicável",IF(ABS(L77-J77-K77)&lt;='Parâmetros'!$B$13,"OK","Erro: total não concilia")),"Erro: total inválido"))))</f>
        <v/>
      </c>
      <c r="S77" s="29">
        <f>IF(B77="","",IFERROR(IF(COUNTIF($N$8:$N$107,N77)&gt;1,"Erro: duplicado","OK"),"Erro: chave indisponível"))</f>
        <v/>
      </c>
      <c r="T77" s="29">
        <f>IF(B77="","",IF(OR(C77="",D77="",E77=""),"",IF('Parâmetros'!$B$14&lt;&gt;"Sim","Não aplicável",IFERROR(IF(E77='Parâmetros'!$B$15,"OK",IF(COUNTIFS($C$8:$C$107,C77,$D$8:$D$107,D77,$E$8:$E$107,E77-1)&gt;0,"OK","Aviso: possível omissão anterior")),"Erro: sequência inválida"))))</f>
        <v/>
      </c>
      <c r="U77" s="29">
        <f>IF(B77="","",IF(H77="","Erro: estado do documento em falta",IFERROR(IF(AND('Parâmetros'!$B$16&lt;&gt;"",H77='Parâmetros'!$B$16),"Aviso: anulado","OK"),"Erro: estado indisponível")))</f>
        <v/>
      </c>
      <c r="V77" s="29">
        <f>IF(B77="","",IF(I77="","Aviso: resultado por preencher",IFERROR(IF(AND('Parâmetros'!$B$17&lt;&gt;"",I77='Parâmetros'!$B$17),"Erro: rejeitado",IF(AND('Parâmetros'!$B$18&lt;&gt;"",I77='Parâmetros'!$B$18),"Aviso: não confirmado","OK")),"Erro: resultado indisponível")))</f>
        <v/>
      </c>
      <c r="W77" s="29">
        <f>IF(B77="","",IFERROR(IF(COUNTIF(O77:V77,"Erro*")&gt;0,"Erro",IF(COUNTIF(O77:V77,"Aviso*")&gt;0,"Aviso","Conforme")),"Erro"))</f>
        <v/>
      </c>
      <c r="X77" s="30">
        <f>IF(B77="","",IFERROR(TEXTJOIN(" | ",TRUE,IF(OR(LEFT(O77,5)="Erro:",LEFT(O77,6)="Aviso:"),O77,""),IF(OR(LEFT(P77,5)="Erro:",LEFT(P77,6)="Aviso:"),P77,""),IF(OR(LEFT(Q77,5)="Erro:",LEFT(Q77,6)="Aviso:"),Q77,""),IF(OR(LEFT(R77,5)="Erro:",LEFT(R77,6)="Aviso:"),R77,""),IF(OR(LEFT(S77,5)="Erro:",LEFT(S77,6)="Aviso:"),S77,""),IF(OR(LEFT(T77,5)="Erro:",LEFT(T77,6)="Aviso:"),T77,""),IF(OR(LEFT(U77,5)="Erro:",LEFT(U77,6)="Aviso:"),U77,""),IF(OR(LEFT(V77,5)="Erro:",LEFT(V77,6)="Aviso:"),V77,"")),"Erro: detalhe indisponível"))</f>
        <v/>
      </c>
    </row>
    <row r="78">
      <c r="A78" s="24" t="n"/>
      <c r="B78" s="24" t="n"/>
      <c r="C78" s="25" t="n"/>
      <c r="D78" s="25" t="n"/>
      <c r="E78" s="26" t="n"/>
      <c r="F78" s="27" t="n"/>
      <c r="G78" s="25" t="n"/>
      <c r="H78" s="25" t="n"/>
      <c r="I78" s="25" t="n"/>
      <c r="J78" s="28" t="n"/>
      <c r="K78" s="28" t="n"/>
      <c r="L78" s="28" t="n"/>
      <c r="M78" s="24" t="n"/>
      <c r="N78" s="29">
        <f>IF(B78="","",C78&amp;"|"&amp;D78&amp;"|"&amp;B78)</f>
        <v/>
      </c>
      <c r="O78" s="29">
        <f>IF(B78="","",IFERROR(IF(AND(B78&lt;&gt;"",C78&lt;&gt;"",D78&lt;&gt;"",E78&lt;&gt;"",ISNUMBER(E78),E78=INT(E78),E78&gt;0),"OK","Erro: identificador incompleto"),"Erro: identificador inválido"))</f>
        <v/>
      </c>
      <c r="P78" s="29">
        <f>IF(B78="","",IF(F78="","Erro: data em falta",IFERROR(IF(AND(ISNUMBER(F78),F78&gt;='Parâmetros'!$B$6,F78&lt;='Parâmetros'!$B$7),"OK","Aviso: fora do período declarado"),"Erro: data inválida")))</f>
        <v/>
      </c>
      <c r="Q78" s="29">
        <f>IF(B78="","",IF(C78="","Erro: tipo em falta",IFERROR(IF(COUNTIF('Parâmetros'!$F$5:$F$24,C78)&gt;0,"OK","Erro: tipo não configurado"),"Erro: lista de tipos indisponível")))</f>
        <v/>
      </c>
      <c r="R78" s="29">
        <f>IF(B78="","",IF(COUNTA(J78:L78)=0,"",IF(COUNTA(J78:L78)&lt;3,"Erro: total incompleto",IFERROR(IF('Parâmetros'!$B$12&lt;&gt;"Sim","Não aplicável",IF(ABS(L78-J78-K78)&lt;='Parâmetros'!$B$13,"OK","Erro: total não concilia")),"Erro: total inválido"))))</f>
        <v/>
      </c>
      <c r="S78" s="29">
        <f>IF(B78="","",IFERROR(IF(COUNTIF($N$8:$N$107,N78)&gt;1,"Erro: duplicado","OK"),"Erro: chave indisponível"))</f>
        <v/>
      </c>
      <c r="T78" s="29">
        <f>IF(B78="","",IF(OR(C78="",D78="",E78=""),"",IF('Parâmetros'!$B$14&lt;&gt;"Sim","Não aplicável",IFERROR(IF(E78='Parâmetros'!$B$15,"OK",IF(COUNTIFS($C$8:$C$107,C78,$D$8:$D$107,D78,$E$8:$E$107,E78-1)&gt;0,"OK","Aviso: possível omissão anterior")),"Erro: sequência inválida"))))</f>
        <v/>
      </c>
      <c r="U78" s="29">
        <f>IF(B78="","",IF(H78="","Erro: estado do documento em falta",IFERROR(IF(AND('Parâmetros'!$B$16&lt;&gt;"",H78='Parâmetros'!$B$16),"Aviso: anulado","OK"),"Erro: estado indisponível")))</f>
        <v/>
      </c>
      <c r="V78" s="29">
        <f>IF(B78="","",IF(I78="","Aviso: resultado por preencher",IFERROR(IF(AND('Parâmetros'!$B$17&lt;&gt;"",I78='Parâmetros'!$B$17),"Erro: rejeitado",IF(AND('Parâmetros'!$B$18&lt;&gt;"",I78='Parâmetros'!$B$18),"Aviso: não confirmado","OK")),"Erro: resultado indisponível")))</f>
        <v/>
      </c>
      <c r="W78" s="29">
        <f>IF(B78="","",IFERROR(IF(COUNTIF(O78:V78,"Erro*")&gt;0,"Erro",IF(COUNTIF(O78:V78,"Aviso*")&gt;0,"Aviso","Conforme")),"Erro"))</f>
        <v/>
      </c>
      <c r="X78" s="30">
        <f>IF(B78="","",IFERROR(TEXTJOIN(" | ",TRUE,IF(OR(LEFT(O78,5)="Erro:",LEFT(O78,6)="Aviso:"),O78,""),IF(OR(LEFT(P78,5)="Erro:",LEFT(P78,6)="Aviso:"),P78,""),IF(OR(LEFT(Q78,5)="Erro:",LEFT(Q78,6)="Aviso:"),Q78,""),IF(OR(LEFT(R78,5)="Erro:",LEFT(R78,6)="Aviso:"),R78,""),IF(OR(LEFT(S78,5)="Erro:",LEFT(S78,6)="Aviso:"),S78,""),IF(OR(LEFT(T78,5)="Erro:",LEFT(T78,6)="Aviso:"),T78,""),IF(OR(LEFT(U78,5)="Erro:",LEFT(U78,6)="Aviso:"),U78,""),IF(OR(LEFT(V78,5)="Erro:",LEFT(V78,6)="Aviso:"),V78,"")),"Erro: detalhe indisponível"))</f>
        <v/>
      </c>
    </row>
    <row r="79">
      <c r="A79" s="24" t="n"/>
      <c r="B79" s="24" t="n"/>
      <c r="C79" s="25" t="n"/>
      <c r="D79" s="25" t="n"/>
      <c r="E79" s="26" t="n"/>
      <c r="F79" s="27" t="n"/>
      <c r="G79" s="25" t="n"/>
      <c r="H79" s="25" t="n"/>
      <c r="I79" s="25" t="n"/>
      <c r="J79" s="28" t="n"/>
      <c r="K79" s="28" t="n"/>
      <c r="L79" s="28" t="n"/>
      <c r="M79" s="24" t="n"/>
      <c r="N79" s="29">
        <f>IF(B79="","",C79&amp;"|"&amp;D79&amp;"|"&amp;B79)</f>
        <v/>
      </c>
      <c r="O79" s="29">
        <f>IF(B79="","",IFERROR(IF(AND(B79&lt;&gt;"",C79&lt;&gt;"",D79&lt;&gt;"",E79&lt;&gt;"",ISNUMBER(E79),E79=INT(E79),E79&gt;0),"OK","Erro: identificador incompleto"),"Erro: identificador inválido"))</f>
        <v/>
      </c>
      <c r="P79" s="29">
        <f>IF(B79="","",IF(F79="","Erro: data em falta",IFERROR(IF(AND(ISNUMBER(F79),F79&gt;='Parâmetros'!$B$6,F79&lt;='Parâmetros'!$B$7),"OK","Aviso: fora do período declarado"),"Erro: data inválida")))</f>
        <v/>
      </c>
      <c r="Q79" s="29">
        <f>IF(B79="","",IF(C79="","Erro: tipo em falta",IFERROR(IF(COUNTIF('Parâmetros'!$F$5:$F$24,C79)&gt;0,"OK","Erro: tipo não configurado"),"Erro: lista de tipos indisponível")))</f>
        <v/>
      </c>
      <c r="R79" s="29">
        <f>IF(B79="","",IF(COUNTA(J79:L79)=0,"",IF(COUNTA(J79:L79)&lt;3,"Erro: total incompleto",IFERROR(IF('Parâmetros'!$B$12&lt;&gt;"Sim","Não aplicável",IF(ABS(L79-J79-K79)&lt;='Parâmetros'!$B$13,"OK","Erro: total não concilia")),"Erro: total inválido"))))</f>
        <v/>
      </c>
      <c r="S79" s="29">
        <f>IF(B79="","",IFERROR(IF(COUNTIF($N$8:$N$107,N79)&gt;1,"Erro: duplicado","OK"),"Erro: chave indisponível"))</f>
        <v/>
      </c>
      <c r="T79" s="29">
        <f>IF(B79="","",IF(OR(C79="",D79="",E79=""),"",IF('Parâmetros'!$B$14&lt;&gt;"Sim","Não aplicável",IFERROR(IF(E79='Parâmetros'!$B$15,"OK",IF(COUNTIFS($C$8:$C$107,C79,$D$8:$D$107,D79,$E$8:$E$107,E79-1)&gt;0,"OK","Aviso: possível omissão anterior")),"Erro: sequência inválida"))))</f>
        <v/>
      </c>
      <c r="U79" s="29">
        <f>IF(B79="","",IF(H79="","Erro: estado do documento em falta",IFERROR(IF(AND('Parâmetros'!$B$16&lt;&gt;"",H79='Parâmetros'!$B$16),"Aviso: anulado","OK"),"Erro: estado indisponível")))</f>
        <v/>
      </c>
      <c r="V79" s="29">
        <f>IF(B79="","",IF(I79="","Aviso: resultado por preencher",IFERROR(IF(AND('Parâmetros'!$B$17&lt;&gt;"",I79='Parâmetros'!$B$17),"Erro: rejeitado",IF(AND('Parâmetros'!$B$18&lt;&gt;"",I79='Parâmetros'!$B$18),"Aviso: não confirmado","OK")),"Erro: resultado indisponível")))</f>
        <v/>
      </c>
      <c r="W79" s="29">
        <f>IF(B79="","",IFERROR(IF(COUNTIF(O79:V79,"Erro*")&gt;0,"Erro",IF(COUNTIF(O79:V79,"Aviso*")&gt;0,"Aviso","Conforme")),"Erro"))</f>
        <v/>
      </c>
      <c r="X79" s="30">
        <f>IF(B79="","",IFERROR(TEXTJOIN(" | ",TRUE,IF(OR(LEFT(O79,5)="Erro:",LEFT(O79,6)="Aviso:"),O79,""),IF(OR(LEFT(P79,5)="Erro:",LEFT(P79,6)="Aviso:"),P79,""),IF(OR(LEFT(Q79,5)="Erro:",LEFT(Q79,6)="Aviso:"),Q79,""),IF(OR(LEFT(R79,5)="Erro:",LEFT(R79,6)="Aviso:"),R79,""),IF(OR(LEFT(S79,5)="Erro:",LEFT(S79,6)="Aviso:"),S79,""),IF(OR(LEFT(T79,5)="Erro:",LEFT(T79,6)="Aviso:"),T79,""),IF(OR(LEFT(U79,5)="Erro:",LEFT(U79,6)="Aviso:"),U79,""),IF(OR(LEFT(V79,5)="Erro:",LEFT(V79,6)="Aviso:"),V79,"")),"Erro: detalhe indisponível"))</f>
        <v/>
      </c>
    </row>
    <row r="80">
      <c r="A80" s="24" t="n"/>
      <c r="B80" s="24" t="n"/>
      <c r="C80" s="25" t="n"/>
      <c r="D80" s="25" t="n"/>
      <c r="E80" s="26" t="n"/>
      <c r="F80" s="27" t="n"/>
      <c r="G80" s="25" t="n"/>
      <c r="H80" s="25" t="n"/>
      <c r="I80" s="25" t="n"/>
      <c r="J80" s="28" t="n"/>
      <c r="K80" s="28" t="n"/>
      <c r="L80" s="28" t="n"/>
      <c r="M80" s="24" t="n"/>
      <c r="N80" s="29">
        <f>IF(B80="","",C80&amp;"|"&amp;D80&amp;"|"&amp;B80)</f>
        <v/>
      </c>
      <c r="O80" s="29">
        <f>IF(B80="","",IFERROR(IF(AND(B80&lt;&gt;"",C80&lt;&gt;"",D80&lt;&gt;"",E80&lt;&gt;"",ISNUMBER(E80),E80=INT(E80),E80&gt;0),"OK","Erro: identificador incompleto"),"Erro: identificador inválido"))</f>
        <v/>
      </c>
      <c r="P80" s="29">
        <f>IF(B80="","",IF(F80="","Erro: data em falta",IFERROR(IF(AND(ISNUMBER(F80),F80&gt;='Parâmetros'!$B$6,F80&lt;='Parâmetros'!$B$7),"OK","Aviso: fora do período declarado"),"Erro: data inválida")))</f>
        <v/>
      </c>
      <c r="Q80" s="29">
        <f>IF(B80="","",IF(C80="","Erro: tipo em falta",IFERROR(IF(COUNTIF('Parâmetros'!$F$5:$F$24,C80)&gt;0,"OK","Erro: tipo não configurado"),"Erro: lista de tipos indisponível")))</f>
        <v/>
      </c>
      <c r="R80" s="29">
        <f>IF(B80="","",IF(COUNTA(J80:L80)=0,"",IF(COUNTA(J80:L80)&lt;3,"Erro: total incompleto",IFERROR(IF('Parâmetros'!$B$12&lt;&gt;"Sim","Não aplicável",IF(ABS(L80-J80-K80)&lt;='Parâmetros'!$B$13,"OK","Erro: total não concilia")),"Erro: total inválido"))))</f>
        <v/>
      </c>
      <c r="S80" s="29">
        <f>IF(B80="","",IFERROR(IF(COUNTIF($N$8:$N$107,N80)&gt;1,"Erro: duplicado","OK"),"Erro: chave indisponível"))</f>
        <v/>
      </c>
      <c r="T80" s="29">
        <f>IF(B80="","",IF(OR(C80="",D80="",E80=""),"",IF('Parâmetros'!$B$14&lt;&gt;"Sim","Não aplicável",IFERROR(IF(E80='Parâmetros'!$B$15,"OK",IF(COUNTIFS($C$8:$C$107,C80,$D$8:$D$107,D80,$E$8:$E$107,E80-1)&gt;0,"OK","Aviso: possível omissão anterior")),"Erro: sequência inválida"))))</f>
        <v/>
      </c>
      <c r="U80" s="29">
        <f>IF(B80="","",IF(H80="","Erro: estado do documento em falta",IFERROR(IF(AND('Parâmetros'!$B$16&lt;&gt;"",H80='Parâmetros'!$B$16),"Aviso: anulado","OK"),"Erro: estado indisponível")))</f>
        <v/>
      </c>
      <c r="V80" s="29">
        <f>IF(B80="","",IF(I80="","Aviso: resultado por preencher",IFERROR(IF(AND('Parâmetros'!$B$17&lt;&gt;"",I80='Parâmetros'!$B$17),"Erro: rejeitado",IF(AND('Parâmetros'!$B$18&lt;&gt;"",I80='Parâmetros'!$B$18),"Aviso: não confirmado","OK")),"Erro: resultado indisponível")))</f>
        <v/>
      </c>
      <c r="W80" s="29">
        <f>IF(B80="","",IFERROR(IF(COUNTIF(O80:V80,"Erro*")&gt;0,"Erro",IF(COUNTIF(O80:V80,"Aviso*")&gt;0,"Aviso","Conforme")),"Erro"))</f>
        <v/>
      </c>
      <c r="X80" s="30">
        <f>IF(B80="","",IFERROR(TEXTJOIN(" | ",TRUE,IF(OR(LEFT(O80,5)="Erro:",LEFT(O80,6)="Aviso:"),O80,""),IF(OR(LEFT(P80,5)="Erro:",LEFT(P80,6)="Aviso:"),P80,""),IF(OR(LEFT(Q80,5)="Erro:",LEFT(Q80,6)="Aviso:"),Q80,""),IF(OR(LEFT(R80,5)="Erro:",LEFT(R80,6)="Aviso:"),R80,""),IF(OR(LEFT(S80,5)="Erro:",LEFT(S80,6)="Aviso:"),S80,""),IF(OR(LEFT(T80,5)="Erro:",LEFT(T80,6)="Aviso:"),T80,""),IF(OR(LEFT(U80,5)="Erro:",LEFT(U80,6)="Aviso:"),U80,""),IF(OR(LEFT(V80,5)="Erro:",LEFT(V80,6)="Aviso:"),V80,"")),"Erro: detalhe indisponível"))</f>
        <v/>
      </c>
    </row>
    <row r="81">
      <c r="A81" s="24" t="n"/>
      <c r="B81" s="24" t="n"/>
      <c r="C81" s="25" t="n"/>
      <c r="D81" s="25" t="n"/>
      <c r="E81" s="26" t="n"/>
      <c r="F81" s="27" t="n"/>
      <c r="G81" s="25" t="n"/>
      <c r="H81" s="25" t="n"/>
      <c r="I81" s="25" t="n"/>
      <c r="J81" s="28" t="n"/>
      <c r="K81" s="28" t="n"/>
      <c r="L81" s="28" t="n"/>
      <c r="M81" s="24" t="n"/>
      <c r="N81" s="29">
        <f>IF(B81="","",C81&amp;"|"&amp;D81&amp;"|"&amp;B81)</f>
        <v/>
      </c>
      <c r="O81" s="29">
        <f>IF(B81="","",IFERROR(IF(AND(B81&lt;&gt;"",C81&lt;&gt;"",D81&lt;&gt;"",E81&lt;&gt;"",ISNUMBER(E81),E81=INT(E81),E81&gt;0),"OK","Erro: identificador incompleto"),"Erro: identificador inválido"))</f>
        <v/>
      </c>
      <c r="P81" s="29">
        <f>IF(B81="","",IF(F81="","Erro: data em falta",IFERROR(IF(AND(ISNUMBER(F81),F81&gt;='Parâmetros'!$B$6,F81&lt;='Parâmetros'!$B$7),"OK","Aviso: fora do período declarado"),"Erro: data inválida")))</f>
        <v/>
      </c>
      <c r="Q81" s="29">
        <f>IF(B81="","",IF(C81="","Erro: tipo em falta",IFERROR(IF(COUNTIF('Parâmetros'!$F$5:$F$24,C81)&gt;0,"OK","Erro: tipo não configurado"),"Erro: lista de tipos indisponível")))</f>
        <v/>
      </c>
      <c r="R81" s="29">
        <f>IF(B81="","",IF(COUNTA(J81:L81)=0,"",IF(COUNTA(J81:L81)&lt;3,"Erro: total incompleto",IFERROR(IF('Parâmetros'!$B$12&lt;&gt;"Sim","Não aplicável",IF(ABS(L81-J81-K81)&lt;='Parâmetros'!$B$13,"OK","Erro: total não concilia")),"Erro: total inválido"))))</f>
        <v/>
      </c>
      <c r="S81" s="29">
        <f>IF(B81="","",IFERROR(IF(COUNTIF($N$8:$N$107,N81)&gt;1,"Erro: duplicado","OK"),"Erro: chave indisponível"))</f>
        <v/>
      </c>
      <c r="T81" s="29">
        <f>IF(B81="","",IF(OR(C81="",D81="",E81=""),"",IF('Parâmetros'!$B$14&lt;&gt;"Sim","Não aplicável",IFERROR(IF(E81='Parâmetros'!$B$15,"OK",IF(COUNTIFS($C$8:$C$107,C81,$D$8:$D$107,D81,$E$8:$E$107,E81-1)&gt;0,"OK","Aviso: possível omissão anterior")),"Erro: sequência inválida"))))</f>
        <v/>
      </c>
      <c r="U81" s="29">
        <f>IF(B81="","",IF(H81="","Erro: estado do documento em falta",IFERROR(IF(AND('Parâmetros'!$B$16&lt;&gt;"",H81='Parâmetros'!$B$16),"Aviso: anulado","OK"),"Erro: estado indisponível")))</f>
        <v/>
      </c>
      <c r="V81" s="29">
        <f>IF(B81="","",IF(I81="","Aviso: resultado por preencher",IFERROR(IF(AND('Parâmetros'!$B$17&lt;&gt;"",I81='Parâmetros'!$B$17),"Erro: rejeitado",IF(AND('Parâmetros'!$B$18&lt;&gt;"",I81='Parâmetros'!$B$18),"Aviso: não confirmado","OK")),"Erro: resultado indisponível")))</f>
        <v/>
      </c>
      <c r="W81" s="29">
        <f>IF(B81="","",IFERROR(IF(COUNTIF(O81:V81,"Erro*")&gt;0,"Erro",IF(COUNTIF(O81:V81,"Aviso*")&gt;0,"Aviso","Conforme")),"Erro"))</f>
        <v/>
      </c>
      <c r="X81" s="30">
        <f>IF(B81="","",IFERROR(TEXTJOIN(" | ",TRUE,IF(OR(LEFT(O81,5)="Erro:",LEFT(O81,6)="Aviso:"),O81,""),IF(OR(LEFT(P81,5)="Erro:",LEFT(P81,6)="Aviso:"),P81,""),IF(OR(LEFT(Q81,5)="Erro:",LEFT(Q81,6)="Aviso:"),Q81,""),IF(OR(LEFT(R81,5)="Erro:",LEFT(R81,6)="Aviso:"),R81,""),IF(OR(LEFT(S81,5)="Erro:",LEFT(S81,6)="Aviso:"),S81,""),IF(OR(LEFT(T81,5)="Erro:",LEFT(T81,6)="Aviso:"),T81,""),IF(OR(LEFT(U81,5)="Erro:",LEFT(U81,6)="Aviso:"),U81,""),IF(OR(LEFT(V81,5)="Erro:",LEFT(V81,6)="Aviso:"),V81,"")),"Erro: detalhe indisponível"))</f>
        <v/>
      </c>
    </row>
    <row r="82">
      <c r="A82" s="24" t="n"/>
      <c r="B82" s="24" t="n"/>
      <c r="C82" s="25" t="n"/>
      <c r="D82" s="25" t="n"/>
      <c r="E82" s="26" t="n"/>
      <c r="F82" s="27" t="n"/>
      <c r="G82" s="25" t="n"/>
      <c r="H82" s="25" t="n"/>
      <c r="I82" s="25" t="n"/>
      <c r="J82" s="28" t="n"/>
      <c r="K82" s="28" t="n"/>
      <c r="L82" s="28" t="n"/>
      <c r="M82" s="24" t="n"/>
      <c r="N82" s="29">
        <f>IF(B82="","",C82&amp;"|"&amp;D82&amp;"|"&amp;B82)</f>
        <v/>
      </c>
      <c r="O82" s="29">
        <f>IF(B82="","",IFERROR(IF(AND(B82&lt;&gt;"",C82&lt;&gt;"",D82&lt;&gt;"",E82&lt;&gt;"",ISNUMBER(E82),E82=INT(E82),E82&gt;0),"OK","Erro: identificador incompleto"),"Erro: identificador inválido"))</f>
        <v/>
      </c>
      <c r="P82" s="29">
        <f>IF(B82="","",IF(F82="","Erro: data em falta",IFERROR(IF(AND(ISNUMBER(F82),F82&gt;='Parâmetros'!$B$6,F82&lt;='Parâmetros'!$B$7),"OK","Aviso: fora do período declarado"),"Erro: data inválida")))</f>
        <v/>
      </c>
      <c r="Q82" s="29">
        <f>IF(B82="","",IF(C82="","Erro: tipo em falta",IFERROR(IF(COUNTIF('Parâmetros'!$F$5:$F$24,C82)&gt;0,"OK","Erro: tipo não configurado"),"Erro: lista de tipos indisponível")))</f>
        <v/>
      </c>
      <c r="R82" s="29">
        <f>IF(B82="","",IF(COUNTA(J82:L82)=0,"",IF(COUNTA(J82:L82)&lt;3,"Erro: total incompleto",IFERROR(IF('Parâmetros'!$B$12&lt;&gt;"Sim","Não aplicável",IF(ABS(L82-J82-K82)&lt;='Parâmetros'!$B$13,"OK","Erro: total não concilia")),"Erro: total inválido"))))</f>
        <v/>
      </c>
      <c r="S82" s="29">
        <f>IF(B82="","",IFERROR(IF(COUNTIF($N$8:$N$107,N82)&gt;1,"Erro: duplicado","OK"),"Erro: chave indisponível"))</f>
        <v/>
      </c>
      <c r="T82" s="29">
        <f>IF(B82="","",IF(OR(C82="",D82="",E82=""),"",IF('Parâmetros'!$B$14&lt;&gt;"Sim","Não aplicável",IFERROR(IF(E82='Parâmetros'!$B$15,"OK",IF(COUNTIFS($C$8:$C$107,C82,$D$8:$D$107,D82,$E$8:$E$107,E82-1)&gt;0,"OK","Aviso: possível omissão anterior")),"Erro: sequência inválida"))))</f>
        <v/>
      </c>
      <c r="U82" s="29">
        <f>IF(B82="","",IF(H82="","Erro: estado do documento em falta",IFERROR(IF(AND('Parâmetros'!$B$16&lt;&gt;"",H82='Parâmetros'!$B$16),"Aviso: anulado","OK"),"Erro: estado indisponível")))</f>
        <v/>
      </c>
      <c r="V82" s="29">
        <f>IF(B82="","",IF(I82="","Aviso: resultado por preencher",IFERROR(IF(AND('Parâmetros'!$B$17&lt;&gt;"",I82='Parâmetros'!$B$17),"Erro: rejeitado",IF(AND('Parâmetros'!$B$18&lt;&gt;"",I82='Parâmetros'!$B$18),"Aviso: não confirmado","OK")),"Erro: resultado indisponível")))</f>
        <v/>
      </c>
      <c r="W82" s="29">
        <f>IF(B82="","",IFERROR(IF(COUNTIF(O82:V82,"Erro*")&gt;0,"Erro",IF(COUNTIF(O82:V82,"Aviso*")&gt;0,"Aviso","Conforme")),"Erro"))</f>
        <v/>
      </c>
      <c r="X82" s="30">
        <f>IF(B82="","",IFERROR(TEXTJOIN(" | ",TRUE,IF(OR(LEFT(O82,5)="Erro:",LEFT(O82,6)="Aviso:"),O82,""),IF(OR(LEFT(P82,5)="Erro:",LEFT(P82,6)="Aviso:"),P82,""),IF(OR(LEFT(Q82,5)="Erro:",LEFT(Q82,6)="Aviso:"),Q82,""),IF(OR(LEFT(R82,5)="Erro:",LEFT(R82,6)="Aviso:"),R82,""),IF(OR(LEFT(S82,5)="Erro:",LEFT(S82,6)="Aviso:"),S82,""),IF(OR(LEFT(T82,5)="Erro:",LEFT(T82,6)="Aviso:"),T82,""),IF(OR(LEFT(U82,5)="Erro:",LEFT(U82,6)="Aviso:"),U82,""),IF(OR(LEFT(V82,5)="Erro:",LEFT(V82,6)="Aviso:"),V82,"")),"Erro: detalhe indisponível"))</f>
        <v/>
      </c>
    </row>
    <row r="83">
      <c r="A83" s="24" t="n"/>
      <c r="B83" s="24" t="n"/>
      <c r="C83" s="25" t="n"/>
      <c r="D83" s="25" t="n"/>
      <c r="E83" s="26" t="n"/>
      <c r="F83" s="27" t="n"/>
      <c r="G83" s="25" t="n"/>
      <c r="H83" s="25" t="n"/>
      <c r="I83" s="25" t="n"/>
      <c r="J83" s="28" t="n"/>
      <c r="K83" s="28" t="n"/>
      <c r="L83" s="28" t="n"/>
      <c r="M83" s="24" t="n"/>
      <c r="N83" s="29">
        <f>IF(B83="","",C83&amp;"|"&amp;D83&amp;"|"&amp;B83)</f>
        <v/>
      </c>
      <c r="O83" s="29">
        <f>IF(B83="","",IFERROR(IF(AND(B83&lt;&gt;"",C83&lt;&gt;"",D83&lt;&gt;"",E83&lt;&gt;"",ISNUMBER(E83),E83=INT(E83),E83&gt;0),"OK","Erro: identificador incompleto"),"Erro: identificador inválido"))</f>
        <v/>
      </c>
      <c r="P83" s="29">
        <f>IF(B83="","",IF(F83="","Erro: data em falta",IFERROR(IF(AND(ISNUMBER(F83),F83&gt;='Parâmetros'!$B$6,F83&lt;='Parâmetros'!$B$7),"OK","Aviso: fora do período declarado"),"Erro: data inválida")))</f>
        <v/>
      </c>
      <c r="Q83" s="29">
        <f>IF(B83="","",IF(C83="","Erro: tipo em falta",IFERROR(IF(COUNTIF('Parâmetros'!$F$5:$F$24,C83)&gt;0,"OK","Erro: tipo não configurado"),"Erro: lista de tipos indisponível")))</f>
        <v/>
      </c>
      <c r="R83" s="29">
        <f>IF(B83="","",IF(COUNTA(J83:L83)=0,"",IF(COUNTA(J83:L83)&lt;3,"Erro: total incompleto",IFERROR(IF('Parâmetros'!$B$12&lt;&gt;"Sim","Não aplicável",IF(ABS(L83-J83-K83)&lt;='Parâmetros'!$B$13,"OK","Erro: total não concilia")),"Erro: total inválido"))))</f>
        <v/>
      </c>
      <c r="S83" s="29">
        <f>IF(B83="","",IFERROR(IF(COUNTIF($N$8:$N$107,N83)&gt;1,"Erro: duplicado","OK"),"Erro: chave indisponível"))</f>
        <v/>
      </c>
      <c r="T83" s="29">
        <f>IF(B83="","",IF(OR(C83="",D83="",E83=""),"",IF('Parâmetros'!$B$14&lt;&gt;"Sim","Não aplicável",IFERROR(IF(E83='Parâmetros'!$B$15,"OK",IF(COUNTIFS($C$8:$C$107,C83,$D$8:$D$107,D83,$E$8:$E$107,E83-1)&gt;0,"OK","Aviso: possível omissão anterior")),"Erro: sequência inválida"))))</f>
        <v/>
      </c>
      <c r="U83" s="29">
        <f>IF(B83="","",IF(H83="","Erro: estado do documento em falta",IFERROR(IF(AND('Parâmetros'!$B$16&lt;&gt;"",H83='Parâmetros'!$B$16),"Aviso: anulado","OK"),"Erro: estado indisponível")))</f>
        <v/>
      </c>
      <c r="V83" s="29">
        <f>IF(B83="","",IF(I83="","Aviso: resultado por preencher",IFERROR(IF(AND('Parâmetros'!$B$17&lt;&gt;"",I83='Parâmetros'!$B$17),"Erro: rejeitado",IF(AND('Parâmetros'!$B$18&lt;&gt;"",I83='Parâmetros'!$B$18),"Aviso: não confirmado","OK")),"Erro: resultado indisponível")))</f>
        <v/>
      </c>
      <c r="W83" s="29">
        <f>IF(B83="","",IFERROR(IF(COUNTIF(O83:V83,"Erro*")&gt;0,"Erro",IF(COUNTIF(O83:V83,"Aviso*")&gt;0,"Aviso","Conforme")),"Erro"))</f>
        <v/>
      </c>
      <c r="X83" s="30">
        <f>IF(B83="","",IFERROR(TEXTJOIN(" | ",TRUE,IF(OR(LEFT(O83,5)="Erro:",LEFT(O83,6)="Aviso:"),O83,""),IF(OR(LEFT(P83,5)="Erro:",LEFT(P83,6)="Aviso:"),P83,""),IF(OR(LEFT(Q83,5)="Erro:",LEFT(Q83,6)="Aviso:"),Q83,""),IF(OR(LEFT(R83,5)="Erro:",LEFT(R83,6)="Aviso:"),R83,""),IF(OR(LEFT(S83,5)="Erro:",LEFT(S83,6)="Aviso:"),S83,""),IF(OR(LEFT(T83,5)="Erro:",LEFT(T83,6)="Aviso:"),T83,""),IF(OR(LEFT(U83,5)="Erro:",LEFT(U83,6)="Aviso:"),U83,""),IF(OR(LEFT(V83,5)="Erro:",LEFT(V83,6)="Aviso:"),V83,"")),"Erro: detalhe indisponível"))</f>
        <v/>
      </c>
    </row>
    <row r="84">
      <c r="A84" s="24" t="n"/>
      <c r="B84" s="24" t="n"/>
      <c r="C84" s="25" t="n"/>
      <c r="D84" s="25" t="n"/>
      <c r="E84" s="26" t="n"/>
      <c r="F84" s="27" t="n"/>
      <c r="G84" s="25" t="n"/>
      <c r="H84" s="25" t="n"/>
      <c r="I84" s="25" t="n"/>
      <c r="J84" s="28" t="n"/>
      <c r="K84" s="28" t="n"/>
      <c r="L84" s="28" t="n"/>
      <c r="M84" s="24" t="n"/>
      <c r="N84" s="29">
        <f>IF(B84="","",C84&amp;"|"&amp;D84&amp;"|"&amp;B84)</f>
        <v/>
      </c>
      <c r="O84" s="29">
        <f>IF(B84="","",IFERROR(IF(AND(B84&lt;&gt;"",C84&lt;&gt;"",D84&lt;&gt;"",E84&lt;&gt;"",ISNUMBER(E84),E84=INT(E84),E84&gt;0),"OK","Erro: identificador incompleto"),"Erro: identificador inválido"))</f>
        <v/>
      </c>
      <c r="P84" s="29">
        <f>IF(B84="","",IF(F84="","Erro: data em falta",IFERROR(IF(AND(ISNUMBER(F84),F84&gt;='Parâmetros'!$B$6,F84&lt;='Parâmetros'!$B$7),"OK","Aviso: fora do período declarado"),"Erro: data inválida")))</f>
        <v/>
      </c>
      <c r="Q84" s="29">
        <f>IF(B84="","",IF(C84="","Erro: tipo em falta",IFERROR(IF(COUNTIF('Parâmetros'!$F$5:$F$24,C84)&gt;0,"OK","Erro: tipo não configurado"),"Erro: lista de tipos indisponível")))</f>
        <v/>
      </c>
      <c r="R84" s="29">
        <f>IF(B84="","",IF(COUNTA(J84:L84)=0,"",IF(COUNTA(J84:L84)&lt;3,"Erro: total incompleto",IFERROR(IF('Parâmetros'!$B$12&lt;&gt;"Sim","Não aplicável",IF(ABS(L84-J84-K84)&lt;='Parâmetros'!$B$13,"OK","Erro: total não concilia")),"Erro: total inválido"))))</f>
        <v/>
      </c>
      <c r="S84" s="29">
        <f>IF(B84="","",IFERROR(IF(COUNTIF($N$8:$N$107,N84)&gt;1,"Erro: duplicado","OK"),"Erro: chave indisponível"))</f>
        <v/>
      </c>
      <c r="T84" s="29">
        <f>IF(B84="","",IF(OR(C84="",D84="",E84=""),"",IF('Parâmetros'!$B$14&lt;&gt;"Sim","Não aplicável",IFERROR(IF(E84='Parâmetros'!$B$15,"OK",IF(COUNTIFS($C$8:$C$107,C84,$D$8:$D$107,D84,$E$8:$E$107,E84-1)&gt;0,"OK","Aviso: possível omissão anterior")),"Erro: sequência inválida"))))</f>
        <v/>
      </c>
      <c r="U84" s="29">
        <f>IF(B84="","",IF(H84="","Erro: estado do documento em falta",IFERROR(IF(AND('Parâmetros'!$B$16&lt;&gt;"",H84='Parâmetros'!$B$16),"Aviso: anulado","OK"),"Erro: estado indisponível")))</f>
        <v/>
      </c>
      <c r="V84" s="29">
        <f>IF(B84="","",IF(I84="","Aviso: resultado por preencher",IFERROR(IF(AND('Parâmetros'!$B$17&lt;&gt;"",I84='Parâmetros'!$B$17),"Erro: rejeitado",IF(AND('Parâmetros'!$B$18&lt;&gt;"",I84='Parâmetros'!$B$18),"Aviso: não confirmado","OK")),"Erro: resultado indisponível")))</f>
        <v/>
      </c>
      <c r="W84" s="29">
        <f>IF(B84="","",IFERROR(IF(COUNTIF(O84:V84,"Erro*")&gt;0,"Erro",IF(COUNTIF(O84:V84,"Aviso*")&gt;0,"Aviso","Conforme")),"Erro"))</f>
        <v/>
      </c>
      <c r="X84" s="30">
        <f>IF(B84="","",IFERROR(TEXTJOIN(" | ",TRUE,IF(OR(LEFT(O84,5)="Erro:",LEFT(O84,6)="Aviso:"),O84,""),IF(OR(LEFT(P84,5)="Erro:",LEFT(P84,6)="Aviso:"),P84,""),IF(OR(LEFT(Q84,5)="Erro:",LEFT(Q84,6)="Aviso:"),Q84,""),IF(OR(LEFT(R84,5)="Erro:",LEFT(R84,6)="Aviso:"),R84,""),IF(OR(LEFT(S84,5)="Erro:",LEFT(S84,6)="Aviso:"),S84,""),IF(OR(LEFT(T84,5)="Erro:",LEFT(T84,6)="Aviso:"),T84,""),IF(OR(LEFT(U84,5)="Erro:",LEFT(U84,6)="Aviso:"),U84,""),IF(OR(LEFT(V84,5)="Erro:",LEFT(V84,6)="Aviso:"),V84,"")),"Erro: detalhe indisponível"))</f>
        <v/>
      </c>
    </row>
    <row r="85">
      <c r="A85" s="24" t="n"/>
      <c r="B85" s="24" t="n"/>
      <c r="C85" s="25" t="n"/>
      <c r="D85" s="25" t="n"/>
      <c r="E85" s="26" t="n"/>
      <c r="F85" s="27" t="n"/>
      <c r="G85" s="25" t="n"/>
      <c r="H85" s="25" t="n"/>
      <c r="I85" s="25" t="n"/>
      <c r="J85" s="28" t="n"/>
      <c r="K85" s="28" t="n"/>
      <c r="L85" s="28" t="n"/>
      <c r="M85" s="24" t="n"/>
      <c r="N85" s="29">
        <f>IF(B85="","",C85&amp;"|"&amp;D85&amp;"|"&amp;B85)</f>
        <v/>
      </c>
      <c r="O85" s="29">
        <f>IF(B85="","",IFERROR(IF(AND(B85&lt;&gt;"",C85&lt;&gt;"",D85&lt;&gt;"",E85&lt;&gt;"",ISNUMBER(E85),E85=INT(E85),E85&gt;0),"OK","Erro: identificador incompleto"),"Erro: identificador inválido"))</f>
        <v/>
      </c>
      <c r="P85" s="29">
        <f>IF(B85="","",IF(F85="","Erro: data em falta",IFERROR(IF(AND(ISNUMBER(F85),F85&gt;='Parâmetros'!$B$6,F85&lt;='Parâmetros'!$B$7),"OK","Aviso: fora do período declarado"),"Erro: data inválida")))</f>
        <v/>
      </c>
      <c r="Q85" s="29">
        <f>IF(B85="","",IF(C85="","Erro: tipo em falta",IFERROR(IF(COUNTIF('Parâmetros'!$F$5:$F$24,C85)&gt;0,"OK","Erro: tipo não configurado"),"Erro: lista de tipos indisponível")))</f>
        <v/>
      </c>
      <c r="R85" s="29">
        <f>IF(B85="","",IF(COUNTA(J85:L85)=0,"",IF(COUNTA(J85:L85)&lt;3,"Erro: total incompleto",IFERROR(IF('Parâmetros'!$B$12&lt;&gt;"Sim","Não aplicável",IF(ABS(L85-J85-K85)&lt;='Parâmetros'!$B$13,"OK","Erro: total não concilia")),"Erro: total inválido"))))</f>
        <v/>
      </c>
      <c r="S85" s="29">
        <f>IF(B85="","",IFERROR(IF(COUNTIF($N$8:$N$107,N85)&gt;1,"Erro: duplicado","OK"),"Erro: chave indisponível"))</f>
        <v/>
      </c>
      <c r="T85" s="29">
        <f>IF(B85="","",IF(OR(C85="",D85="",E85=""),"",IF('Parâmetros'!$B$14&lt;&gt;"Sim","Não aplicável",IFERROR(IF(E85='Parâmetros'!$B$15,"OK",IF(COUNTIFS($C$8:$C$107,C85,$D$8:$D$107,D85,$E$8:$E$107,E85-1)&gt;0,"OK","Aviso: possível omissão anterior")),"Erro: sequência inválida"))))</f>
        <v/>
      </c>
      <c r="U85" s="29">
        <f>IF(B85="","",IF(H85="","Erro: estado do documento em falta",IFERROR(IF(AND('Parâmetros'!$B$16&lt;&gt;"",H85='Parâmetros'!$B$16),"Aviso: anulado","OK"),"Erro: estado indisponível")))</f>
        <v/>
      </c>
      <c r="V85" s="29">
        <f>IF(B85="","",IF(I85="","Aviso: resultado por preencher",IFERROR(IF(AND('Parâmetros'!$B$17&lt;&gt;"",I85='Parâmetros'!$B$17),"Erro: rejeitado",IF(AND('Parâmetros'!$B$18&lt;&gt;"",I85='Parâmetros'!$B$18),"Aviso: não confirmado","OK")),"Erro: resultado indisponível")))</f>
        <v/>
      </c>
      <c r="W85" s="29">
        <f>IF(B85="","",IFERROR(IF(COUNTIF(O85:V85,"Erro*")&gt;0,"Erro",IF(COUNTIF(O85:V85,"Aviso*")&gt;0,"Aviso","Conforme")),"Erro"))</f>
        <v/>
      </c>
      <c r="X85" s="30">
        <f>IF(B85="","",IFERROR(TEXTJOIN(" | ",TRUE,IF(OR(LEFT(O85,5)="Erro:",LEFT(O85,6)="Aviso:"),O85,""),IF(OR(LEFT(P85,5)="Erro:",LEFT(P85,6)="Aviso:"),P85,""),IF(OR(LEFT(Q85,5)="Erro:",LEFT(Q85,6)="Aviso:"),Q85,""),IF(OR(LEFT(R85,5)="Erro:",LEFT(R85,6)="Aviso:"),R85,""),IF(OR(LEFT(S85,5)="Erro:",LEFT(S85,6)="Aviso:"),S85,""),IF(OR(LEFT(T85,5)="Erro:",LEFT(T85,6)="Aviso:"),T85,""),IF(OR(LEFT(U85,5)="Erro:",LEFT(U85,6)="Aviso:"),U85,""),IF(OR(LEFT(V85,5)="Erro:",LEFT(V85,6)="Aviso:"),V85,"")),"Erro: detalhe indisponível"))</f>
        <v/>
      </c>
    </row>
    <row r="86">
      <c r="A86" s="24" t="n"/>
      <c r="B86" s="24" t="n"/>
      <c r="C86" s="25" t="n"/>
      <c r="D86" s="25" t="n"/>
      <c r="E86" s="26" t="n"/>
      <c r="F86" s="27" t="n"/>
      <c r="G86" s="25" t="n"/>
      <c r="H86" s="25" t="n"/>
      <c r="I86" s="25" t="n"/>
      <c r="J86" s="28" t="n"/>
      <c r="K86" s="28" t="n"/>
      <c r="L86" s="28" t="n"/>
      <c r="M86" s="24" t="n"/>
      <c r="N86" s="29">
        <f>IF(B86="","",C86&amp;"|"&amp;D86&amp;"|"&amp;B86)</f>
        <v/>
      </c>
      <c r="O86" s="29">
        <f>IF(B86="","",IFERROR(IF(AND(B86&lt;&gt;"",C86&lt;&gt;"",D86&lt;&gt;"",E86&lt;&gt;"",ISNUMBER(E86),E86=INT(E86),E86&gt;0),"OK","Erro: identificador incompleto"),"Erro: identificador inválido"))</f>
        <v/>
      </c>
      <c r="P86" s="29">
        <f>IF(B86="","",IF(F86="","Erro: data em falta",IFERROR(IF(AND(ISNUMBER(F86),F86&gt;='Parâmetros'!$B$6,F86&lt;='Parâmetros'!$B$7),"OK","Aviso: fora do período declarado"),"Erro: data inválida")))</f>
        <v/>
      </c>
      <c r="Q86" s="29">
        <f>IF(B86="","",IF(C86="","Erro: tipo em falta",IFERROR(IF(COUNTIF('Parâmetros'!$F$5:$F$24,C86)&gt;0,"OK","Erro: tipo não configurado"),"Erro: lista de tipos indisponível")))</f>
        <v/>
      </c>
      <c r="R86" s="29">
        <f>IF(B86="","",IF(COUNTA(J86:L86)=0,"",IF(COUNTA(J86:L86)&lt;3,"Erro: total incompleto",IFERROR(IF('Parâmetros'!$B$12&lt;&gt;"Sim","Não aplicável",IF(ABS(L86-J86-K86)&lt;='Parâmetros'!$B$13,"OK","Erro: total não concilia")),"Erro: total inválido"))))</f>
        <v/>
      </c>
      <c r="S86" s="29">
        <f>IF(B86="","",IFERROR(IF(COUNTIF($N$8:$N$107,N86)&gt;1,"Erro: duplicado","OK"),"Erro: chave indisponível"))</f>
        <v/>
      </c>
      <c r="T86" s="29">
        <f>IF(B86="","",IF(OR(C86="",D86="",E86=""),"",IF('Parâmetros'!$B$14&lt;&gt;"Sim","Não aplicável",IFERROR(IF(E86='Parâmetros'!$B$15,"OK",IF(COUNTIFS($C$8:$C$107,C86,$D$8:$D$107,D86,$E$8:$E$107,E86-1)&gt;0,"OK","Aviso: possível omissão anterior")),"Erro: sequência inválida"))))</f>
        <v/>
      </c>
      <c r="U86" s="29">
        <f>IF(B86="","",IF(H86="","Erro: estado do documento em falta",IFERROR(IF(AND('Parâmetros'!$B$16&lt;&gt;"",H86='Parâmetros'!$B$16),"Aviso: anulado","OK"),"Erro: estado indisponível")))</f>
        <v/>
      </c>
      <c r="V86" s="29">
        <f>IF(B86="","",IF(I86="","Aviso: resultado por preencher",IFERROR(IF(AND('Parâmetros'!$B$17&lt;&gt;"",I86='Parâmetros'!$B$17),"Erro: rejeitado",IF(AND('Parâmetros'!$B$18&lt;&gt;"",I86='Parâmetros'!$B$18),"Aviso: não confirmado","OK")),"Erro: resultado indisponível")))</f>
        <v/>
      </c>
      <c r="W86" s="29">
        <f>IF(B86="","",IFERROR(IF(COUNTIF(O86:V86,"Erro*")&gt;0,"Erro",IF(COUNTIF(O86:V86,"Aviso*")&gt;0,"Aviso","Conforme")),"Erro"))</f>
        <v/>
      </c>
      <c r="X86" s="30">
        <f>IF(B86="","",IFERROR(TEXTJOIN(" | ",TRUE,IF(OR(LEFT(O86,5)="Erro:",LEFT(O86,6)="Aviso:"),O86,""),IF(OR(LEFT(P86,5)="Erro:",LEFT(P86,6)="Aviso:"),P86,""),IF(OR(LEFT(Q86,5)="Erro:",LEFT(Q86,6)="Aviso:"),Q86,""),IF(OR(LEFT(R86,5)="Erro:",LEFT(R86,6)="Aviso:"),R86,""),IF(OR(LEFT(S86,5)="Erro:",LEFT(S86,6)="Aviso:"),S86,""),IF(OR(LEFT(T86,5)="Erro:",LEFT(T86,6)="Aviso:"),T86,""),IF(OR(LEFT(U86,5)="Erro:",LEFT(U86,6)="Aviso:"),U86,""),IF(OR(LEFT(V86,5)="Erro:",LEFT(V86,6)="Aviso:"),V86,"")),"Erro: detalhe indisponível"))</f>
        <v/>
      </c>
    </row>
    <row r="87">
      <c r="A87" s="24" t="n"/>
      <c r="B87" s="24" t="n"/>
      <c r="C87" s="25" t="n"/>
      <c r="D87" s="25" t="n"/>
      <c r="E87" s="26" t="n"/>
      <c r="F87" s="27" t="n"/>
      <c r="G87" s="25" t="n"/>
      <c r="H87" s="25" t="n"/>
      <c r="I87" s="25" t="n"/>
      <c r="J87" s="28" t="n"/>
      <c r="K87" s="28" t="n"/>
      <c r="L87" s="28" t="n"/>
      <c r="M87" s="24" t="n"/>
      <c r="N87" s="29">
        <f>IF(B87="","",C87&amp;"|"&amp;D87&amp;"|"&amp;B87)</f>
        <v/>
      </c>
      <c r="O87" s="29">
        <f>IF(B87="","",IFERROR(IF(AND(B87&lt;&gt;"",C87&lt;&gt;"",D87&lt;&gt;"",E87&lt;&gt;"",ISNUMBER(E87),E87=INT(E87),E87&gt;0),"OK","Erro: identificador incompleto"),"Erro: identificador inválido"))</f>
        <v/>
      </c>
      <c r="P87" s="29">
        <f>IF(B87="","",IF(F87="","Erro: data em falta",IFERROR(IF(AND(ISNUMBER(F87),F87&gt;='Parâmetros'!$B$6,F87&lt;='Parâmetros'!$B$7),"OK","Aviso: fora do período declarado"),"Erro: data inválida")))</f>
        <v/>
      </c>
      <c r="Q87" s="29">
        <f>IF(B87="","",IF(C87="","Erro: tipo em falta",IFERROR(IF(COUNTIF('Parâmetros'!$F$5:$F$24,C87)&gt;0,"OK","Erro: tipo não configurado"),"Erro: lista de tipos indisponível")))</f>
        <v/>
      </c>
      <c r="R87" s="29">
        <f>IF(B87="","",IF(COUNTA(J87:L87)=0,"",IF(COUNTA(J87:L87)&lt;3,"Erro: total incompleto",IFERROR(IF('Parâmetros'!$B$12&lt;&gt;"Sim","Não aplicável",IF(ABS(L87-J87-K87)&lt;='Parâmetros'!$B$13,"OK","Erro: total não concilia")),"Erro: total inválido"))))</f>
        <v/>
      </c>
      <c r="S87" s="29">
        <f>IF(B87="","",IFERROR(IF(COUNTIF($N$8:$N$107,N87)&gt;1,"Erro: duplicado","OK"),"Erro: chave indisponível"))</f>
        <v/>
      </c>
      <c r="T87" s="29">
        <f>IF(B87="","",IF(OR(C87="",D87="",E87=""),"",IF('Parâmetros'!$B$14&lt;&gt;"Sim","Não aplicável",IFERROR(IF(E87='Parâmetros'!$B$15,"OK",IF(COUNTIFS($C$8:$C$107,C87,$D$8:$D$107,D87,$E$8:$E$107,E87-1)&gt;0,"OK","Aviso: possível omissão anterior")),"Erro: sequência inválida"))))</f>
        <v/>
      </c>
      <c r="U87" s="29">
        <f>IF(B87="","",IF(H87="","Erro: estado do documento em falta",IFERROR(IF(AND('Parâmetros'!$B$16&lt;&gt;"",H87='Parâmetros'!$B$16),"Aviso: anulado","OK"),"Erro: estado indisponível")))</f>
        <v/>
      </c>
      <c r="V87" s="29">
        <f>IF(B87="","",IF(I87="","Aviso: resultado por preencher",IFERROR(IF(AND('Parâmetros'!$B$17&lt;&gt;"",I87='Parâmetros'!$B$17),"Erro: rejeitado",IF(AND('Parâmetros'!$B$18&lt;&gt;"",I87='Parâmetros'!$B$18),"Aviso: não confirmado","OK")),"Erro: resultado indisponível")))</f>
        <v/>
      </c>
      <c r="W87" s="29">
        <f>IF(B87="","",IFERROR(IF(COUNTIF(O87:V87,"Erro*")&gt;0,"Erro",IF(COUNTIF(O87:V87,"Aviso*")&gt;0,"Aviso","Conforme")),"Erro"))</f>
        <v/>
      </c>
      <c r="X87" s="30">
        <f>IF(B87="","",IFERROR(TEXTJOIN(" | ",TRUE,IF(OR(LEFT(O87,5)="Erro:",LEFT(O87,6)="Aviso:"),O87,""),IF(OR(LEFT(P87,5)="Erro:",LEFT(P87,6)="Aviso:"),P87,""),IF(OR(LEFT(Q87,5)="Erro:",LEFT(Q87,6)="Aviso:"),Q87,""),IF(OR(LEFT(R87,5)="Erro:",LEFT(R87,6)="Aviso:"),R87,""),IF(OR(LEFT(S87,5)="Erro:",LEFT(S87,6)="Aviso:"),S87,""),IF(OR(LEFT(T87,5)="Erro:",LEFT(T87,6)="Aviso:"),T87,""),IF(OR(LEFT(U87,5)="Erro:",LEFT(U87,6)="Aviso:"),U87,""),IF(OR(LEFT(V87,5)="Erro:",LEFT(V87,6)="Aviso:"),V87,"")),"Erro: detalhe indisponível"))</f>
        <v/>
      </c>
    </row>
    <row r="88">
      <c r="A88" s="24" t="n"/>
      <c r="B88" s="24" t="n"/>
      <c r="C88" s="25" t="n"/>
      <c r="D88" s="25" t="n"/>
      <c r="E88" s="26" t="n"/>
      <c r="F88" s="27" t="n"/>
      <c r="G88" s="25" t="n"/>
      <c r="H88" s="25" t="n"/>
      <c r="I88" s="25" t="n"/>
      <c r="J88" s="28" t="n"/>
      <c r="K88" s="28" t="n"/>
      <c r="L88" s="28" t="n"/>
      <c r="M88" s="24" t="n"/>
      <c r="N88" s="29">
        <f>IF(B88="","",C88&amp;"|"&amp;D88&amp;"|"&amp;B88)</f>
        <v/>
      </c>
      <c r="O88" s="29">
        <f>IF(B88="","",IFERROR(IF(AND(B88&lt;&gt;"",C88&lt;&gt;"",D88&lt;&gt;"",E88&lt;&gt;"",ISNUMBER(E88),E88=INT(E88),E88&gt;0),"OK","Erro: identificador incompleto"),"Erro: identificador inválido"))</f>
        <v/>
      </c>
      <c r="P88" s="29">
        <f>IF(B88="","",IF(F88="","Erro: data em falta",IFERROR(IF(AND(ISNUMBER(F88),F88&gt;='Parâmetros'!$B$6,F88&lt;='Parâmetros'!$B$7),"OK","Aviso: fora do período declarado"),"Erro: data inválida")))</f>
        <v/>
      </c>
      <c r="Q88" s="29">
        <f>IF(B88="","",IF(C88="","Erro: tipo em falta",IFERROR(IF(COUNTIF('Parâmetros'!$F$5:$F$24,C88)&gt;0,"OK","Erro: tipo não configurado"),"Erro: lista de tipos indisponível")))</f>
        <v/>
      </c>
      <c r="R88" s="29">
        <f>IF(B88="","",IF(COUNTA(J88:L88)=0,"",IF(COUNTA(J88:L88)&lt;3,"Erro: total incompleto",IFERROR(IF('Parâmetros'!$B$12&lt;&gt;"Sim","Não aplicável",IF(ABS(L88-J88-K88)&lt;='Parâmetros'!$B$13,"OK","Erro: total não concilia")),"Erro: total inválido"))))</f>
        <v/>
      </c>
      <c r="S88" s="29">
        <f>IF(B88="","",IFERROR(IF(COUNTIF($N$8:$N$107,N88)&gt;1,"Erro: duplicado","OK"),"Erro: chave indisponível"))</f>
        <v/>
      </c>
      <c r="T88" s="29">
        <f>IF(B88="","",IF(OR(C88="",D88="",E88=""),"",IF('Parâmetros'!$B$14&lt;&gt;"Sim","Não aplicável",IFERROR(IF(E88='Parâmetros'!$B$15,"OK",IF(COUNTIFS($C$8:$C$107,C88,$D$8:$D$107,D88,$E$8:$E$107,E88-1)&gt;0,"OK","Aviso: possível omissão anterior")),"Erro: sequência inválida"))))</f>
        <v/>
      </c>
      <c r="U88" s="29">
        <f>IF(B88="","",IF(H88="","Erro: estado do documento em falta",IFERROR(IF(AND('Parâmetros'!$B$16&lt;&gt;"",H88='Parâmetros'!$B$16),"Aviso: anulado","OK"),"Erro: estado indisponível")))</f>
        <v/>
      </c>
      <c r="V88" s="29">
        <f>IF(B88="","",IF(I88="","Aviso: resultado por preencher",IFERROR(IF(AND('Parâmetros'!$B$17&lt;&gt;"",I88='Parâmetros'!$B$17),"Erro: rejeitado",IF(AND('Parâmetros'!$B$18&lt;&gt;"",I88='Parâmetros'!$B$18),"Aviso: não confirmado","OK")),"Erro: resultado indisponível")))</f>
        <v/>
      </c>
      <c r="W88" s="29">
        <f>IF(B88="","",IFERROR(IF(COUNTIF(O88:V88,"Erro*")&gt;0,"Erro",IF(COUNTIF(O88:V88,"Aviso*")&gt;0,"Aviso","Conforme")),"Erro"))</f>
        <v/>
      </c>
      <c r="X88" s="30">
        <f>IF(B88="","",IFERROR(TEXTJOIN(" | ",TRUE,IF(OR(LEFT(O88,5)="Erro:",LEFT(O88,6)="Aviso:"),O88,""),IF(OR(LEFT(P88,5)="Erro:",LEFT(P88,6)="Aviso:"),P88,""),IF(OR(LEFT(Q88,5)="Erro:",LEFT(Q88,6)="Aviso:"),Q88,""),IF(OR(LEFT(R88,5)="Erro:",LEFT(R88,6)="Aviso:"),R88,""),IF(OR(LEFT(S88,5)="Erro:",LEFT(S88,6)="Aviso:"),S88,""),IF(OR(LEFT(T88,5)="Erro:",LEFT(T88,6)="Aviso:"),T88,""),IF(OR(LEFT(U88,5)="Erro:",LEFT(U88,6)="Aviso:"),U88,""),IF(OR(LEFT(V88,5)="Erro:",LEFT(V88,6)="Aviso:"),V88,"")),"Erro: detalhe indisponível"))</f>
        <v/>
      </c>
    </row>
    <row r="89">
      <c r="A89" s="24" t="n"/>
      <c r="B89" s="24" t="n"/>
      <c r="C89" s="25" t="n"/>
      <c r="D89" s="25" t="n"/>
      <c r="E89" s="26" t="n"/>
      <c r="F89" s="27" t="n"/>
      <c r="G89" s="25" t="n"/>
      <c r="H89" s="25" t="n"/>
      <c r="I89" s="25" t="n"/>
      <c r="J89" s="28" t="n"/>
      <c r="K89" s="28" t="n"/>
      <c r="L89" s="28" t="n"/>
      <c r="M89" s="24" t="n"/>
      <c r="N89" s="29">
        <f>IF(B89="","",C89&amp;"|"&amp;D89&amp;"|"&amp;B89)</f>
        <v/>
      </c>
      <c r="O89" s="29">
        <f>IF(B89="","",IFERROR(IF(AND(B89&lt;&gt;"",C89&lt;&gt;"",D89&lt;&gt;"",E89&lt;&gt;"",ISNUMBER(E89),E89=INT(E89),E89&gt;0),"OK","Erro: identificador incompleto"),"Erro: identificador inválido"))</f>
        <v/>
      </c>
      <c r="P89" s="29">
        <f>IF(B89="","",IF(F89="","Erro: data em falta",IFERROR(IF(AND(ISNUMBER(F89),F89&gt;='Parâmetros'!$B$6,F89&lt;='Parâmetros'!$B$7),"OK","Aviso: fora do período declarado"),"Erro: data inválida")))</f>
        <v/>
      </c>
      <c r="Q89" s="29">
        <f>IF(B89="","",IF(C89="","Erro: tipo em falta",IFERROR(IF(COUNTIF('Parâmetros'!$F$5:$F$24,C89)&gt;0,"OK","Erro: tipo não configurado"),"Erro: lista de tipos indisponível")))</f>
        <v/>
      </c>
      <c r="R89" s="29">
        <f>IF(B89="","",IF(COUNTA(J89:L89)=0,"",IF(COUNTA(J89:L89)&lt;3,"Erro: total incompleto",IFERROR(IF('Parâmetros'!$B$12&lt;&gt;"Sim","Não aplicável",IF(ABS(L89-J89-K89)&lt;='Parâmetros'!$B$13,"OK","Erro: total não concilia")),"Erro: total inválido"))))</f>
        <v/>
      </c>
      <c r="S89" s="29">
        <f>IF(B89="","",IFERROR(IF(COUNTIF($N$8:$N$107,N89)&gt;1,"Erro: duplicado","OK"),"Erro: chave indisponível"))</f>
        <v/>
      </c>
      <c r="T89" s="29">
        <f>IF(B89="","",IF(OR(C89="",D89="",E89=""),"",IF('Parâmetros'!$B$14&lt;&gt;"Sim","Não aplicável",IFERROR(IF(E89='Parâmetros'!$B$15,"OK",IF(COUNTIFS($C$8:$C$107,C89,$D$8:$D$107,D89,$E$8:$E$107,E89-1)&gt;0,"OK","Aviso: possível omissão anterior")),"Erro: sequência inválida"))))</f>
        <v/>
      </c>
      <c r="U89" s="29">
        <f>IF(B89="","",IF(H89="","Erro: estado do documento em falta",IFERROR(IF(AND('Parâmetros'!$B$16&lt;&gt;"",H89='Parâmetros'!$B$16),"Aviso: anulado","OK"),"Erro: estado indisponível")))</f>
        <v/>
      </c>
      <c r="V89" s="29">
        <f>IF(B89="","",IF(I89="","Aviso: resultado por preencher",IFERROR(IF(AND('Parâmetros'!$B$17&lt;&gt;"",I89='Parâmetros'!$B$17),"Erro: rejeitado",IF(AND('Parâmetros'!$B$18&lt;&gt;"",I89='Parâmetros'!$B$18),"Aviso: não confirmado","OK")),"Erro: resultado indisponível")))</f>
        <v/>
      </c>
      <c r="W89" s="29">
        <f>IF(B89="","",IFERROR(IF(COUNTIF(O89:V89,"Erro*")&gt;0,"Erro",IF(COUNTIF(O89:V89,"Aviso*")&gt;0,"Aviso","Conforme")),"Erro"))</f>
        <v/>
      </c>
      <c r="X89" s="30">
        <f>IF(B89="","",IFERROR(TEXTJOIN(" | ",TRUE,IF(OR(LEFT(O89,5)="Erro:",LEFT(O89,6)="Aviso:"),O89,""),IF(OR(LEFT(P89,5)="Erro:",LEFT(P89,6)="Aviso:"),P89,""),IF(OR(LEFT(Q89,5)="Erro:",LEFT(Q89,6)="Aviso:"),Q89,""),IF(OR(LEFT(R89,5)="Erro:",LEFT(R89,6)="Aviso:"),R89,""),IF(OR(LEFT(S89,5)="Erro:",LEFT(S89,6)="Aviso:"),S89,""),IF(OR(LEFT(T89,5)="Erro:",LEFT(T89,6)="Aviso:"),T89,""),IF(OR(LEFT(U89,5)="Erro:",LEFT(U89,6)="Aviso:"),U89,""),IF(OR(LEFT(V89,5)="Erro:",LEFT(V89,6)="Aviso:"),V89,"")),"Erro: detalhe indisponível"))</f>
        <v/>
      </c>
    </row>
    <row r="90">
      <c r="A90" s="24" t="n"/>
      <c r="B90" s="24" t="n"/>
      <c r="C90" s="25" t="n"/>
      <c r="D90" s="25" t="n"/>
      <c r="E90" s="26" t="n"/>
      <c r="F90" s="27" t="n"/>
      <c r="G90" s="25" t="n"/>
      <c r="H90" s="25" t="n"/>
      <c r="I90" s="25" t="n"/>
      <c r="J90" s="28" t="n"/>
      <c r="K90" s="28" t="n"/>
      <c r="L90" s="28" t="n"/>
      <c r="M90" s="24" t="n"/>
      <c r="N90" s="29">
        <f>IF(B90="","",C90&amp;"|"&amp;D90&amp;"|"&amp;B90)</f>
        <v/>
      </c>
      <c r="O90" s="29">
        <f>IF(B90="","",IFERROR(IF(AND(B90&lt;&gt;"",C90&lt;&gt;"",D90&lt;&gt;"",E90&lt;&gt;"",ISNUMBER(E90),E90=INT(E90),E90&gt;0),"OK","Erro: identificador incompleto"),"Erro: identificador inválido"))</f>
        <v/>
      </c>
      <c r="P90" s="29">
        <f>IF(B90="","",IF(F90="","Erro: data em falta",IFERROR(IF(AND(ISNUMBER(F90),F90&gt;='Parâmetros'!$B$6,F90&lt;='Parâmetros'!$B$7),"OK","Aviso: fora do período declarado"),"Erro: data inválida")))</f>
        <v/>
      </c>
      <c r="Q90" s="29">
        <f>IF(B90="","",IF(C90="","Erro: tipo em falta",IFERROR(IF(COUNTIF('Parâmetros'!$F$5:$F$24,C90)&gt;0,"OK","Erro: tipo não configurado"),"Erro: lista de tipos indisponível")))</f>
        <v/>
      </c>
      <c r="R90" s="29">
        <f>IF(B90="","",IF(COUNTA(J90:L90)=0,"",IF(COUNTA(J90:L90)&lt;3,"Erro: total incompleto",IFERROR(IF('Parâmetros'!$B$12&lt;&gt;"Sim","Não aplicável",IF(ABS(L90-J90-K90)&lt;='Parâmetros'!$B$13,"OK","Erro: total não concilia")),"Erro: total inválido"))))</f>
        <v/>
      </c>
      <c r="S90" s="29">
        <f>IF(B90="","",IFERROR(IF(COUNTIF($N$8:$N$107,N90)&gt;1,"Erro: duplicado","OK"),"Erro: chave indisponível"))</f>
        <v/>
      </c>
      <c r="T90" s="29">
        <f>IF(B90="","",IF(OR(C90="",D90="",E90=""),"",IF('Parâmetros'!$B$14&lt;&gt;"Sim","Não aplicável",IFERROR(IF(E90='Parâmetros'!$B$15,"OK",IF(COUNTIFS($C$8:$C$107,C90,$D$8:$D$107,D90,$E$8:$E$107,E90-1)&gt;0,"OK","Aviso: possível omissão anterior")),"Erro: sequência inválida"))))</f>
        <v/>
      </c>
      <c r="U90" s="29">
        <f>IF(B90="","",IF(H90="","Erro: estado do documento em falta",IFERROR(IF(AND('Parâmetros'!$B$16&lt;&gt;"",H90='Parâmetros'!$B$16),"Aviso: anulado","OK"),"Erro: estado indisponível")))</f>
        <v/>
      </c>
      <c r="V90" s="29">
        <f>IF(B90="","",IF(I90="","Aviso: resultado por preencher",IFERROR(IF(AND('Parâmetros'!$B$17&lt;&gt;"",I90='Parâmetros'!$B$17),"Erro: rejeitado",IF(AND('Parâmetros'!$B$18&lt;&gt;"",I90='Parâmetros'!$B$18),"Aviso: não confirmado","OK")),"Erro: resultado indisponível")))</f>
        <v/>
      </c>
      <c r="W90" s="29">
        <f>IF(B90="","",IFERROR(IF(COUNTIF(O90:V90,"Erro*")&gt;0,"Erro",IF(COUNTIF(O90:V90,"Aviso*")&gt;0,"Aviso","Conforme")),"Erro"))</f>
        <v/>
      </c>
      <c r="X90" s="30">
        <f>IF(B90="","",IFERROR(TEXTJOIN(" | ",TRUE,IF(OR(LEFT(O90,5)="Erro:",LEFT(O90,6)="Aviso:"),O90,""),IF(OR(LEFT(P90,5)="Erro:",LEFT(P90,6)="Aviso:"),P90,""),IF(OR(LEFT(Q90,5)="Erro:",LEFT(Q90,6)="Aviso:"),Q90,""),IF(OR(LEFT(R90,5)="Erro:",LEFT(R90,6)="Aviso:"),R90,""),IF(OR(LEFT(S90,5)="Erro:",LEFT(S90,6)="Aviso:"),S90,""),IF(OR(LEFT(T90,5)="Erro:",LEFT(T90,6)="Aviso:"),T90,""),IF(OR(LEFT(U90,5)="Erro:",LEFT(U90,6)="Aviso:"),U90,""),IF(OR(LEFT(V90,5)="Erro:",LEFT(V90,6)="Aviso:"),V90,"")),"Erro: detalhe indisponível"))</f>
        <v/>
      </c>
    </row>
    <row r="91">
      <c r="A91" s="24" t="n"/>
      <c r="B91" s="24" t="n"/>
      <c r="C91" s="25" t="n"/>
      <c r="D91" s="25" t="n"/>
      <c r="E91" s="26" t="n"/>
      <c r="F91" s="27" t="n"/>
      <c r="G91" s="25" t="n"/>
      <c r="H91" s="25" t="n"/>
      <c r="I91" s="25" t="n"/>
      <c r="J91" s="28" t="n"/>
      <c r="K91" s="28" t="n"/>
      <c r="L91" s="28" t="n"/>
      <c r="M91" s="24" t="n"/>
      <c r="N91" s="29">
        <f>IF(B91="","",C91&amp;"|"&amp;D91&amp;"|"&amp;B91)</f>
        <v/>
      </c>
      <c r="O91" s="29">
        <f>IF(B91="","",IFERROR(IF(AND(B91&lt;&gt;"",C91&lt;&gt;"",D91&lt;&gt;"",E91&lt;&gt;"",ISNUMBER(E91),E91=INT(E91),E91&gt;0),"OK","Erro: identificador incompleto"),"Erro: identificador inválido"))</f>
        <v/>
      </c>
      <c r="P91" s="29">
        <f>IF(B91="","",IF(F91="","Erro: data em falta",IFERROR(IF(AND(ISNUMBER(F91),F91&gt;='Parâmetros'!$B$6,F91&lt;='Parâmetros'!$B$7),"OK","Aviso: fora do período declarado"),"Erro: data inválida")))</f>
        <v/>
      </c>
      <c r="Q91" s="29">
        <f>IF(B91="","",IF(C91="","Erro: tipo em falta",IFERROR(IF(COUNTIF('Parâmetros'!$F$5:$F$24,C91)&gt;0,"OK","Erro: tipo não configurado"),"Erro: lista de tipos indisponível")))</f>
        <v/>
      </c>
      <c r="R91" s="29">
        <f>IF(B91="","",IF(COUNTA(J91:L91)=0,"",IF(COUNTA(J91:L91)&lt;3,"Erro: total incompleto",IFERROR(IF('Parâmetros'!$B$12&lt;&gt;"Sim","Não aplicável",IF(ABS(L91-J91-K91)&lt;='Parâmetros'!$B$13,"OK","Erro: total não concilia")),"Erro: total inválido"))))</f>
        <v/>
      </c>
      <c r="S91" s="29">
        <f>IF(B91="","",IFERROR(IF(COUNTIF($N$8:$N$107,N91)&gt;1,"Erro: duplicado","OK"),"Erro: chave indisponível"))</f>
        <v/>
      </c>
      <c r="T91" s="29">
        <f>IF(B91="","",IF(OR(C91="",D91="",E91=""),"",IF('Parâmetros'!$B$14&lt;&gt;"Sim","Não aplicável",IFERROR(IF(E91='Parâmetros'!$B$15,"OK",IF(COUNTIFS($C$8:$C$107,C91,$D$8:$D$107,D91,$E$8:$E$107,E91-1)&gt;0,"OK","Aviso: possível omissão anterior")),"Erro: sequência inválida"))))</f>
        <v/>
      </c>
      <c r="U91" s="29">
        <f>IF(B91="","",IF(H91="","Erro: estado do documento em falta",IFERROR(IF(AND('Parâmetros'!$B$16&lt;&gt;"",H91='Parâmetros'!$B$16),"Aviso: anulado","OK"),"Erro: estado indisponível")))</f>
        <v/>
      </c>
      <c r="V91" s="29">
        <f>IF(B91="","",IF(I91="","Aviso: resultado por preencher",IFERROR(IF(AND('Parâmetros'!$B$17&lt;&gt;"",I91='Parâmetros'!$B$17),"Erro: rejeitado",IF(AND('Parâmetros'!$B$18&lt;&gt;"",I91='Parâmetros'!$B$18),"Aviso: não confirmado","OK")),"Erro: resultado indisponível")))</f>
        <v/>
      </c>
      <c r="W91" s="29">
        <f>IF(B91="","",IFERROR(IF(COUNTIF(O91:V91,"Erro*")&gt;0,"Erro",IF(COUNTIF(O91:V91,"Aviso*")&gt;0,"Aviso","Conforme")),"Erro"))</f>
        <v/>
      </c>
      <c r="X91" s="30">
        <f>IF(B91="","",IFERROR(TEXTJOIN(" | ",TRUE,IF(OR(LEFT(O91,5)="Erro:",LEFT(O91,6)="Aviso:"),O91,""),IF(OR(LEFT(P91,5)="Erro:",LEFT(P91,6)="Aviso:"),P91,""),IF(OR(LEFT(Q91,5)="Erro:",LEFT(Q91,6)="Aviso:"),Q91,""),IF(OR(LEFT(R91,5)="Erro:",LEFT(R91,6)="Aviso:"),R91,""),IF(OR(LEFT(S91,5)="Erro:",LEFT(S91,6)="Aviso:"),S91,""),IF(OR(LEFT(T91,5)="Erro:",LEFT(T91,6)="Aviso:"),T91,""),IF(OR(LEFT(U91,5)="Erro:",LEFT(U91,6)="Aviso:"),U91,""),IF(OR(LEFT(V91,5)="Erro:",LEFT(V91,6)="Aviso:"),V91,"")),"Erro: detalhe indisponível"))</f>
        <v/>
      </c>
    </row>
    <row r="92">
      <c r="A92" s="24" t="n"/>
      <c r="B92" s="24" t="n"/>
      <c r="C92" s="25" t="n"/>
      <c r="D92" s="25" t="n"/>
      <c r="E92" s="26" t="n"/>
      <c r="F92" s="27" t="n"/>
      <c r="G92" s="25" t="n"/>
      <c r="H92" s="25" t="n"/>
      <c r="I92" s="25" t="n"/>
      <c r="J92" s="28" t="n"/>
      <c r="K92" s="28" t="n"/>
      <c r="L92" s="28" t="n"/>
      <c r="M92" s="24" t="n"/>
      <c r="N92" s="29">
        <f>IF(B92="","",C92&amp;"|"&amp;D92&amp;"|"&amp;B92)</f>
        <v/>
      </c>
      <c r="O92" s="29">
        <f>IF(B92="","",IFERROR(IF(AND(B92&lt;&gt;"",C92&lt;&gt;"",D92&lt;&gt;"",E92&lt;&gt;"",ISNUMBER(E92),E92=INT(E92),E92&gt;0),"OK","Erro: identificador incompleto"),"Erro: identificador inválido"))</f>
        <v/>
      </c>
      <c r="P92" s="29">
        <f>IF(B92="","",IF(F92="","Erro: data em falta",IFERROR(IF(AND(ISNUMBER(F92),F92&gt;='Parâmetros'!$B$6,F92&lt;='Parâmetros'!$B$7),"OK","Aviso: fora do período declarado"),"Erro: data inválida")))</f>
        <v/>
      </c>
      <c r="Q92" s="29">
        <f>IF(B92="","",IF(C92="","Erro: tipo em falta",IFERROR(IF(COUNTIF('Parâmetros'!$F$5:$F$24,C92)&gt;0,"OK","Erro: tipo não configurado"),"Erro: lista de tipos indisponível")))</f>
        <v/>
      </c>
      <c r="R92" s="29">
        <f>IF(B92="","",IF(COUNTA(J92:L92)=0,"",IF(COUNTA(J92:L92)&lt;3,"Erro: total incompleto",IFERROR(IF('Parâmetros'!$B$12&lt;&gt;"Sim","Não aplicável",IF(ABS(L92-J92-K92)&lt;='Parâmetros'!$B$13,"OK","Erro: total não concilia")),"Erro: total inválido"))))</f>
        <v/>
      </c>
      <c r="S92" s="29">
        <f>IF(B92="","",IFERROR(IF(COUNTIF($N$8:$N$107,N92)&gt;1,"Erro: duplicado","OK"),"Erro: chave indisponível"))</f>
        <v/>
      </c>
      <c r="T92" s="29">
        <f>IF(B92="","",IF(OR(C92="",D92="",E92=""),"",IF('Parâmetros'!$B$14&lt;&gt;"Sim","Não aplicável",IFERROR(IF(E92='Parâmetros'!$B$15,"OK",IF(COUNTIFS($C$8:$C$107,C92,$D$8:$D$107,D92,$E$8:$E$107,E92-1)&gt;0,"OK","Aviso: possível omissão anterior")),"Erro: sequência inválida"))))</f>
        <v/>
      </c>
      <c r="U92" s="29">
        <f>IF(B92="","",IF(H92="","Erro: estado do documento em falta",IFERROR(IF(AND('Parâmetros'!$B$16&lt;&gt;"",H92='Parâmetros'!$B$16),"Aviso: anulado","OK"),"Erro: estado indisponível")))</f>
        <v/>
      </c>
      <c r="V92" s="29">
        <f>IF(B92="","",IF(I92="","Aviso: resultado por preencher",IFERROR(IF(AND('Parâmetros'!$B$17&lt;&gt;"",I92='Parâmetros'!$B$17),"Erro: rejeitado",IF(AND('Parâmetros'!$B$18&lt;&gt;"",I92='Parâmetros'!$B$18),"Aviso: não confirmado","OK")),"Erro: resultado indisponível")))</f>
        <v/>
      </c>
      <c r="W92" s="29">
        <f>IF(B92="","",IFERROR(IF(COUNTIF(O92:V92,"Erro*")&gt;0,"Erro",IF(COUNTIF(O92:V92,"Aviso*")&gt;0,"Aviso","Conforme")),"Erro"))</f>
        <v/>
      </c>
      <c r="X92" s="30">
        <f>IF(B92="","",IFERROR(TEXTJOIN(" | ",TRUE,IF(OR(LEFT(O92,5)="Erro:",LEFT(O92,6)="Aviso:"),O92,""),IF(OR(LEFT(P92,5)="Erro:",LEFT(P92,6)="Aviso:"),P92,""),IF(OR(LEFT(Q92,5)="Erro:",LEFT(Q92,6)="Aviso:"),Q92,""),IF(OR(LEFT(R92,5)="Erro:",LEFT(R92,6)="Aviso:"),R92,""),IF(OR(LEFT(S92,5)="Erro:",LEFT(S92,6)="Aviso:"),S92,""),IF(OR(LEFT(T92,5)="Erro:",LEFT(T92,6)="Aviso:"),T92,""),IF(OR(LEFT(U92,5)="Erro:",LEFT(U92,6)="Aviso:"),U92,""),IF(OR(LEFT(V92,5)="Erro:",LEFT(V92,6)="Aviso:"),V92,"")),"Erro: detalhe indisponível"))</f>
        <v/>
      </c>
    </row>
    <row r="93">
      <c r="A93" s="24" t="n"/>
      <c r="B93" s="24" t="n"/>
      <c r="C93" s="25" t="n"/>
      <c r="D93" s="25" t="n"/>
      <c r="E93" s="26" t="n"/>
      <c r="F93" s="27" t="n"/>
      <c r="G93" s="25" t="n"/>
      <c r="H93" s="25" t="n"/>
      <c r="I93" s="25" t="n"/>
      <c r="J93" s="28" t="n"/>
      <c r="K93" s="28" t="n"/>
      <c r="L93" s="28" t="n"/>
      <c r="M93" s="24" t="n"/>
      <c r="N93" s="29">
        <f>IF(B93="","",C93&amp;"|"&amp;D93&amp;"|"&amp;B93)</f>
        <v/>
      </c>
      <c r="O93" s="29">
        <f>IF(B93="","",IFERROR(IF(AND(B93&lt;&gt;"",C93&lt;&gt;"",D93&lt;&gt;"",E93&lt;&gt;"",ISNUMBER(E93),E93=INT(E93),E93&gt;0),"OK","Erro: identificador incompleto"),"Erro: identificador inválido"))</f>
        <v/>
      </c>
      <c r="P93" s="29">
        <f>IF(B93="","",IF(F93="","Erro: data em falta",IFERROR(IF(AND(ISNUMBER(F93),F93&gt;='Parâmetros'!$B$6,F93&lt;='Parâmetros'!$B$7),"OK","Aviso: fora do período declarado"),"Erro: data inválida")))</f>
        <v/>
      </c>
      <c r="Q93" s="29">
        <f>IF(B93="","",IF(C93="","Erro: tipo em falta",IFERROR(IF(COUNTIF('Parâmetros'!$F$5:$F$24,C93)&gt;0,"OK","Erro: tipo não configurado"),"Erro: lista de tipos indisponível")))</f>
        <v/>
      </c>
      <c r="R93" s="29">
        <f>IF(B93="","",IF(COUNTA(J93:L93)=0,"",IF(COUNTA(J93:L93)&lt;3,"Erro: total incompleto",IFERROR(IF('Parâmetros'!$B$12&lt;&gt;"Sim","Não aplicável",IF(ABS(L93-J93-K93)&lt;='Parâmetros'!$B$13,"OK","Erro: total não concilia")),"Erro: total inválido"))))</f>
        <v/>
      </c>
      <c r="S93" s="29">
        <f>IF(B93="","",IFERROR(IF(COUNTIF($N$8:$N$107,N93)&gt;1,"Erro: duplicado","OK"),"Erro: chave indisponível"))</f>
        <v/>
      </c>
      <c r="T93" s="29">
        <f>IF(B93="","",IF(OR(C93="",D93="",E93=""),"",IF('Parâmetros'!$B$14&lt;&gt;"Sim","Não aplicável",IFERROR(IF(E93='Parâmetros'!$B$15,"OK",IF(COUNTIFS($C$8:$C$107,C93,$D$8:$D$107,D93,$E$8:$E$107,E93-1)&gt;0,"OK","Aviso: possível omissão anterior")),"Erro: sequência inválida"))))</f>
        <v/>
      </c>
      <c r="U93" s="29">
        <f>IF(B93="","",IF(H93="","Erro: estado do documento em falta",IFERROR(IF(AND('Parâmetros'!$B$16&lt;&gt;"",H93='Parâmetros'!$B$16),"Aviso: anulado","OK"),"Erro: estado indisponível")))</f>
        <v/>
      </c>
      <c r="V93" s="29">
        <f>IF(B93="","",IF(I93="","Aviso: resultado por preencher",IFERROR(IF(AND('Parâmetros'!$B$17&lt;&gt;"",I93='Parâmetros'!$B$17),"Erro: rejeitado",IF(AND('Parâmetros'!$B$18&lt;&gt;"",I93='Parâmetros'!$B$18),"Aviso: não confirmado","OK")),"Erro: resultado indisponível")))</f>
        <v/>
      </c>
      <c r="W93" s="29">
        <f>IF(B93="","",IFERROR(IF(COUNTIF(O93:V93,"Erro*")&gt;0,"Erro",IF(COUNTIF(O93:V93,"Aviso*")&gt;0,"Aviso","Conforme")),"Erro"))</f>
        <v/>
      </c>
      <c r="X93" s="30">
        <f>IF(B93="","",IFERROR(TEXTJOIN(" | ",TRUE,IF(OR(LEFT(O93,5)="Erro:",LEFT(O93,6)="Aviso:"),O93,""),IF(OR(LEFT(P93,5)="Erro:",LEFT(P93,6)="Aviso:"),P93,""),IF(OR(LEFT(Q93,5)="Erro:",LEFT(Q93,6)="Aviso:"),Q93,""),IF(OR(LEFT(R93,5)="Erro:",LEFT(R93,6)="Aviso:"),R93,""),IF(OR(LEFT(S93,5)="Erro:",LEFT(S93,6)="Aviso:"),S93,""),IF(OR(LEFT(T93,5)="Erro:",LEFT(T93,6)="Aviso:"),T93,""),IF(OR(LEFT(U93,5)="Erro:",LEFT(U93,6)="Aviso:"),U93,""),IF(OR(LEFT(V93,5)="Erro:",LEFT(V93,6)="Aviso:"),V93,"")),"Erro: detalhe indisponível"))</f>
        <v/>
      </c>
    </row>
    <row r="94">
      <c r="A94" s="24" t="n"/>
      <c r="B94" s="24" t="n"/>
      <c r="C94" s="25" t="n"/>
      <c r="D94" s="25" t="n"/>
      <c r="E94" s="26" t="n"/>
      <c r="F94" s="27" t="n"/>
      <c r="G94" s="25" t="n"/>
      <c r="H94" s="25" t="n"/>
      <c r="I94" s="25" t="n"/>
      <c r="J94" s="28" t="n"/>
      <c r="K94" s="28" t="n"/>
      <c r="L94" s="28" t="n"/>
      <c r="M94" s="24" t="n"/>
      <c r="N94" s="29">
        <f>IF(B94="","",C94&amp;"|"&amp;D94&amp;"|"&amp;B94)</f>
        <v/>
      </c>
      <c r="O94" s="29">
        <f>IF(B94="","",IFERROR(IF(AND(B94&lt;&gt;"",C94&lt;&gt;"",D94&lt;&gt;"",E94&lt;&gt;"",ISNUMBER(E94),E94=INT(E94),E94&gt;0),"OK","Erro: identificador incompleto"),"Erro: identificador inválido"))</f>
        <v/>
      </c>
      <c r="P94" s="29">
        <f>IF(B94="","",IF(F94="","Erro: data em falta",IFERROR(IF(AND(ISNUMBER(F94),F94&gt;='Parâmetros'!$B$6,F94&lt;='Parâmetros'!$B$7),"OK","Aviso: fora do período declarado"),"Erro: data inválida")))</f>
        <v/>
      </c>
      <c r="Q94" s="29">
        <f>IF(B94="","",IF(C94="","Erro: tipo em falta",IFERROR(IF(COUNTIF('Parâmetros'!$F$5:$F$24,C94)&gt;0,"OK","Erro: tipo não configurado"),"Erro: lista de tipos indisponível")))</f>
        <v/>
      </c>
      <c r="R94" s="29">
        <f>IF(B94="","",IF(COUNTA(J94:L94)=0,"",IF(COUNTA(J94:L94)&lt;3,"Erro: total incompleto",IFERROR(IF('Parâmetros'!$B$12&lt;&gt;"Sim","Não aplicável",IF(ABS(L94-J94-K94)&lt;='Parâmetros'!$B$13,"OK","Erro: total não concilia")),"Erro: total inválido"))))</f>
        <v/>
      </c>
      <c r="S94" s="29">
        <f>IF(B94="","",IFERROR(IF(COUNTIF($N$8:$N$107,N94)&gt;1,"Erro: duplicado","OK"),"Erro: chave indisponível"))</f>
        <v/>
      </c>
      <c r="T94" s="29">
        <f>IF(B94="","",IF(OR(C94="",D94="",E94=""),"",IF('Parâmetros'!$B$14&lt;&gt;"Sim","Não aplicável",IFERROR(IF(E94='Parâmetros'!$B$15,"OK",IF(COUNTIFS($C$8:$C$107,C94,$D$8:$D$107,D94,$E$8:$E$107,E94-1)&gt;0,"OK","Aviso: possível omissão anterior")),"Erro: sequência inválida"))))</f>
        <v/>
      </c>
      <c r="U94" s="29">
        <f>IF(B94="","",IF(H94="","Erro: estado do documento em falta",IFERROR(IF(AND('Parâmetros'!$B$16&lt;&gt;"",H94='Parâmetros'!$B$16),"Aviso: anulado","OK"),"Erro: estado indisponível")))</f>
        <v/>
      </c>
      <c r="V94" s="29">
        <f>IF(B94="","",IF(I94="","Aviso: resultado por preencher",IFERROR(IF(AND('Parâmetros'!$B$17&lt;&gt;"",I94='Parâmetros'!$B$17),"Erro: rejeitado",IF(AND('Parâmetros'!$B$18&lt;&gt;"",I94='Parâmetros'!$B$18),"Aviso: não confirmado","OK")),"Erro: resultado indisponível")))</f>
        <v/>
      </c>
      <c r="W94" s="29">
        <f>IF(B94="","",IFERROR(IF(COUNTIF(O94:V94,"Erro*")&gt;0,"Erro",IF(COUNTIF(O94:V94,"Aviso*")&gt;0,"Aviso","Conforme")),"Erro"))</f>
        <v/>
      </c>
      <c r="X94" s="30">
        <f>IF(B94="","",IFERROR(TEXTJOIN(" | ",TRUE,IF(OR(LEFT(O94,5)="Erro:",LEFT(O94,6)="Aviso:"),O94,""),IF(OR(LEFT(P94,5)="Erro:",LEFT(P94,6)="Aviso:"),P94,""),IF(OR(LEFT(Q94,5)="Erro:",LEFT(Q94,6)="Aviso:"),Q94,""),IF(OR(LEFT(R94,5)="Erro:",LEFT(R94,6)="Aviso:"),R94,""),IF(OR(LEFT(S94,5)="Erro:",LEFT(S94,6)="Aviso:"),S94,""),IF(OR(LEFT(T94,5)="Erro:",LEFT(T94,6)="Aviso:"),T94,""),IF(OR(LEFT(U94,5)="Erro:",LEFT(U94,6)="Aviso:"),U94,""),IF(OR(LEFT(V94,5)="Erro:",LEFT(V94,6)="Aviso:"),V94,"")),"Erro: detalhe indisponível"))</f>
        <v/>
      </c>
    </row>
    <row r="95">
      <c r="A95" s="24" t="n"/>
      <c r="B95" s="24" t="n"/>
      <c r="C95" s="25" t="n"/>
      <c r="D95" s="25" t="n"/>
      <c r="E95" s="26" t="n"/>
      <c r="F95" s="27" t="n"/>
      <c r="G95" s="25" t="n"/>
      <c r="H95" s="25" t="n"/>
      <c r="I95" s="25" t="n"/>
      <c r="J95" s="28" t="n"/>
      <c r="K95" s="28" t="n"/>
      <c r="L95" s="28" t="n"/>
      <c r="M95" s="24" t="n"/>
      <c r="N95" s="29">
        <f>IF(B95="","",C95&amp;"|"&amp;D95&amp;"|"&amp;B95)</f>
        <v/>
      </c>
      <c r="O95" s="29">
        <f>IF(B95="","",IFERROR(IF(AND(B95&lt;&gt;"",C95&lt;&gt;"",D95&lt;&gt;"",E95&lt;&gt;"",ISNUMBER(E95),E95=INT(E95),E95&gt;0),"OK","Erro: identificador incompleto"),"Erro: identificador inválido"))</f>
        <v/>
      </c>
      <c r="P95" s="29">
        <f>IF(B95="","",IF(F95="","Erro: data em falta",IFERROR(IF(AND(ISNUMBER(F95),F95&gt;='Parâmetros'!$B$6,F95&lt;='Parâmetros'!$B$7),"OK","Aviso: fora do período declarado"),"Erro: data inválida")))</f>
        <v/>
      </c>
      <c r="Q95" s="29">
        <f>IF(B95="","",IF(C95="","Erro: tipo em falta",IFERROR(IF(COUNTIF('Parâmetros'!$F$5:$F$24,C95)&gt;0,"OK","Erro: tipo não configurado"),"Erro: lista de tipos indisponível")))</f>
        <v/>
      </c>
      <c r="R95" s="29">
        <f>IF(B95="","",IF(COUNTA(J95:L95)=0,"",IF(COUNTA(J95:L95)&lt;3,"Erro: total incompleto",IFERROR(IF('Parâmetros'!$B$12&lt;&gt;"Sim","Não aplicável",IF(ABS(L95-J95-K95)&lt;='Parâmetros'!$B$13,"OK","Erro: total não concilia")),"Erro: total inválido"))))</f>
        <v/>
      </c>
      <c r="S95" s="29">
        <f>IF(B95="","",IFERROR(IF(COUNTIF($N$8:$N$107,N95)&gt;1,"Erro: duplicado","OK"),"Erro: chave indisponível"))</f>
        <v/>
      </c>
      <c r="T95" s="29">
        <f>IF(B95="","",IF(OR(C95="",D95="",E95=""),"",IF('Parâmetros'!$B$14&lt;&gt;"Sim","Não aplicável",IFERROR(IF(E95='Parâmetros'!$B$15,"OK",IF(COUNTIFS($C$8:$C$107,C95,$D$8:$D$107,D95,$E$8:$E$107,E95-1)&gt;0,"OK","Aviso: possível omissão anterior")),"Erro: sequência inválida"))))</f>
        <v/>
      </c>
      <c r="U95" s="29">
        <f>IF(B95="","",IF(H95="","Erro: estado do documento em falta",IFERROR(IF(AND('Parâmetros'!$B$16&lt;&gt;"",H95='Parâmetros'!$B$16),"Aviso: anulado","OK"),"Erro: estado indisponível")))</f>
        <v/>
      </c>
      <c r="V95" s="29">
        <f>IF(B95="","",IF(I95="","Aviso: resultado por preencher",IFERROR(IF(AND('Parâmetros'!$B$17&lt;&gt;"",I95='Parâmetros'!$B$17),"Erro: rejeitado",IF(AND('Parâmetros'!$B$18&lt;&gt;"",I95='Parâmetros'!$B$18),"Aviso: não confirmado","OK")),"Erro: resultado indisponível")))</f>
        <v/>
      </c>
      <c r="W95" s="29">
        <f>IF(B95="","",IFERROR(IF(COUNTIF(O95:V95,"Erro*")&gt;0,"Erro",IF(COUNTIF(O95:V95,"Aviso*")&gt;0,"Aviso","Conforme")),"Erro"))</f>
        <v/>
      </c>
      <c r="X95" s="30">
        <f>IF(B95="","",IFERROR(TEXTJOIN(" | ",TRUE,IF(OR(LEFT(O95,5)="Erro:",LEFT(O95,6)="Aviso:"),O95,""),IF(OR(LEFT(P95,5)="Erro:",LEFT(P95,6)="Aviso:"),P95,""),IF(OR(LEFT(Q95,5)="Erro:",LEFT(Q95,6)="Aviso:"),Q95,""),IF(OR(LEFT(R95,5)="Erro:",LEFT(R95,6)="Aviso:"),R95,""),IF(OR(LEFT(S95,5)="Erro:",LEFT(S95,6)="Aviso:"),S95,""),IF(OR(LEFT(T95,5)="Erro:",LEFT(T95,6)="Aviso:"),T95,""),IF(OR(LEFT(U95,5)="Erro:",LEFT(U95,6)="Aviso:"),U95,""),IF(OR(LEFT(V95,5)="Erro:",LEFT(V95,6)="Aviso:"),V95,"")),"Erro: detalhe indisponível"))</f>
        <v/>
      </c>
    </row>
    <row r="96">
      <c r="A96" s="24" t="n"/>
      <c r="B96" s="24" t="n"/>
      <c r="C96" s="25" t="n"/>
      <c r="D96" s="25" t="n"/>
      <c r="E96" s="26" t="n"/>
      <c r="F96" s="27" t="n"/>
      <c r="G96" s="25" t="n"/>
      <c r="H96" s="25" t="n"/>
      <c r="I96" s="25" t="n"/>
      <c r="J96" s="28" t="n"/>
      <c r="K96" s="28" t="n"/>
      <c r="L96" s="28" t="n"/>
      <c r="M96" s="24" t="n"/>
      <c r="N96" s="29">
        <f>IF(B96="","",C96&amp;"|"&amp;D96&amp;"|"&amp;B96)</f>
        <v/>
      </c>
      <c r="O96" s="29">
        <f>IF(B96="","",IFERROR(IF(AND(B96&lt;&gt;"",C96&lt;&gt;"",D96&lt;&gt;"",E96&lt;&gt;"",ISNUMBER(E96),E96=INT(E96),E96&gt;0),"OK","Erro: identificador incompleto"),"Erro: identificador inválido"))</f>
        <v/>
      </c>
      <c r="P96" s="29">
        <f>IF(B96="","",IF(F96="","Erro: data em falta",IFERROR(IF(AND(ISNUMBER(F96),F96&gt;='Parâmetros'!$B$6,F96&lt;='Parâmetros'!$B$7),"OK","Aviso: fora do período declarado"),"Erro: data inválida")))</f>
        <v/>
      </c>
      <c r="Q96" s="29">
        <f>IF(B96="","",IF(C96="","Erro: tipo em falta",IFERROR(IF(COUNTIF('Parâmetros'!$F$5:$F$24,C96)&gt;0,"OK","Erro: tipo não configurado"),"Erro: lista de tipos indisponível")))</f>
        <v/>
      </c>
      <c r="R96" s="29">
        <f>IF(B96="","",IF(COUNTA(J96:L96)=0,"",IF(COUNTA(J96:L96)&lt;3,"Erro: total incompleto",IFERROR(IF('Parâmetros'!$B$12&lt;&gt;"Sim","Não aplicável",IF(ABS(L96-J96-K96)&lt;='Parâmetros'!$B$13,"OK","Erro: total não concilia")),"Erro: total inválido"))))</f>
        <v/>
      </c>
      <c r="S96" s="29">
        <f>IF(B96="","",IFERROR(IF(COUNTIF($N$8:$N$107,N96)&gt;1,"Erro: duplicado","OK"),"Erro: chave indisponível"))</f>
        <v/>
      </c>
      <c r="T96" s="29">
        <f>IF(B96="","",IF(OR(C96="",D96="",E96=""),"",IF('Parâmetros'!$B$14&lt;&gt;"Sim","Não aplicável",IFERROR(IF(E96='Parâmetros'!$B$15,"OK",IF(COUNTIFS($C$8:$C$107,C96,$D$8:$D$107,D96,$E$8:$E$107,E96-1)&gt;0,"OK","Aviso: possível omissão anterior")),"Erro: sequência inválida"))))</f>
        <v/>
      </c>
      <c r="U96" s="29">
        <f>IF(B96="","",IF(H96="","Erro: estado do documento em falta",IFERROR(IF(AND('Parâmetros'!$B$16&lt;&gt;"",H96='Parâmetros'!$B$16),"Aviso: anulado","OK"),"Erro: estado indisponível")))</f>
        <v/>
      </c>
      <c r="V96" s="29">
        <f>IF(B96="","",IF(I96="","Aviso: resultado por preencher",IFERROR(IF(AND('Parâmetros'!$B$17&lt;&gt;"",I96='Parâmetros'!$B$17),"Erro: rejeitado",IF(AND('Parâmetros'!$B$18&lt;&gt;"",I96='Parâmetros'!$B$18),"Aviso: não confirmado","OK")),"Erro: resultado indisponível")))</f>
        <v/>
      </c>
      <c r="W96" s="29">
        <f>IF(B96="","",IFERROR(IF(COUNTIF(O96:V96,"Erro*")&gt;0,"Erro",IF(COUNTIF(O96:V96,"Aviso*")&gt;0,"Aviso","Conforme")),"Erro"))</f>
        <v/>
      </c>
      <c r="X96" s="30">
        <f>IF(B96="","",IFERROR(TEXTJOIN(" | ",TRUE,IF(OR(LEFT(O96,5)="Erro:",LEFT(O96,6)="Aviso:"),O96,""),IF(OR(LEFT(P96,5)="Erro:",LEFT(P96,6)="Aviso:"),P96,""),IF(OR(LEFT(Q96,5)="Erro:",LEFT(Q96,6)="Aviso:"),Q96,""),IF(OR(LEFT(R96,5)="Erro:",LEFT(R96,6)="Aviso:"),R96,""),IF(OR(LEFT(S96,5)="Erro:",LEFT(S96,6)="Aviso:"),S96,""),IF(OR(LEFT(T96,5)="Erro:",LEFT(T96,6)="Aviso:"),T96,""),IF(OR(LEFT(U96,5)="Erro:",LEFT(U96,6)="Aviso:"),U96,""),IF(OR(LEFT(V96,5)="Erro:",LEFT(V96,6)="Aviso:"),V96,"")),"Erro: detalhe indisponível"))</f>
        <v/>
      </c>
    </row>
    <row r="97">
      <c r="A97" s="24" t="n"/>
      <c r="B97" s="24" t="n"/>
      <c r="C97" s="25" t="n"/>
      <c r="D97" s="25" t="n"/>
      <c r="E97" s="26" t="n"/>
      <c r="F97" s="27" t="n"/>
      <c r="G97" s="25" t="n"/>
      <c r="H97" s="25" t="n"/>
      <c r="I97" s="25" t="n"/>
      <c r="J97" s="28" t="n"/>
      <c r="K97" s="28" t="n"/>
      <c r="L97" s="28" t="n"/>
      <c r="M97" s="24" t="n"/>
      <c r="N97" s="29">
        <f>IF(B97="","",C97&amp;"|"&amp;D97&amp;"|"&amp;B97)</f>
        <v/>
      </c>
      <c r="O97" s="29">
        <f>IF(B97="","",IFERROR(IF(AND(B97&lt;&gt;"",C97&lt;&gt;"",D97&lt;&gt;"",E97&lt;&gt;"",ISNUMBER(E97),E97=INT(E97),E97&gt;0),"OK","Erro: identificador incompleto"),"Erro: identificador inválido"))</f>
        <v/>
      </c>
      <c r="P97" s="29">
        <f>IF(B97="","",IF(F97="","Erro: data em falta",IFERROR(IF(AND(ISNUMBER(F97),F97&gt;='Parâmetros'!$B$6,F97&lt;='Parâmetros'!$B$7),"OK","Aviso: fora do período declarado"),"Erro: data inválida")))</f>
        <v/>
      </c>
      <c r="Q97" s="29">
        <f>IF(B97="","",IF(C97="","Erro: tipo em falta",IFERROR(IF(COUNTIF('Parâmetros'!$F$5:$F$24,C97)&gt;0,"OK","Erro: tipo não configurado"),"Erro: lista de tipos indisponível")))</f>
        <v/>
      </c>
      <c r="R97" s="29">
        <f>IF(B97="","",IF(COUNTA(J97:L97)=0,"",IF(COUNTA(J97:L97)&lt;3,"Erro: total incompleto",IFERROR(IF('Parâmetros'!$B$12&lt;&gt;"Sim","Não aplicável",IF(ABS(L97-J97-K97)&lt;='Parâmetros'!$B$13,"OK","Erro: total não concilia")),"Erro: total inválido"))))</f>
        <v/>
      </c>
      <c r="S97" s="29">
        <f>IF(B97="","",IFERROR(IF(COUNTIF($N$8:$N$107,N97)&gt;1,"Erro: duplicado","OK"),"Erro: chave indisponível"))</f>
        <v/>
      </c>
      <c r="T97" s="29">
        <f>IF(B97="","",IF(OR(C97="",D97="",E97=""),"",IF('Parâmetros'!$B$14&lt;&gt;"Sim","Não aplicável",IFERROR(IF(E97='Parâmetros'!$B$15,"OK",IF(COUNTIFS($C$8:$C$107,C97,$D$8:$D$107,D97,$E$8:$E$107,E97-1)&gt;0,"OK","Aviso: possível omissão anterior")),"Erro: sequência inválida"))))</f>
        <v/>
      </c>
      <c r="U97" s="29">
        <f>IF(B97="","",IF(H97="","Erro: estado do documento em falta",IFERROR(IF(AND('Parâmetros'!$B$16&lt;&gt;"",H97='Parâmetros'!$B$16),"Aviso: anulado","OK"),"Erro: estado indisponível")))</f>
        <v/>
      </c>
      <c r="V97" s="29">
        <f>IF(B97="","",IF(I97="","Aviso: resultado por preencher",IFERROR(IF(AND('Parâmetros'!$B$17&lt;&gt;"",I97='Parâmetros'!$B$17),"Erro: rejeitado",IF(AND('Parâmetros'!$B$18&lt;&gt;"",I97='Parâmetros'!$B$18),"Aviso: não confirmado","OK")),"Erro: resultado indisponível")))</f>
        <v/>
      </c>
      <c r="W97" s="29">
        <f>IF(B97="","",IFERROR(IF(COUNTIF(O97:V97,"Erro*")&gt;0,"Erro",IF(COUNTIF(O97:V97,"Aviso*")&gt;0,"Aviso","Conforme")),"Erro"))</f>
        <v/>
      </c>
      <c r="X97" s="30">
        <f>IF(B97="","",IFERROR(TEXTJOIN(" | ",TRUE,IF(OR(LEFT(O97,5)="Erro:",LEFT(O97,6)="Aviso:"),O97,""),IF(OR(LEFT(P97,5)="Erro:",LEFT(P97,6)="Aviso:"),P97,""),IF(OR(LEFT(Q97,5)="Erro:",LEFT(Q97,6)="Aviso:"),Q97,""),IF(OR(LEFT(R97,5)="Erro:",LEFT(R97,6)="Aviso:"),R97,""),IF(OR(LEFT(S97,5)="Erro:",LEFT(S97,6)="Aviso:"),S97,""),IF(OR(LEFT(T97,5)="Erro:",LEFT(T97,6)="Aviso:"),T97,""),IF(OR(LEFT(U97,5)="Erro:",LEFT(U97,6)="Aviso:"),U97,""),IF(OR(LEFT(V97,5)="Erro:",LEFT(V97,6)="Aviso:"),V97,"")),"Erro: detalhe indisponível"))</f>
        <v/>
      </c>
    </row>
    <row r="98">
      <c r="A98" s="24" t="n"/>
      <c r="B98" s="24" t="n"/>
      <c r="C98" s="25" t="n"/>
      <c r="D98" s="25" t="n"/>
      <c r="E98" s="26" t="n"/>
      <c r="F98" s="27" t="n"/>
      <c r="G98" s="25" t="n"/>
      <c r="H98" s="25" t="n"/>
      <c r="I98" s="25" t="n"/>
      <c r="J98" s="28" t="n"/>
      <c r="K98" s="28" t="n"/>
      <c r="L98" s="28" t="n"/>
      <c r="M98" s="24" t="n"/>
      <c r="N98" s="29">
        <f>IF(B98="","",C98&amp;"|"&amp;D98&amp;"|"&amp;B98)</f>
        <v/>
      </c>
      <c r="O98" s="29">
        <f>IF(B98="","",IFERROR(IF(AND(B98&lt;&gt;"",C98&lt;&gt;"",D98&lt;&gt;"",E98&lt;&gt;"",ISNUMBER(E98),E98=INT(E98),E98&gt;0),"OK","Erro: identificador incompleto"),"Erro: identificador inválido"))</f>
        <v/>
      </c>
      <c r="P98" s="29">
        <f>IF(B98="","",IF(F98="","Erro: data em falta",IFERROR(IF(AND(ISNUMBER(F98),F98&gt;='Parâmetros'!$B$6,F98&lt;='Parâmetros'!$B$7),"OK","Aviso: fora do período declarado"),"Erro: data inválida")))</f>
        <v/>
      </c>
      <c r="Q98" s="29">
        <f>IF(B98="","",IF(C98="","Erro: tipo em falta",IFERROR(IF(COUNTIF('Parâmetros'!$F$5:$F$24,C98)&gt;0,"OK","Erro: tipo não configurado"),"Erro: lista de tipos indisponível")))</f>
        <v/>
      </c>
      <c r="R98" s="29">
        <f>IF(B98="","",IF(COUNTA(J98:L98)=0,"",IF(COUNTA(J98:L98)&lt;3,"Erro: total incompleto",IFERROR(IF('Parâmetros'!$B$12&lt;&gt;"Sim","Não aplicável",IF(ABS(L98-J98-K98)&lt;='Parâmetros'!$B$13,"OK","Erro: total não concilia")),"Erro: total inválido"))))</f>
        <v/>
      </c>
      <c r="S98" s="29">
        <f>IF(B98="","",IFERROR(IF(COUNTIF($N$8:$N$107,N98)&gt;1,"Erro: duplicado","OK"),"Erro: chave indisponível"))</f>
        <v/>
      </c>
      <c r="T98" s="29">
        <f>IF(B98="","",IF(OR(C98="",D98="",E98=""),"",IF('Parâmetros'!$B$14&lt;&gt;"Sim","Não aplicável",IFERROR(IF(E98='Parâmetros'!$B$15,"OK",IF(COUNTIFS($C$8:$C$107,C98,$D$8:$D$107,D98,$E$8:$E$107,E98-1)&gt;0,"OK","Aviso: possível omissão anterior")),"Erro: sequência inválida"))))</f>
        <v/>
      </c>
      <c r="U98" s="29">
        <f>IF(B98="","",IF(H98="","Erro: estado do documento em falta",IFERROR(IF(AND('Parâmetros'!$B$16&lt;&gt;"",H98='Parâmetros'!$B$16),"Aviso: anulado","OK"),"Erro: estado indisponível")))</f>
        <v/>
      </c>
      <c r="V98" s="29">
        <f>IF(B98="","",IF(I98="","Aviso: resultado por preencher",IFERROR(IF(AND('Parâmetros'!$B$17&lt;&gt;"",I98='Parâmetros'!$B$17),"Erro: rejeitado",IF(AND('Parâmetros'!$B$18&lt;&gt;"",I98='Parâmetros'!$B$18),"Aviso: não confirmado","OK")),"Erro: resultado indisponível")))</f>
        <v/>
      </c>
      <c r="W98" s="29">
        <f>IF(B98="","",IFERROR(IF(COUNTIF(O98:V98,"Erro*")&gt;0,"Erro",IF(COUNTIF(O98:V98,"Aviso*")&gt;0,"Aviso","Conforme")),"Erro"))</f>
        <v/>
      </c>
      <c r="X98" s="30">
        <f>IF(B98="","",IFERROR(TEXTJOIN(" | ",TRUE,IF(OR(LEFT(O98,5)="Erro:",LEFT(O98,6)="Aviso:"),O98,""),IF(OR(LEFT(P98,5)="Erro:",LEFT(P98,6)="Aviso:"),P98,""),IF(OR(LEFT(Q98,5)="Erro:",LEFT(Q98,6)="Aviso:"),Q98,""),IF(OR(LEFT(R98,5)="Erro:",LEFT(R98,6)="Aviso:"),R98,""),IF(OR(LEFT(S98,5)="Erro:",LEFT(S98,6)="Aviso:"),S98,""),IF(OR(LEFT(T98,5)="Erro:",LEFT(T98,6)="Aviso:"),T98,""),IF(OR(LEFT(U98,5)="Erro:",LEFT(U98,6)="Aviso:"),U98,""),IF(OR(LEFT(V98,5)="Erro:",LEFT(V98,6)="Aviso:"),V98,"")),"Erro: detalhe indisponível"))</f>
        <v/>
      </c>
    </row>
    <row r="99">
      <c r="A99" s="24" t="n"/>
      <c r="B99" s="24" t="n"/>
      <c r="C99" s="25" t="n"/>
      <c r="D99" s="25" t="n"/>
      <c r="E99" s="26" t="n"/>
      <c r="F99" s="27" t="n"/>
      <c r="G99" s="25" t="n"/>
      <c r="H99" s="25" t="n"/>
      <c r="I99" s="25" t="n"/>
      <c r="J99" s="28" t="n"/>
      <c r="K99" s="28" t="n"/>
      <c r="L99" s="28" t="n"/>
      <c r="M99" s="24" t="n"/>
      <c r="N99" s="29">
        <f>IF(B99="","",C99&amp;"|"&amp;D99&amp;"|"&amp;B99)</f>
        <v/>
      </c>
      <c r="O99" s="29">
        <f>IF(B99="","",IFERROR(IF(AND(B99&lt;&gt;"",C99&lt;&gt;"",D99&lt;&gt;"",E99&lt;&gt;"",ISNUMBER(E99),E99=INT(E99),E99&gt;0),"OK","Erro: identificador incompleto"),"Erro: identificador inválido"))</f>
        <v/>
      </c>
      <c r="P99" s="29">
        <f>IF(B99="","",IF(F99="","Erro: data em falta",IFERROR(IF(AND(ISNUMBER(F99),F99&gt;='Parâmetros'!$B$6,F99&lt;='Parâmetros'!$B$7),"OK","Aviso: fora do período declarado"),"Erro: data inválida")))</f>
        <v/>
      </c>
      <c r="Q99" s="29">
        <f>IF(B99="","",IF(C99="","Erro: tipo em falta",IFERROR(IF(COUNTIF('Parâmetros'!$F$5:$F$24,C99)&gt;0,"OK","Erro: tipo não configurado"),"Erro: lista de tipos indisponível")))</f>
        <v/>
      </c>
      <c r="R99" s="29">
        <f>IF(B99="","",IF(COUNTA(J99:L99)=0,"",IF(COUNTA(J99:L99)&lt;3,"Erro: total incompleto",IFERROR(IF('Parâmetros'!$B$12&lt;&gt;"Sim","Não aplicável",IF(ABS(L99-J99-K99)&lt;='Parâmetros'!$B$13,"OK","Erro: total não concilia")),"Erro: total inválido"))))</f>
        <v/>
      </c>
      <c r="S99" s="29">
        <f>IF(B99="","",IFERROR(IF(COUNTIF($N$8:$N$107,N99)&gt;1,"Erro: duplicado","OK"),"Erro: chave indisponível"))</f>
        <v/>
      </c>
      <c r="T99" s="29">
        <f>IF(B99="","",IF(OR(C99="",D99="",E99=""),"",IF('Parâmetros'!$B$14&lt;&gt;"Sim","Não aplicável",IFERROR(IF(E99='Parâmetros'!$B$15,"OK",IF(COUNTIFS($C$8:$C$107,C99,$D$8:$D$107,D99,$E$8:$E$107,E99-1)&gt;0,"OK","Aviso: possível omissão anterior")),"Erro: sequência inválida"))))</f>
        <v/>
      </c>
      <c r="U99" s="29">
        <f>IF(B99="","",IF(H99="","Erro: estado do documento em falta",IFERROR(IF(AND('Parâmetros'!$B$16&lt;&gt;"",H99='Parâmetros'!$B$16),"Aviso: anulado","OK"),"Erro: estado indisponível")))</f>
        <v/>
      </c>
      <c r="V99" s="29">
        <f>IF(B99="","",IF(I99="","Aviso: resultado por preencher",IFERROR(IF(AND('Parâmetros'!$B$17&lt;&gt;"",I99='Parâmetros'!$B$17),"Erro: rejeitado",IF(AND('Parâmetros'!$B$18&lt;&gt;"",I99='Parâmetros'!$B$18),"Aviso: não confirmado","OK")),"Erro: resultado indisponível")))</f>
        <v/>
      </c>
      <c r="W99" s="29">
        <f>IF(B99="","",IFERROR(IF(COUNTIF(O99:V99,"Erro*")&gt;0,"Erro",IF(COUNTIF(O99:V99,"Aviso*")&gt;0,"Aviso","Conforme")),"Erro"))</f>
        <v/>
      </c>
      <c r="X99" s="30">
        <f>IF(B99="","",IFERROR(TEXTJOIN(" | ",TRUE,IF(OR(LEFT(O99,5)="Erro:",LEFT(O99,6)="Aviso:"),O99,""),IF(OR(LEFT(P99,5)="Erro:",LEFT(P99,6)="Aviso:"),P99,""),IF(OR(LEFT(Q99,5)="Erro:",LEFT(Q99,6)="Aviso:"),Q99,""),IF(OR(LEFT(R99,5)="Erro:",LEFT(R99,6)="Aviso:"),R99,""),IF(OR(LEFT(S99,5)="Erro:",LEFT(S99,6)="Aviso:"),S99,""),IF(OR(LEFT(T99,5)="Erro:",LEFT(T99,6)="Aviso:"),T99,""),IF(OR(LEFT(U99,5)="Erro:",LEFT(U99,6)="Aviso:"),U99,""),IF(OR(LEFT(V99,5)="Erro:",LEFT(V99,6)="Aviso:"),V99,"")),"Erro: detalhe indisponível"))</f>
        <v/>
      </c>
    </row>
    <row r="100">
      <c r="A100" s="24" t="n"/>
      <c r="B100" s="24" t="n"/>
      <c r="C100" s="25" t="n"/>
      <c r="D100" s="25" t="n"/>
      <c r="E100" s="26" t="n"/>
      <c r="F100" s="27" t="n"/>
      <c r="G100" s="25" t="n"/>
      <c r="H100" s="25" t="n"/>
      <c r="I100" s="25" t="n"/>
      <c r="J100" s="28" t="n"/>
      <c r="K100" s="28" t="n"/>
      <c r="L100" s="28" t="n"/>
      <c r="M100" s="24" t="n"/>
      <c r="N100" s="29">
        <f>IF(B100="","",C100&amp;"|"&amp;D100&amp;"|"&amp;B100)</f>
        <v/>
      </c>
      <c r="O100" s="29">
        <f>IF(B100="","",IFERROR(IF(AND(B100&lt;&gt;"",C100&lt;&gt;"",D100&lt;&gt;"",E100&lt;&gt;"",ISNUMBER(E100),E100=INT(E100),E100&gt;0),"OK","Erro: identificador incompleto"),"Erro: identificador inválido"))</f>
        <v/>
      </c>
      <c r="P100" s="29">
        <f>IF(B100="","",IF(F100="","Erro: data em falta",IFERROR(IF(AND(ISNUMBER(F100),F100&gt;='Parâmetros'!$B$6,F100&lt;='Parâmetros'!$B$7),"OK","Aviso: fora do período declarado"),"Erro: data inválida")))</f>
        <v/>
      </c>
      <c r="Q100" s="29">
        <f>IF(B100="","",IF(C100="","Erro: tipo em falta",IFERROR(IF(COUNTIF('Parâmetros'!$F$5:$F$24,C100)&gt;0,"OK","Erro: tipo não configurado"),"Erro: lista de tipos indisponível")))</f>
        <v/>
      </c>
      <c r="R100" s="29">
        <f>IF(B100="","",IF(COUNTA(J100:L100)=0,"",IF(COUNTA(J100:L100)&lt;3,"Erro: total incompleto",IFERROR(IF('Parâmetros'!$B$12&lt;&gt;"Sim","Não aplicável",IF(ABS(L100-J100-K100)&lt;='Parâmetros'!$B$13,"OK","Erro: total não concilia")),"Erro: total inválido"))))</f>
        <v/>
      </c>
      <c r="S100" s="29">
        <f>IF(B100="","",IFERROR(IF(COUNTIF($N$8:$N$107,N100)&gt;1,"Erro: duplicado","OK"),"Erro: chave indisponível"))</f>
        <v/>
      </c>
      <c r="T100" s="29">
        <f>IF(B100="","",IF(OR(C100="",D100="",E100=""),"",IF('Parâmetros'!$B$14&lt;&gt;"Sim","Não aplicável",IFERROR(IF(E100='Parâmetros'!$B$15,"OK",IF(COUNTIFS($C$8:$C$107,C100,$D$8:$D$107,D100,$E$8:$E$107,E100-1)&gt;0,"OK","Aviso: possível omissão anterior")),"Erro: sequência inválida"))))</f>
        <v/>
      </c>
      <c r="U100" s="29">
        <f>IF(B100="","",IF(H100="","Erro: estado do documento em falta",IFERROR(IF(AND('Parâmetros'!$B$16&lt;&gt;"",H100='Parâmetros'!$B$16),"Aviso: anulado","OK"),"Erro: estado indisponível")))</f>
        <v/>
      </c>
      <c r="V100" s="29">
        <f>IF(B100="","",IF(I100="","Aviso: resultado por preencher",IFERROR(IF(AND('Parâmetros'!$B$17&lt;&gt;"",I100='Parâmetros'!$B$17),"Erro: rejeitado",IF(AND('Parâmetros'!$B$18&lt;&gt;"",I100='Parâmetros'!$B$18),"Aviso: não confirmado","OK")),"Erro: resultado indisponível")))</f>
        <v/>
      </c>
      <c r="W100" s="29">
        <f>IF(B100="","",IFERROR(IF(COUNTIF(O100:V100,"Erro*")&gt;0,"Erro",IF(COUNTIF(O100:V100,"Aviso*")&gt;0,"Aviso","Conforme")),"Erro"))</f>
        <v/>
      </c>
      <c r="X100" s="30">
        <f>IF(B100="","",IFERROR(TEXTJOIN(" | ",TRUE,IF(OR(LEFT(O100,5)="Erro:",LEFT(O100,6)="Aviso:"),O100,""),IF(OR(LEFT(P100,5)="Erro:",LEFT(P100,6)="Aviso:"),P100,""),IF(OR(LEFT(Q100,5)="Erro:",LEFT(Q100,6)="Aviso:"),Q100,""),IF(OR(LEFT(R100,5)="Erro:",LEFT(R100,6)="Aviso:"),R100,""),IF(OR(LEFT(S100,5)="Erro:",LEFT(S100,6)="Aviso:"),S100,""),IF(OR(LEFT(T100,5)="Erro:",LEFT(T100,6)="Aviso:"),T100,""),IF(OR(LEFT(U100,5)="Erro:",LEFT(U100,6)="Aviso:"),U100,""),IF(OR(LEFT(V100,5)="Erro:",LEFT(V100,6)="Aviso:"),V100,"")),"Erro: detalhe indisponível"))</f>
        <v/>
      </c>
    </row>
    <row r="101">
      <c r="A101" s="24" t="n"/>
      <c r="B101" s="24" t="n"/>
      <c r="C101" s="25" t="n"/>
      <c r="D101" s="25" t="n"/>
      <c r="E101" s="26" t="n"/>
      <c r="F101" s="27" t="n"/>
      <c r="G101" s="25" t="n"/>
      <c r="H101" s="25" t="n"/>
      <c r="I101" s="25" t="n"/>
      <c r="J101" s="28" t="n"/>
      <c r="K101" s="28" t="n"/>
      <c r="L101" s="28" t="n"/>
      <c r="M101" s="24" t="n"/>
      <c r="N101" s="29">
        <f>IF(B101="","",C101&amp;"|"&amp;D101&amp;"|"&amp;B101)</f>
        <v/>
      </c>
      <c r="O101" s="29">
        <f>IF(B101="","",IFERROR(IF(AND(B101&lt;&gt;"",C101&lt;&gt;"",D101&lt;&gt;"",E101&lt;&gt;"",ISNUMBER(E101),E101=INT(E101),E101&gt;0),"OK","Erro: identificador incompleto"),"Erro: identificador inválido"))</f>
        <v/>
      </c>
      <c r="P101" s="29">
        <f>IF(B101="","",IF(F101="","Erro: data em falta",IFERROR(IF(AND(ISNUMBER(F101),F101&gt;='Parâmetros'!$B$6,F101&lt;='Parâmetros'!$B$7),"OK","Aviso: fora do período declarado"),"Erro: data inválida")))</f>
        <v/>
      </c>
      <c r="Q101" s="29">
        <f>IF(B101="","",IF(C101="","Erro: tipo em falta",IFERROR(IF(COUNTIF('Parâmetros'!$F$5:$F$24,C101)&gt;0,"OK","Erro: tipo não configurado"),"Erro: lista de tipos indisponível")))</f>
        <v/>
      </c>
      <c r="R101" s="29">
        <f>IF(B101="","",IF(COUNTA(J101:L101)=0,"",IF(COUNTA(J101:L101)&lt;3,"Erro: total incompleto",IFERROR(IF('Parâmetros'!$B$12&lt;&gt;"Sim","Não aplicável",IF(ABS(L101-J101-K101)&lt;='Parâmetros'!$B$13,"OK","Erro: total não concilia")),"Erro: total inválido"))))</f>
        <v/>
      </c>
      <c r="S101" s="29">
        <f>IF(B101="","",IFERROR(IF(COUNTIF($N$8:$N$107,N101)&gt;1,"Erro: duplicado","OK"),"Erro: chave indisponível"))</f>
        <v/>
      </c>
      <c r="T101" s="29">
        <f>IF(B101="","",IF(OR(C101="",D101="",E101=""),"",IF('Parâmetros'!$B$14&lt;&gt;"Sim","Não aplicável",IFERROR(IF(E101='Parâmetros'!$B$15,"OK",IF(COUNTIFS($C$8:$C$107,C101,$D$8:$D$107,D101,$E$8:$E$107,E101-1)&gt;0,"OK","Aviso: possível omissão anterior")),"Erro: sequência inválida"))))</f>
        <v/>
      </c>
      <c r="U101" s="29">
        <f>IF(B101="","",IF(H101="","Erro: estado do documento em falta",IFERROR(IF(AND('Parâmetros'!$B$16&lt;&gt;"",H101='Parâmetros'!$B$16),"Aviso: anulado","OK"),"Erro: estado indisponível")))</f>
        <v/>
      </c>
      <c r="V101" s="29">
        <f>IF(B101="","",IF(I101="","Aviso: resultado por preencher",IFERROR(IF(AND('Parâmetros'!$B$17&lt;&gt;"",I101='Parâmetros'!$B$17),"Erro: rejeitado",IF(AND('Parâmetros'!$B$18&lt;&gt;"",I101='Parâmetros'!$B$18),"Aviso: não confirmado","OK")),"Erro: resultado indisponível")))</f>
        <v/>
      </c>
      <c r="W101" s="29">
        <f>IF(B101="","",IFERROR(IF(COUNTIF(O101:V101,"Erro*")&gt;0,"Erro",IF(COUNTIF(O101:V101,"Aviso*")&gt;0,"Aviso","Conforme")),"Erro"))</f>
        <v/>
      </c>
      <c r="X101" s="30">
        <f>IF(B101="","",IFERROR(TEXTJOIN(" | ",TRUE,IF(OR(LEFT(O101,5)="Erro:",LEFT(O101,6)="Aviso:"),O101,""),IF(OR(LEFT(P101,5)="Erro:",LEFT(P101,6)="Aviso:"),P101,""),IF(OR(LEFT(Q101,5)="Erro:",LEFT(Q101,6)="Aviso:"),Q101,""),IF(OR(LEFT(R101,5)="Erro:",LEFT(R101,6)="Aviso:"),R101,""),IF(OR(LEFT(S101,5)="Erro:",LEFT(S101,6)="Aviso:"),S101,""),IF(OR(LEFT(T101,5)="Erro:",LEFT(T101,6)="Aviso:"),T101,""),IF(OR(LEFT(U101,5)="Erro:",LEFT(U101,6)="Aviso:"),U101,""),IF(OR(LEFT(V101,5)="Erro:",LEFT(V101,6)="Aviso:"),V101,"")),"Erro: detalhe indisponível"))</f>
        <v/>
      </c>
    </row>
    <row r="102">
      <c r="A102" s="24" t="n"/>
      <c r="B102" s="24" t="n"/>
      <c r="C102" s="25" t="n"/>
      <c r="D102" s="25" t="n"/>
      <c r="E102" s="26" t="n"/>
      <c r="F102" s="27" t="n"/>
      <c r="G102" s="25" t="n"/>
      <c r="H102" s="25" t="n"/>
      <c r="I102" s="25" t="n"/>
      <c r="J102" s="28" t="n"/>
      <c r="K102" s="28" t="n"/>
      <c r="L102" s="28" t="n"/>
      <c r="M102" s="24" t="n"/>
      <c r="N102" s="29">
        <f>IF(B102="","",C102&amp;"|"&amp;D102&amp;"|"&amp;B102)</f>
        <v/>
      </c>
      <c r="O102" s="29">
        <f>IF(B102="","",IFERROR(IF(AND(B102&lt;&gt;"",C102&lt;&gt;"",D102&lt;&gt;"",E102&lt;&gt;"",ISNUMBER(E102),E102=INT(E102),E102&gt;0),"OK","Erro: identificador incompleto"),"Erro: identificador inválido"))</f>
        <v/>
      </c>
      <c r="P102" s="29">
        <f>IF(B102="","",IF(F102="","Erro: data em falta",IFERROR(IF(AND(ISNUMBER(F102),F102&gt;='Parâmetros'!$B$6,F102&lt;='Parâmetros'!$B$7),"OK","Aviso: fora do período declarado"),"Erro: data inválida")))</f>
        <v/>
      </c>
      <c r="Q102" s="29">
        <f>IF(B102="","",IF(C102="","Erro: tipo em falta",IFERROR(IF(COUNTIF('Parâmetros'!$F$5:$F$24,C102)&gt;0,"OK","Erro: tipo não configurado"),"Erro: lista de tipos indisponível")))</f>
        <v/>
      </c>
      <c r="R102" s="29">
        <f>IF(B102="","",IF(COUNTA(J102:L102)=0,"",IF(COUNTA(J102:L102)&lt;3,"Erro: total incompleto",IFERROR(IF('Parâmetros'!$B$12&lt;&gt;"Sim","Não aplicável",IF(ABS(L102-J102-K102)&lt;='Parâmetros'!$B$13,"OK","Erro: total não concilia")),"Erro: total inválido"))))</f>
        <v/>
      </c>
      <c r="S102" s="29">
        <f>IF(B102="","",IFERROR(IF(COUNTIF($N$8:$N$107,N102)&gt;1,"Erro: duplicado","OK"),"Erro: chave indisponível"))</f>
        <v/>
      </c>
      <c r="T102" s="29">
        <f>IF(B102="","",IF(OR(C102="",D102="",E102=""),"",IF('Parâmetros'!$B$14&lt;&gt;"Sim","Não aplicável",IFERROR(IF(E102='Parâmetros'!$B$15,"OK",IF(COUNTIFS($C$8:$C$107,C102,$D$8:$D$107,D102,$E$8:$E$107,E102-1)&gt;0,"OK","Aviso: possível omissão anterior")),"Erro: sequência inválida"))))</f>
        <v/>
      </c>
      <c r="U102" s="29">
        <f>IF(B102="","",IF(H102="","Erro: estado do documento em falta",IFERROR(IF(AND('Parâmetros'!$B$16&lt;&gt;"",H102='Parâmetros'!$B$16),"Aviso: anulado","OK"),"Erro: estado indisponível")))</f>
        <v/>
      </c>
      <c r="V102" s="29">
        <f>IF(B102="","",IF(I102="","Aviso: resultado por preencher",IFERROR(IF(AND('Parâmetros'!$B$17&lt;&gt;"",I102='Parâmetros'!$B$17),"Erro: rejeitado",IF(AND('Parâmetros'!$B$18&lt;&gt;"",I102='Parâmetros'!$B$18),"Aviso: não confirmado","OK")),"Erro: resultado indisponível")))</f>
        <v/>
      </c>
      <c r="W102" s="29">
        <f>IF(B102="","",IFERROR(IF(COUNTIF(O102:V102,"Erro*")&gt;0,"Erro",IF(COUNTIF(O102:V102,"Aviso*")&gt;0,"Aviso","Conforme")),"Erro"))</f>
        <v/>
      </c>
      <c r="X102" s="30">
        <f>IF(B102="","",IFERROR(TEXTJOIN(" | ",TRUE,IF(OR(LEFT(O102,5)="Erro:",LEFT(O102,6)="Aviso:"),O102,""),IF(OR(LEFT(P102,5)="Erro:",LEFT(P102,6)="Aviso:"),P102,""),IF(OR(LEFT(Q102,5)="Erro:",LEFT(Q102,6)="Aviso:"),Q102,""),IF(OR(LEFT(R102,5)="Erro:",LEFT(R102,6)="Aviso:"),R102,""),IF(OR(LEFT(S102,5)="Erro:",LEFT(S102,6)="Aviso:"),S102,""),IF(OR(LEFT(T102,5)="Erro:",LEFT(T102,6)="Aviso:"),T102,""),IF(OR(LEFT(U102,5)="Erro:",LEFT(U102,6)="Aviso:"),U102,""),IF(OR(LEFT(V102,5)="Erro:",LEFT(V102,6)="Aviso:"),V102,"")),"Erro: detalhe indisponível"))</f>
        <v/>
      </c>
    </row>
    <row r="103">
      <c r="A103" s="24" t="n"/>
      <c r="B103" s="24" t="n"/>
      <c r="C103" s="25" t="n"/>
      <c r="D103" s="25" t="n"/>
      <c r="E103" s="26" t="n"/>
      <c r="F103" s="27" t="n"/>
      <c r="G103" s="25" t="n"/>
      <c r="H103" s="25" t="n"/>
      <c r="I103" s="25" t="n"/>
      <c r="J103" s="28" t="n"/>
      <c r="K103" s="28" t="n"/>
      <c r="L103" s="28" t="n"/>
      <c r="M103" s="24" t="n"/>
      <c r="N103" s="29">
        <f>IF(B103="","",C103&amp;"|"&amp;D103&amp;"|"&amp;B103)</f>
        <v/>
      </c>
      <c r="O103" s="29">
        <f>IF(B103="","",IFERROR(IF(AND(B103&lt;&gt;"",C103&lt;&gt;"",D103&lt;&gt;"",E103&lt;&gt;"",ISNUMBER(E103),E103=INT(E103),E103&gt;0),"OK","Erro: identificador incompleto"),"Erro: identificador inválido"))</f>
        <v/>
      </c>
      <c r="P103" s="29">
        <f>IF(B103="","",IF(F103="","Erro: data em falta",IFERROR(IF(AND(ISNUMBER(F103),F103&gt;='Parâmetros'!$B$6,F103&lt;='Parâmetros'!$B$7),"OK","Aviso: fora do período declarado"),"Erro: data inválida")))</f>
        <v/>
      </c>
      <c r="Q103" s="29">
        <f>IF(B103="","",IF(C103="","Erro: tipo em falta",IFERROR(IF(COUNTIF('Parâmetros'!$F$5:$F$24,C103)&gt;0,"OK","Erro: tipo não configurado"),"Erro: lista de tipos indisponível")))</f>
        <v/>
      </c>
      <c r="R103" s="29">
        <f>IF(B103="","",IF(COUNTA(J103:L103)=0,"",IF(COUNTA(J103:L103)&lt;3,"Erro: total incompleto",IFERROR(IF('Parâmetros'!$B$12&lt;&gt;"Sim","Não aplicável",IF(ABS(L103-J103-K103)&lt;='Parâmetros'!$B$13,"OK","Erro: total não concilia")),"Erro: total inválido"))))</f>
        <v/>
      </c>
      <c r="S103" s="29">
        <f>IF(B103="","",IFERROR(IF(COUNTIF($N$8:$N$107,N103)&gt;1,"Erro: duplicado","OK"),"Erro: chave indisponível"))</f>
        <v/>
      </c>
      <c r="T103" s="29">
        <f>IF(B103="","",IF(OR(C103="",D103="",E103=""),"",IF('Parâmetros'!$B$14&lt;&gt;"Sim","Não aplicável",IFERROR(IF(E103='Parâmetros'!$B$15,"OK",IF(COUNTIFS($C$8:$C$107,C103,$D$8:$D$107,D103,$E$8:$E$107,E103-1)&gt;0,"OK","Aviso: possível omissão anterior")),"Erro: sequência inválida"))))</f>
        <v/>
      </c>
      <c r="U103" s="29">
        <f>IF(B103="","",IF(H103="","Erro: estado do documento em falta",IFERROR(IF(AND('Parâmetros'!$B$16&lt;&gt;"",H103='Parâmetros'!$B$16),"Aviso: anulado","OK"),"Erro: estado indisponível")))</f>
        <v/>
      </c>
      <c r="V103" s="29">
        <f>IF(B103="","",IF(I103="","Aviso: resultado por preencher",IFERROR(IF(AND('Parâmetros'!$B$17&lt;&gt;"",I103='Parâmetros'!$B$17),"Erro: rejeitado",IF(AND('Parâmetros'!$B$18&lt;&gt;"",I103='Parâmetros'!$B$18),"Aviso: não confirmado","OK")),"Erro: resultado indisponível")))</f>
        <v/>
      </c>
      <c r="W103" s="29">
        <f>IF(B103="","",IFERROR(IF(COUNTIF(O103:V103,"Erro*")&gt;0,"Erro",IF(COUNTIF(O103:V103,"Aviso*")&gt;0,"Aviso","Conforme")),"Erro"))</f>
        <v/>
      </c>
      <c r="X103" s="30">
        <f>IF(B103="","",IFERROR(TEXTJOIN(" | ",TRUE,IF(OR(LEFT(O103,5)="Erro:",LEFT(O103,6)="Aviso:"),O103,""),IF(OR(LEFT(P103,5)="Erro:",LEFT(P103,6)="Aviso:"),P103,""),IF(OR(LEFT(Q103,5)="Erro:",LEFT(Q103,6)="Aviso:"),Q103,""),IF(OR(LEFT(R103,5)="Erro:",LEFT(R103,6)="Aviso:"),R103,""),IF(OR(LEFT(S103,5)="Erro:",LEFT(S103,6)="Aviso:"),S103,""),IF(OR(LEFT(T103,5)="Erro:",LEFT(T103,6)="Aviso:"),T103,""),IF(OR(LEFT(U103,5)="Erro:",LEFT(U103,6)="Aviso:"),U103,""),IF(OR(LEFT(V103,5)="Erro:",LEFT(V103,6)="Aviso:"),V103,"")),"Erro: detalhe indisponível"))</f>
        <v/>
      </c>
    </row>
    <row r="104">
      <c r="A104" s="24" t="n"/>
      <c r="B104" s="24" t="n"/>
      <c r="C104" s="25" t="n"/>
      <c r="D104" s="25" t="n"/>
      <c r="E104" s="26" t="n"/>
      <c r="F104" s="27" t="n"/>
      <c r="G104" s="25" t="n"/>
      <c r="H104" s="25" t="n"/>
      <c r="I104" s="25" t="n"/>
      <c r="J104" s="28" t="n"/>
      <c r="K104" s="28" t="n"/>
      <c r="L104" s="28" t="n"/>
      <c r="M104" s="24" t="n"/>
      <c r="N104" s="29">
        <f>IF(B104="","",C104&amp;"|"&amp;D104&amp;"|"&amp;B104)</f>
        <v/>
      </c>
      <c r="O104" s="29">
        <f>IF(B104="","",IFERROR(IF(AND(B104&lt;&gt;"",C104&lt;&gt;"",D104&lt;&gt;"",E104&lt;&gt;"",ISNUMBER(E104),E104=INT(E104),E104&gt;0),"OK","Erro: identificador incompleto"),"Erro: identificador inválido"))</f>
        <v/>
      </c>
      <c r="P104" s="29">
        <f>IF(B104="","",IF(F104="","Erro: data em falta",IFERROR(IF(AND(ISNUMBER(F104),F104&gt;='Parâmetros'!$B$6,F104&lt;='Parâmetros'!$B$7),"OK","Aviso: fora do período declarado"),"Erro: data inválida")))</f>
        <v/>
      </c>
      <c r="Q104" s="29">
        <f>IF(B104="","",IF(C104="","Erro: tipo em falta",IFERROR(IF(COUNTIF('Parâmetros'!$F$5:$F$24,C104)&gt;0,"OK","Erro: tipo não configurado"),"Erro: lista de tipos indisponível")))</f>
        <v/>
      </c>
      <c r="R104" s="29">
        <f>IF(B104="","",IF(COUNTA(J104:L104)=0,"",IF(COUNTA(J104:L104)&lt;3,"Erro: total incompleto",IFERROR(IF('Parâmetros'!$B$12&lt;&gt;"Sim","Não aplicável",IF(ABS(L104-J104-K104)&lt;='Parâmetros'!$B$13,"OK","Erro: total não concilia")),"Erro: total inválido"))))</f>
        <v/>
      </c>
      <c r="S104" s="29">
        <f>IF(B104="","",IFERROR(IF(COUNTIF($N$8:$N$107,N104)&gt;1,"Erro: duplicado","OK"),"Erro: chave indisponível"))</f>
        <v/>
      </c>
      <c r="T104" s="29">
        <f>IF(B104="","",IF(OR(C104="",D104="",E104=""),"",IF('Parâmetros'!$B$14&lt;&gt;"Sim","Não aplicável",IFERROR(IF(E104='Parâmetros'!$B$15,"OK",IF(COUNTIFS($C$8:$C$107,C104,$D$8:$D$107,D104,$E$8:$E$107,E104-1)&gt;0,"OK","Aviso: possível omissão anterior")),"Erro: sequência inválida"))))</f>
        <v/>
      </c>
      <c r="U104" s="29">
        <f>IF(B104="","",IF(H104="","Erro: estado do documento em falta",IFERROR(IF(AND('Parâmetros'!$B$16&lt;&gt;"",H104='Parâmetros'!$B$16),"Aviso: anulado","OK"),"Erro: estado indisponível")))</f>
        <v/>
      </c>
      <c r="V104" s="29">
        <f>IF(B104="","",IF(I104="","Aviso: resultado por preencher",IFERROR(IF(AND('Parâmetros'!$B$17&lt;&gt;"",I104='Parâmetros'!$B$17),"Erro: rejeitado",IF(AND('Parâmetros'!$B$18&lt;&gt;"",I104='Parâmetros'!$B$18),"Aviso: não confirmado","OK")),"Erro: resultado indisponível")))</f>
        <v/>
      </c>
      <c r="W104" s="29">
        <f>IF(B104="","",IFERROR(IF(COUNTIF(O104:V104,"Erro*")&gt;0,"Erro",IF(COUNTIF(O104:V104,"Aviso*")&gt;0,"Aviso","Conforme")),"Erro"))</f>
        <v/>
      </c>
      <c r="X104" s="30">
        <f>IF(B104="","",IFERROR(TEXTJOIN(" | ",TRUE,IF(OR(LEFT(O104,5)="Erro:",LEFT(O104,6)="Aviso:"),O104,""),IF(OR(LEFT(P104,5)="Erro:",LEFT(P104,6)="Aviso:"),P104,""),IF(OR(LEFT(Q104,5)="Erro:",LEFT(Q104,6)="Aviso:"),Q104,""),IF(OR(LEFT(R104,5)="Erro:",LEFT(R104,6)="Aviso:"),R104,""),IF(OR(LEFT(S104,5)="Erro:",LEFT(S104,6)="Aviso:"),S104,""),IF(OR(LEFT(T104,5)="Erro:",LEFT(T104,6)="Aviso:"),T104,""),IF(OR(LEFT(U104,5)="Erro:",LEFT(U104,6)="Aviso:"),U104,""),IF(OR(LEFT(V104,5)="Erro:",LEFT(V104,6)="Aviso:"),V104,"")),"Erro: detalhe indisponível"))</f>
        <v/>
      </c>
    </row>
    <row r="105">
      <c r="A105" s="24" t="n"/>
      <c r="B105" s="24" t="n"/>
      <c r="C105" s="25" t="n"/>
      <c r="D105" s="25" t="n"/>
      <c r="E105" s="26" t="n"/>
      <c r="F105" s="27" t="n"/>
      <c r="G105" s="25" t="n"/>
      <c r="H105" s="25" t="n"/>
      <c r="I105" s="25" t="n"/>
      <c r="J105" s="28" t="n"/>
      <c r="K105" s="28" t="n"/>
      <c r="L105" s="28" t="n"/>
      <c r="M105" s="24" t="n"/>
      <c r="N105" s="29">
        <f>IF(B105="","",C105&amp;"|"&amp;D105&amp;"|"&amp;B105)</f>
        <v/>
      </c>
      <c r="O105" s="29">
        <f>IF(B105="","",IFERROR(IF(AND(B105&lt;&gt;"",C105&lt;&gt;"",D105&lt;&gt;"",E105&lt;&gt;"",ISNUMBER(E105),E105=INT(E105),E105&gt;0),"OK","Erro: identificador incompleto"),"Erro: identificador inválido"))</f>
        <v/>
      </c>
      <c r="P105" s="29">
        <f>IF(B105="","",IF(F105="","Erro: data em falta",IFERROR(IF(AND(ISNUMBER(F105),F105&gt;='Parâmetros'!$B$6,F105&lt;='Parâmetros'!$B$7),"OK","Aviso: fora do período declarado"),"Erro: data inválida")))</f>
        <v/>
      </c>
      <c r="Q105" s="29">
        <f>IF(B105="","",IF(C105="","Erro: tipo em falta",IFERROR(IF(COUNTIF('Parâmetros'!$F$5:$F$24,C105)&gt;0,"OK","Erro: tipo não configurado"),"Erro: lista de tipos indisponível")))</f>
        <v/>
      </c>
      <c r="R105" s="29">
        <f>IF(B105="","",IF(COUNTA(J105:L105)=0,"",IF(COUNTA(J105:L105)&lt;3,"Erro: total incompleto",IFERROR(IF('Parâmetros'!$B$12&lt;&gt;"Sim","Não aplicável",IF(ABS(L105-J105-K105)&lt;='Parâmetros'!$B$13,"OK","Erro: total não concilia")),"Erro: total inválido"))))</f>
        <v/>
      </c>
      <c r="S105" s="29">
        <f>IF(B105="","",IFERROR(IF(COUNTIF($N$8:$N$107,N105)&gt;1,"Erro: duplicado","OK"),"Erro: chave indisponível"))</f>
        <v/>
      </c>
      <c r="T105" s="29">
        <f>IF(B105="","",IF(OR(C105="",D105="",E105=""),"",IF('Parâmetros'!$B$14&lt;&gt;"Sim","Não aplicável",IFERROR(IF(E105='Parâmetros'!$B$15,"OK",IF(COUNTIFS($C$8:$C$107,C105,$D$8:$D$107,D105,$E$8:$E$107,E105-1)&gt;0,"OK","Aviso: possível omissão anterior")),"Erro: sequência inválida"))))</f>
        <v/>
      </c>
      <c r="U105" s="29">
        <f>IF(B105="","",IF(H105="","Erro: estado do documento em falta",IFERROR(IF(AND('Parâmetros'!$B$16&lt;&gt;"",H105='Parâmetros'!$B$16),"Aviso: anulado","OK"),"Erro: estado indisponível")))</f>
        <v/>
      </c>
      <c r="V105" s="29">
        <f>IF(B105="","",IF(I105="","Aviso: resultado por preencher",IFERROR(IF(AND('Parâmetros'!$B$17&lt;&gt;"",I105='Parâmetros'!$B$17),"Erro: rejeitado",IF(AND('Parâmetros'!$B$18&lt;&gt;"",I105='Parâmetros'!$B$18),"Aviso: não confirmado","OK")),"Erro: resultado indisponível")))</f>
        <v/>
      </c>
      <c r="W105" s="29">
        <f>IF(B105="","",IFERROR(IF(COUNTIF(O105:V105,"Erro*")&gt;0,"Erro",IF(COUNTIF(O105:V105,"Aviso*")&gt;0,"Aviso","Conforme")),"Erro"))</f>
        <v/>
      </c>
      <c r="X105" s="30">
        <f>IF(B105="","",IFERROR(TEXTJOIN(" | ",TRUE,IF(OR(LEFT(O105,5)="Erro:",LEFT(O105,6)="Aviso:"),O105,""),IF(OR(LEFT(P105,5)="Erro:",LEFT(P105,6)="Aviso:"),P105,""),IF(OR(LEFT(Q105,5)="Erro:",LEFT(Q105,6)="Aviso:"),Q105,""),IF(OR(LEFT(R105,5)="Erro:",LEFT(R105,6)="Aviso:"),R105,""),IF(OR(LEFT(S105,5)="Erro:",LEFT(S105,6)="Aviso:"),S105,""),IF(OR(LEFT(T105,5)="Erro:",LEFT(T105,6)="Aviso:"),T105,""),IF(OR(LEFT(U105,5)="Erro:",LEFT(U105,6)="Aviso:"),U105,""),IF(OR(LEFT(V105,5)="Erro:",LEFT(V105,6)="Aviso:"),V105,"")),"Erro: detalhe indisponível"))</f>
        <v/>
      </c>
    </row>
    <row r="106">
      <c r="A106" s="24" t="n"/>
      <c r="B106" s="24" t="n"/>
      <c r="C106" s="25" t="n"/>
      <c r="D106" s="25" t="n"/>
      <c r="E106" s="26" t="n"/>
      <c r="F106" s="27" t="n"/>
      <c r="G106" s="25" t="n"/>
      <c r="H106" s="25" t="n"/>
      <c r="I106" s="25" t="n"/>
      <c r="J106" s="28" t="n"/>
      <c r="K106" s="28" t="n"/>
      <c r="L106" s="28" t="n"/>
      <c r="M106" s="24" t="n"/>
      <c r="N106" s="29">
        <f>IF(B106="","",C106&amp;"|"&amp;D106&amp;"|"&amp;B106)</f>
        <v/>
      </c>
      <c r="O106" s="29">
        <f>IF(B106="","",IFERROR(IF(AND(B106&lt;&gt;"",C106&lt;&gt;"",D106&lt;&gt;"",E106&lt;&gt;"",ISNUMBER(E106),E106=INT(E106),E106&gt;0),"OK","Erro: identificador incompleto"),"Erro: identificador inválido"))</f>
        <v/>
      </c>
      <c r="P106" s="29">
        <f>IF(B106="","",IF(F106="","Erro: data em falta",IFERROR(IF(AND(ISNUMBER(F106),F106&gt;='Parâmetros'!$B$6,F106&lt;='Parâmetros'!$B$7),"OK","Aviso: fora do período declarado"),"Erro: data inválida")))</f>
        <v/>
      </c>
      <c r="Q106" s="29">
        <f>IF(B106="","",IF(C106="","Erro: tipo em falta",IFERROR(IF(COUNTIF('Parâmetros'!$F$5:$F$24,C106)&gt;0,"OK","Erro: tipo não configurado"),"Erro: lista de tipos indisponível")))</f>
        <v/>
      </c>
      <c r="R106" s="29">
        <f>IF(B106="","",IF(COUNTA(J106:L106)=0,"",IF(COUNTA(J106:L106)&lt;3,"Erro: total incompleto",IFERROR(IF('Parâmetros'!$B$12&lt;&gt;"Sim","Não aplicável",IF(ABS(L106-J106-K106)&lt;='Parâmetros'!$B$13,"OK","Erro: total não concilia")),"Erro: total inválido"))))</f>
        <v/>
      </c>
      <c r="S106" s="29">
        <f>IF(B106="","",IFERROR(IF(COUNTIF($N$8:$N$107,N106)&gt;1,"Erro: duplicado","OK"),"Erro: chave indisponível"))</f>
        <v/>
      </c>
      <c r="T106" s="29">
        <f>IF(B106="","",IF(OR(C106="",D106="",E106=""),"",IF('Parâmetros'!$B$14&lt;&gt;"Sim","Não aplicável",IFERROR(IF(E106='Parâmetros'!$B$15,"OK",IF(COUNTIFS($C$8:$C$107,C106,$D$8:$D$107,D106,$E$8:$E$107,E106-1)&gt;0,"OK","Aviso: possível omissão anterior")),"Erro: sequência inválida"))))</f>
        <v/>
      </c>
      <c r="U106" s="29">
        <f>IF(B106="","",IF(H106="","Erro: estado do documento em falta",IFERROR(IF(AND('Parâmetros'!$B$16&lt;&gt;"",H106='Parâmetros'!$B$16),"Aviso: anulado","OK"),"Erro: estado indisponível")))</f>
        <v/>
      </c>
      <c r="V106" s="29">
        <f>IF(B106="","",IF(I106="","Aviso: resultado por preencher",IFERROR(IF(AND('Parâmetros'!$B$17&lt;&gt;"",I106='Parâmetros'!$B$17),"Erro: rejeitado",IF(AND('Parâmetros'!$B$18&lt;&gt;"",I106='Parâmetros'!$B$18),"Aviso: não confirmado","OK")),"Erro: resultado indisponível")))</f>
        <v/>
      </c>
      <c r="W106" s="29">
        <f>IF(B106="","",IFERROR(IF(COUNTIF(O106:V106,"Erro*")&gt;0,"Erro",IF(COUNTIF(O106:V106,"Aviso*")&gt;0,"Aviso","Conforme")),"Erro"))</f>
        <v/>
      </c>
      <c r="X106" s="30">
        <f>IF(B106="","",IFERROR(TEXTJOIN(" | ",TRUE,IF(OR(LEFT(O106,5)="Erro:",LEFT(O106,6)="Aviso:"),O106,""),IF(OR(LEFT(P106,5)="Erro:",LEFT(P106,6)="Aviso:"),P106,""),IF(OR(LEFT(Q106,5)="Erro:",LEFT(Q106,6)="Aviso:"),Q106,""),IF(OR(LEFT(R106,5)="Erro:",LEFT(R106,6)="Aviso:"),R106,""),IF(OR(LEFT(S106,5)="Erro:",LEFT(S106,6)="Aviso:"),S106,""),IF(OR(LEFT(T106,5)="Erro:",LEFT(T106,6)="Aviso:"),T106,""),IF(OR(LEFT(U106,5)="Erro:",LEFT(U106,6)="Aviso:"),U106,""),IF(OR(LEFT(V106,5)="Erro:",LEFT(V106,6)="Aviso:"),V106,"")),"Erro: detalhe indisponível"))</f>
        <v/>
      </c>
    </row>
    <row r="107">
      <c r="A107" s="24" t="n"/>
      <c r="B107" s="24" t="n"/>
      <c r="C107" s="25" t="n"/>
      <c r="D107" s="25" t="n"/>
      <c r="E107" s="26" t="n"/>
      <c r="F107" s="27" t="n"/>
      <c r="G107" s="25" t="n"/>
      <c r="H107" s="25" t="n"/>
      <c r="I107" s="25" t="n"/>
      <c r="J107" s="28" t="n"/>
      <c r="K107" s="28" t="n"/>
      <c r="L107" s="28" t="n"/>
      <c r="M107" s="24" t="n"/>
      <c r="N107" s="29">
        <f>IF(B107="","",C107&amp;"|"&amp;D107&amp;"|"&amp;B107)</f>
        <v/>
      </c>
      <c r="O107" s="29">
        <f>IF(B107="","",IFERROR(IF(AND(B107&lt;&gt;"",C107&lt;&gt;"",D107&lt;&gt;"",E107&lt;&gt;"",ISNUMBER(E107),E107=INT(E107),E107&gt;0),"OK","Erro: identificador incompleto"),"Erro: identificador inválido"))</f>
        <v/>
      </c>
      <c r="P107" s="29">
        <f>IF(B107="","",IF(F107="","Erro: data em falta",IFERROR(IF(AND(ISNUMBER(F107),F107&gt;='Parâmetros'!$B$6,F107&lt;='Parâmetros'!$B$7),"OK","Aviso: fora do período declarado"),"Erro: data inválida")))</f>
        <v/>
      </c>
      <c r="Q107" s="29">
        <f>IF(B107="","",IF(C107="","Erro: tipo em falta",IFERROR(IF(COUNTIF('Parâmetros'!$F$5:$F$24,C107)&gt;0,"OK","Erro: tipo não configurado"),"Erro: lista de tipos indisponível")))</f>
        <v/>
      </c>
      <c r="R107" s="29">
        <f>IF(B107="","",IF(COUNTA(J107:L107)=0,"",IF(COUNTA(J107:L107)&lt;3,"Erro: total incompleto",IFERROR(IF('Parâmetros'!$B$12&lt;&gt;"Sim","Não aplicável",IF(ABS(L107-J107-K107)&lt;='Parâmetros'!$B$13,"OK","Erro: total não concilia")),"Erro: total inválido"))))</f>
        <v/>
      </c>
      <c r="S107" s="29">
        <f>IF(B107="","",IFERROR(IF(COUNTIF($N$8:$N$107,N107)&gt;1,"Erro: duplicado","OK"),"Erro: chave indisponível"))</f>
        <v/>
      </c>
      <c r="T107" s="29">
        <f>IF(B107="","",IF(OR(C107="",D107="",E107=""),"",IF('Parâmetros'!$B$14&lt;&gt;"Sim","Não aplicável",IFERROR(IF(E107='Parâmetros'!$B$15,"OK",IF(COUNTIFS($C$8:$C$107,C107,$D$8:$D$107,D107,$E$8:$E$107,E107-1)&gt;0,"OK","Aviso: possível omissão anterior")),"Erro: sequência inválida"))))</f>
        <v/>
      </c>
      <c r="U107" s="29">
        <f>IF(B107="","",IF(H107="","Erro: estado do documento em falta",IFERROR(IF(AND('Parâmetros'!$B$16&lt;&gt;"",H107='Parâmetros'!$B$16),"Aviso: anulado","OK"),"Erro: estado indisponível")))</f>
        <v/>
      </c>
      <c r="V107" s="29">
        <f>IF(B107="","",IF(I107="","Aviso: resultado por preencher",IFERROR(IF(AND('Parâmetros'!$B$17&lt;&gt;"",I107='Parâmetros'!$B$17),"Erro: rejeitado",IF(AND('Parâmetros'!$B$18&lt;&gt;"",I107='Parâmetros'!$B$18),"Aviso: não confirmado","OK")),"Erro: resultado indisponível")))</f>
        <v/>
      </c>
      <c r="W107" s="29">
        <f>IF(B107="","",IFERROR(IF(COUNTIF(O107:V107,"Erro*")&gt;0,"Erro",IF(COUNTIF(O107:V107,"Aviso*")&gt;0,"Aviso","Conforme")),"Erro"))</f>
        <v/>
      </c>
      <c r="X107" s="30">
        <f>IF(B107="","",IFERROR(TEXTJOIN(" | ",TRUE,IF(OR(LEFT(O107,5)="Erro:",LEFT(O107,6)="Aviso:"),O107,""),IF(OR(LEFT(P107,5)="Erro:",LEFT(P107,6)="Aviso:"),P107,""),IF(OR(LEFT(Q107,5)="Erro:",LEFT(Q107,6)="Aviso:"),Q107,""),IF(OR(LEFT(R107,5)="Erro:",LEFT(R107,6)="Aviso:"),R107,""),IF(OR(LEFT(S107,5)="Erro:",LEFT(S107,6)="Aviso:"),S107,""),IF(OR(LEFT(T107,5)="Erro:",LEFT(T107,6)="Aviso:"),T107,""),IF(OR(LEFT(U107,5)="Erro:",LEFT(U107,6)="Aviso:"),U107,""),IF(OR(LEFT(V107,5)="Erro:",LEFT(V107,6)="Aviso:"),V107,"")),"Erro: detalhe indisponível"))</f>
        <v/>
      </c>
    </row>
    <row r="108">
      <c r="A108" s="31" t="n"/>
      <c r="B108" s="31" t="n"/>
      <c r="C108" s="31" t="n"/>
      <c r="D108" s="31" t="n"/>
      <c r="E108" s="31" t="n"/>
      <c r="F108" s="31" t="n"/>
      <c r="G108" s="31" t="n"/>
      <c r="H108" s="31" t="n"/>
      <c r="I108" s="31" t="n"/>
      <c r="J108" s="32" t="n"/>
      <c r="K108" s="32" t="n"/>
      <c r="L108" s="32" t="n"/>
      <c r="M108" s="31" t="n"/>
      <c r="N108" s="31" t="n"/>
      <c r="O108" s="31" t="n"/>
      <c r="P108" s="31" t="n"/>
      <c r="Q108" s="31" t="n"/>
      <c r="R108" s="31" t="n"/>
      <c r="S108" s="31" t="n"/>
      <c r="T108" s="31" t="n"/>
      <c r="U108" s="31" t="n"/>
      <c r="V108" s="31" t="n"/>
      <c r="W108" s="31" t="n"/>
      <c r="X108" s="31" t="n"/>
    </row>
  </sheetData>
  <mergeCells count="1">
    <mergeCell ref="A1:X1"/>
  </mergeCells>
  <conditionalFormatting sqref="O8:X107">
    <cfRule type="expression" priority="1" dxfId="2">
      <formula>LEFT(O8,5)="Erro:"</formula>
    </cfRule>
    <cfRule type="expression" priority="2" dxfId="3">
      <formula>LEFT(O8,6)="Aviso:"</formula>
    </cfRule>
    <cfRule type="expression" priority="3" dxfId="0">
      <formula>O8="OK"</formula>
    </cfRule>
    <cfRule type="expression" priority="4" dxfId="4">
      <formula>O8="Não aplicável"</formula>
    </cfRule>
  </conditionalFormatting>
  <conditionalFormatting sqref="W8:W107">
    <cfRule type="expression" priority="5" dxfId="2">
      <formula>W8="Erro"</formula>
    </cfRule>
    <cfRule type="expression" priority="6" dxfId="3">
      <formula>W8="Aviso"</formula>
    </cfRule>
    <cfRule type="expression" priority="7" dxfId="0">
      <formula>W8="Conforme"</formula>
    </cfRule>
  </conditionalFormatting>
  <dataValidations count="8">
    <dataValidation sqref="C8:C107" showErrorMessage="1" showInputMessage="1" allowBlank="1" errorTitle="Valor não permitido" error="Seleccione um tipo configurado na folha Parâmetros." promptTitle="Validação de dados" prompt="Seleccione um tipo configurado na folha Parâmetros." type="list">
      <formula1>='Parâmetros'!$F$5:$F$24</formula1>
    </dataValidation>
    <dataValidation sqref="E8:E107" showErrorMessage="1" showInputMessage="1" allowBlank="1" errorTitle="Valor não permitido" error="Introduza um número inteiro positivo ou deixe vazio até dispor da informação de origem." promptTitle="Validação de dados" prompt="Introduza um número inteiro positivo ou deixe vazio até dispor da informação de origem." type="custom">
      <formula1>=OR(E8="",AND(ISNUMBER(E8),E8=INT(E8),E8&gt;0))</formula1>
    </dataValidation>
    <dataValidation sqref="F8:F107" showErrorMessage="1" showInputMessage="1" allowBlank="1" errorTitle="Valor não permitido" error="Introduza uma data válida sem hora." promptTitle="Validação de dados" prompt="Introduza uma data válida sem hora." type="custom">
      <formula1>=OR(F8="",AND(ISNUMBER(F8),F8=INT(F8)))</formula1>
    </dataValidation>
    <dataValidation sqref="H8:H107" showErrorMessage="1" showInputMessage="1" allowBlank="1" errorTitle="Valor não permitido" error="Seleccione um valor configurado na folha Parâmetros." promptTitle="Validação de dados" prompt="Seleccione um valor configurado na folha Parâmetros." type="list">
      <formula1>='Parâmetros'!$H$5:$H$14</formula1>
    </dataValidation>
    <dataValidation sqref="I8:I107" showErrorMessage="1" showInputMessage="1" allowBlank="1" errorTitle="Valor não permitido" error="Seleccione um valor configurado na folha Parâmetros." promptTitle="Validação de dados" prompt="Seleccione um valor configurado na folha Parâmetros." type="list">
      <formula1>='Parâmetros'!$J$5:$J$16</formula1>
    </dataValidation>
    <dataValidation sqref="J8:J107" showErrorMessage="1" showInputMessage="1" allowBlank="1" errorTitle="Valor não permitido" error="Introduza um valor numérico em euros." promptTitle="Validação de dados" prompt="Introduza um valor numérico em euros." type="custom">
      <formula1>=OR(J8="",ISNUMBER(J8))</formula1>
    </dataValidation>
    <dataValidation sqref="K8:K107" showErrorMessage="1" showInputMessage="1" allowBlank="1" errorTitle="Valor não permitido" error="Introduza um valor numérico em euros." promptTitle="Validação de dados" prompt="Introduza um valor numérico em euros." type="custom">
      <formula1>=OR(K8="",ISNUMBER(K8))</formula1>
    </dataValidation>
    <dataValidation sqref="L8:L107" showErrorMessage="1" showInputMessage="1" allowBlank="1" errorTitle="Valor não permitido" error="Introduza um valor numérico em euros." promptTitle="Validação de dados" prompt="Introduza um valor numérico em euros." type="custom">
      <formula1>=OR(L8="",ISNUMBER(L8))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5" customWidth="1" min="2" max="2"/>
    <col width="56" customWidth="1" min="3" max="3"/>
    <col width="3" customWidth="1" min="4" max="4"/>
    <col width="3" customWidth="1" min="5" max="5"/>
    <col width="31" customWidth="1" min="6" max="6"/>
    <col width="52" customWidth="1" min="7" max="7"/>
    <col width="25" customWidth="1" min="8" max="8"/>
    <col width="3" customWidth="1" min="9" max="9"/>
    <col width="31" customWidth="1" min="10" max="10"/>
    <col width="3" customWidth="1" min="11" max="11"/>
    <col width="23" customWidth="1" min="12" max="12"/>
    <col width="3" customWidth="1" min="13" max="13"/>
  </cols>
  <sheetData>
    <row r="1" ht="28" customHeight="1">
      <c r="A1" s="1" t="inlineStr">
        <is>
          <t>Parâmetros e listas de validação</t>
        </is>
      </c>
    </row>
    <row r="3" ht="56" customHeight="1">
      <c r="A3" s="19" t="inlineStr">
        <is>
          <t>Parâmetros da validação</t>
        </is>
      </c>
      <c r="B3" s="19" t="inlineStr">
        <is>
          <t>Valor</t>
        </is>
      </c>
      <c r="C3" s="19" t="inlineStr">
        <is>
          <t>Observação</t>
        </is>
      </c>
      <c r="F3" s="33" t="inlineStr">
        <is>
          <t>Tipos de documento aceites nesta validação</t>
        </is>
      </c>
      <c r="G3" s="34" t="inlineStr">
        <is>
          <t>Os códigos apresentados são exemplos de parametrização. Confirmar os tipos aplicáveis no ficheiro de origem e no XSD oficial relevante antes de validar dados reais.</t>
        </is>
      </c>
      <c r="H3" s="33" t="inlineStr">
        <is>
          <t>Estados do documento</t>
        </is>
      </c>
      <c r="J3" s="33" t="inlineStr">
        <is>
          <t>Resultados de consulta/comunicação</t>
        </is>
      </c>
      <c r="L3" s="33" t="inlineStr">
        <is>
          <t>Opções de controlo</t>
        </is>
      </c>
    </row>
    <row r="4">
      <c r="A4" s="35" t="inlineStr">
        <is>
          <t>Referência da extração</t>
        </is>
      </c>
      <c r="B4" s="24" t="inlineStr">
        <is>
          <t>SAF-T demonstrativo — agosto de 2026</t>
        </is>
      </c>
      <c r="C4" s="36" t="inlineStr">
        <is>
          <t>Identificação interna da cópia ou extração analisada.</t>
        </is>
      </c>
      <c r="F4" s="37" t="inlineStr">
        <is>
          <t>Código</t>
        </is>
      </c>
      <c r="G4" s="38" t="n"/>
      <c r="H4" s="37" t="inlineStr">
        <is>
          <t>Estado</t>
        </is>
      </c>
      <c r="J4" s="37" t="inlineStr">
        <is>
          <t>Resultado</t>
        </is>
      </c>
      <c r="L4" s="37" t="inlineStr">
        <is>
          <t>Opção</t>
        </is>
      </c>
    </row>
    <row r="5">
      <c r="A5" s="35" t="inlineStr">
        <is>
          <t>Versão do esquema registada</t>
        </is>
      </c>
      <c r="B5" s="24" t="inlineStr"/>
      <c r="C5" s="36" t="inlineStr">
        <is>
          <t>Registar o texto exato indicado no ficheiro de origem e confirmar no XSD oficial aplicável.</t>
        </is>
      </c>
      <c r="F5" s="39" t="inlineStr">
        <is>
          <t>FT</t>
        </is>
      </c>
      <c r="G5" s="38" t="n"/>
      <c r="H5" s="39" t="inlineStr">
        <is>
          <t>Normal</t>
        </is>
      </c>
      <c r="J5" s="39" t="inlineStr">
        <is>
          <t>Comunicado</t>
        </is>
      </c>
      <c r="L5" s="39" t="inlineStr">
        <is>
          <t>Sim</t>
        </is>
      </c>
    </row>
    <row r="6">
      <c r="A6" s="35" t="inlineStr">
        <is>
          <t>Início do período declarado</t>
        </is>
      </c>
      <c r="B6" s="40" t="n">
        <v>46235</v>
      </c>
      <c r="C6" s="36" t="inlineStr">
        <is>
          <t>Período usado apenas para controlo interno da grelha.</t>
        </is>
      </c>
      <c r="F6" s="39" t="inlineStr">
        <is>
          <t>NC</t>
        </is>
      </c>
      <c r="G6" s="38" t="n"/>
      <c r="H6" s="39" t="inlineStr">
        <is>
          <t>Anulado</t>
        </is>
      </c>
      <c r="J6" s="39" t="inlineStr">
        <is>
          <t>Rejeitado</t>
        </is>
      </c>
      <c r="L6" s="39" t="inlineStr">
        <is>
          <t>Não</t>
        </is>
      </c>
    </row>
    <row r="7">
      <c r="A7" s="35" t="inlineStr">
        <is>
          <t>Fim do período declarado</t>
        </is>
      </c>
      <c r="B7" s="40" t="n">
        <v>46265</v>
      </c>
      <c r="C7" s="36" t="inlineStr">
        <is>
          <t>Período usado apenas para controlo interno da grelha.</t>
        </is>
      </c>
      <c r="F7" s="39" t="n"/>
      <c r="H7" s="39" t="n"/>
      <c r="J7" s="39" t="inlineStr">
        <is>
          <t>Não confirmado</t>
        </is>
      </c>
    </row>
    <row r="8">
      <c r="A8" s="35" t="inlineStr">
        <is>
          <t>N.º de documentos declarado na origem</t>
        </is>
      </c>
      <c r="B8" s="41" t="n">
        <v>9</v>
      </c>
      <c r="C8" s="36" t="inlineStr">
        <is>
          <t>Usado no controlo final do Painel.</t>
        </is>
      </c>
      <c r="F8" s="39" t="n"/>
      <c r="H8" s="39" t="n"/>
      <c r="J8" s="39" t="inlineStr">
        <is>
          <t>Pendente</t>
        </is>
      </c>
    </row>
    <row r="9">
      <c r="A9" s="35" t="inlineStr">
        <is>
          <t>Total de documentos declarado na origem</t>
        </is>
      </c>
      <c r="B9" s="42" t="n">
        <v>1052.65</v>
      </c>
      <c r="C9" s="36" t="inlineStr">
        <is>
          <t>Usado no controlo final do Painel.</t>
        </is>
      </c>
      <c r="F9" s="39" t="n"/>
      <c r="H9" s="39" t="n"/>
      <c r="J9" s="39" t="n"/>
    </row>
    <row r="10">
      <c r="A10" s="35" t="inlineStr"/>
      <c r="B10" s="43" t="inlineStr"/>
      <c r="C10" s="36" t="inlineStr">
        <is>
          <t>Linha separadora visual.</t>
        </is>
      </c>
      <c r="F10" s="39" t="n"/>
      <c r="H10" s="39" t="n"/>
      <c r="J10" s="39" t="n"/>
    </row>
    <row r="11">
      <c r="A11" s="33" t="inlineStr">
        <is>
          <t>Configuração dos controlos</t>
        </is>
      </c>
      <c r="B11" s="33" t="inlineStr"/>
      <c r="C11" s="33" t="inlineStr"/>
      <c r="F11" s="39" t="n"/>
      <c r="H11" s="39" t="n"/>
      <c r="J11" s="39" t="n"/>
    </row>
    <row r="12">
      <c r="A12" s="35" t="inlineStr">
        <is>
          <t>Ativar conferência aritmética de totais</t>
        </is>
      </c>
      <c r="B12" s="24" t="inlineStr">
        <is>
          <t>Sim</t>
        </is>
      </c>
      <c r="C12" s="36" t="inlineStr">
        <is>
          <t>Pode ser desativada quando a estrutura extraída exigir análise adicional.</t>
        </is>
      </c>
      <c r="F12" s="39" t="n"/>
      <c r="H12" s="39" t="n"/>
      <c r="J12" s="39" t="n"/>
    </row>
    <row r="13">
      <c r="A13" s="35" t="inlineStr">
        <is>
          <t>Tolerância aritmética dos totais</t>
        </is>
      </c>
      <c r="B13" s="42" t="n">
        <v>0.01</v>
      </c>
      <c r="C13" s="36" t="inlineStr">
        <is>
          <t>Valor operacional editável. Não corresponde a uma regra fiscal.</t>
        </is>
      </c>
      <c r="F13" s="39" t="n"/>
      <c r="H13" s="39" t="n"/>
      <c r="J13" s="39" t="n"/>
    </row>
    <row r="14">
      <c r="A14" s="35" t="inlineStr">
        <is>
          <t>Ativar controlo de sequência</t>
        </is>
      </c>
      <c r="B14" s="24" t="inlineStr">
        <is>
          <t>Sim</t>
        </is>
      </c>
      <c r="C14" s="36" t="inlineStr">
        <is>
          <t>Assinala apenas possíveis omissões na grelha introduzida.</t>
        </is>
      </c>
      <c r="F14" s="39" t="n"/>
      <c r="H14" s="39" t="n"/>
      <c r="J14" s="39" t="n"/>
    </row>
    <row r="15">
      <c r="A15" s="35" t="inlineStr">
        <is>
          <t>Primeira sequência esperada</t>
        </is>
      </c>
      <c r="B15" s="41" t="n">
        <v>1</v>
      </c>
      <c r="C15" s="36" t="inlineStr">
        <is>
          <t>Valor operacional editável para o controlo de sequência.</t>
        </is>
      </c>
      <c r="F15" s="39" t="n"/>
      <c r="J15" s="39" t="n"/>
    </row>
    <row r="16">
      <c r="A16" s="35" t="inlineStr">
        <is>
          <t>Estado do documento a sinalizar como anulado</t>
        </is>
      </c>
      <c r="B16" s="24" t="inlineStr">
        <is>
          <t>Anulado</t>
        </is>
      </c>
      <c r="C16" s="36" t="inlineStr">
        <is>
          <t>Valor dependente da parametrização interna adotada.</t>
        </is>
      </c>
      <c r="F16" s="39" t="n"/>
      <c r="J16" s="39" t="n"/>
    </row>
    <row r="17">
      <c r="A17" s="35" t="inlineStr">
        <is>
          <t>Resultado a sinalizar como rejeitado</t>
        </is>
      </c>
      <c r="B17" s="24" t="inlineStr">
        <is>
          <t>Rejeitado</t>
        </is>
      </c>
      <c r="C17" s="36" t="inlineStr">
        <is>
          <t>Valor dependente da informação obtida na consulta ou no controlo interno.</t>
        </is>
      </c>
      <c r="F17" s="39" t="n"/>
    </row>
    <row r="18">
      <c r="A18" s="35" t="inlineStr">
        <is>
          <t>Resultado a sinalizar como não confirmado</t>
        </is>
      </c>
      <c r="B18" s="24" t="inlineStr">
        <is>
          <t>Não confirmado</t>
        </is>
      </c>
      <c r="C18" s="36" t="inlineStr">
        <is>
          <t>Valor dependente da informação obtida na consulta ou no controlo interno.</t>
        </is>
      </c>
      <c r="F18" s="39" t="n"/>
    </row>
    <row r="19">
      <c r="F19" s="39" t="n"/>
    </row>
    <row r="20">
      <c r="F20" s="39" t="n"/>
    </row>
    <row r="21">
      <c r="F21" s="39" t="n"/>
    </row>
    <row r="22">
      <c r="F22" s="39" t="n"/>
    </row>
    <row r="23">
      <c r="F23" s="39" t="n"/>
    </row>
    <row r="24">
      <c r="F24" s="39" t="n"/>
    </row>
  </sheetData>
  <mergeCells count="1">
    <mergeCell ref="A1:M1"/>
  </mergeCells>
  <dataValidations count="11">
    <dataValidation sqref="B6" showErrorMessage="1" showInputMessage="1" allowBlank="1" errorTitle="Valor não permitido" error="Introduza uma data válida sem hora." promptTitle="Validação de dados" prompt="Introduza uma data válida sem hora." type="custom">
      <formula1>=OR(B6="",AND(ISNUMBER(B6),B6=INT(B6)))</formula1>
    </dataValidation>
    <dataValidation sqref="B7" showErrorMessage="1" showInputMessage="1" allowBlank="1" errorTitle="Valor não permitido" error="Introduza uma data válida sem hora." promptTitle="Validação de dados" prompt="Introduza uma data válida sem hora." type="custom">
      <formula1>=OR(B7="",AND(ISNUMBER(B7),B7=INT(B7)))</formula1>
    </dataValidation>
    <dataValidation sqref="B8" showErrorMessage="1" showInputMessage="1" allowBlank="1" errorTitle="Valor não permitido" error="Introduza um número inteiro igual ou superior a zero." promptTitle="Validação de dados" prompt="Introduza um número inteiro igual ou superior a zero." type="custom">
      <formula1>=OR(B8="",AND(ISNUMBER(B8),B8=INT(B8),B8&gt;=0))</formula1>
    </dataValidation>
    <dataValidation sqref="B9" showErrorMessage="1" showInputMessage="1" allowBlank="1" errorTitle="Valor não permitido" error="Introduza um valor numérico em euros." promptTitle="Validação de dados" prompt="Introduza um valor numérico em euros." type="custom">
      <formula1>=OR(B9="",ISNUMBER(B9))</formula1>
    </dataValidation>
    <dataValidation sqref="B12" showErrorMessage="1" showInputMessage="1" allowBlank="1" errorTitle="Valor não permitido" error="Seleccione uma opção configurada." promptTitle="Validação de dados" prompt="Seleccione uma opção configurada." type="list">
      <formula1>='Parâmetros'!$L$5:$L$6</formula1>
    </dataValidation>
    <dataValidation sqref="B13" showErrorMessage="1" showInputMessage="1" allowBlank="1" errorTitle="Valor não permitido" error="Introduza uma tolerância numérica igual ou superior a zero." promptTitle="Validação de dados" prompt="Introduza uma tolerância numérica igual ou superior a zero." type="custom">
      <formula1>=OR(B13="",AND(ISNUMBER(B13),B13&gt;=0))</formula1>
    </dataValidation>
    <dataValidation sqref="B14" showErrorMessage="1" showInputMessage="1" allowBlank="1" errorTitle="Valor não permitido" error="Seleccione uma opção configurada." promptTitle="Validação de dados" prompt="Seleccione uma opção configurada." type="list">
      <formula1>='Parâmetros'!$L$5:$L$6</formula1>
    </dataValidation>
    <dataValidation sqref="B15" showErrorMessage="1" showInputMessage="1" allowBlank="1" errorTitle="Valor não permitido" error="Introduza um número inteiro positivo." promptTitle="Validação de dados" prompt="Introduza um número inteiro positivo." type="custom">
      <formula1>=OR(B15="",AND(ISNUMBER(B15),B15=INT(B15),B15&gt;0))</formula1>
    </dataValidation>
    <dataValidation sqref="B16" showErrorMessage="1" showInputMessage="1" allowBlank="1" errorTitle="Valor não permitido" error="Seleccione um estado configurado." promptTitle="Validação de dados" prompt="Seleccione um estado configurado." type="list">
      <formula1>='Parâmetros'!$H$5:$H$14</formula1>
    </dataValidation>
    <dataValidation sqref="B17" showErrorMessage="1" showInputMessage="1" allowBlank="1" errorTitle="Valor não permitido" error="Seleccione um resultado configurado." promptTitle="Validação de dados" prompt="Seleccione um resultado configurado." type="list">
      <formula1>='Parâmetros'!$J$5:$J$16</formula1>
    </dataValidation>
    <dataValidation sqref="B18" showErrorMessage="1" showInputMessage="1" allowBlank="1" errorTitle="Valor não permitido" error="Seleccione um resultado configurado." promptTitle="Validação de dados" prompt="Seleccione um resultado configurado." type="list">
      <formula1>='Parâmetros'!$J$5:$J$16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3" customWidth="1" min="1" max="1"/>
    <col width="84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  <col width="3" customWidth="1" min="9" max="9"/>
    <col width="3" customWidth="1" min="10" max="10"/>
  </cols>
  <sheetData>
    <row r="1" ht="28" customHeight="1">
      <c r="A1" s="1" t="inlineStr">
        <is>
          <t>Instruções de utilização e limites do controlo</t>
        </is>
      </c>
    </row>
    <row r="3">
      <c r="A3" s="19" t="inlineStr">
        <is>
          <t>Finalidade</t>
        </is>
      </c>
      <c r="B3" s="19" t="n"/>
      <c r="C3" s="19" t="n"/>
      <c r="D3" s="19" t="n"/>
      <c r="E3" s="19" t="n"/>
      <c r="F3" s="19" t="n"/>
      <c r="G3" s="19" t="n"/>
      <c r="H3" s="19" t="n"/>
      <c r="I3" s="19" t="n"/>
      <c r="J3" s="19" t="n"/>
    </row>
    <row r="4" ht="36" customHeight="1">
      <c r="A4" s="22" t="inlineStr">
        <is>
          <t>Este ficheiro apoia o controlo operacional de dados extraídos de um ficheiro SAF-T (PT) de faturação. Permite registar a versão do esquema e o período da extração, verificar campos de identificação, datas, tipos configurados, totais, séries, sequências, duplicados, documentos anulados, resultados rejeitados e ocorrências por confirmar.</t>
        </is>
      </c>
      <c r="B4" s="44" t="n"/>
      <c r="C4" s="44" t="n"/>
      <c r="D4" s="44" t="n"/>
      <c r="E4" s="44" t="n"/>
      <c r="F4" s="44" t="n"/>
      <c r="G4" s="44" t="n"/>
      <c r="H4" s="44" t="n"/>
      <c r="I4" s="44" t="n"/>
      <c r="J4" s="44" t="n"/>
    </row>
    <row r="5" ht="36" customHeight="1">
      <c r="A5" s="22" t="inlineStr">
        <is>
          <t>O ficheiro não substitui a validação técnica do ficheiro SAF-T contra o XSD aplicável, não substitui a consulta oficial de documentos comunicados e não produz conclusões de conformidade fiscal ou legal.</t>
        </is>
      </c>
      <c r="B5" s="44" t="n"/>
      <c r="C5" s="44" t="n"/>
      <c r="D5" s="44" t="n"/>
      <c r="E5" s="44" t="n"/>
      <c r="F5" s="44" t="n"/>
      <c r="G5" s="44" t="n"/>
      <c r="H5" s="44" t="n"/>
      <c r="I5" s="44" t="n"/>
      <c r="J5" s="44" t="n"/>
    </row>
    <row r="7">
      <c r="A7" s="19" t="inlineStr">
        <is>
          <t>Preparação antes de utilizar</t>
        </is>
      </c>
      <c r="B7" s="19" t="n"/>
      <c r="C7" s="19" t="n"/>
      <c r="D7" s="19" t="n"/>
      <c r="E7" s="19" t="n"/>
      <c r="F7" s="19" t="n"/>
      <c r="G7" s="19" t="n"/>
      <c r="H7" s="19" t="n"/>
      <c r="I7" s="19" t="n"/>
      <c r="J7" s="19" t="n"/>
    </row>
    <row r="8" ht="36" customHeight="1">
      <c r="A8" s="22" t="inlineStr">
        <is>
          <t>1. Guardar uma cópia de trabalho do ficheiro ou da extração a analisar.</t>
        </is>
      </c>
      <c r="B8" s="44" t="n"/>
      <c r="C8" s="44" t="n"/>
      <c r="D8" s="44" t="n"/>
      <c r="E8" s="44" t="n"/>
      <c r="F8" s="44" t="n"/>
      <c r="G8" s="44" t="n"/>
      <c r="H8" s="44" t="n"/>
      <c r="I8" s="44" t="n"/>
      <c r="J8" s="44" t="n"/>
    </row>
    <row r="9" ht="36" customHeight="1">
      <c r="A9" s="22" t="inlineStr">
        <is>
          <t>2. Não alterar o ficheiro SAF-T de origem.</t>
        </is>
      </c>
      <c r="B9" s="44" t="n"/>
      <c r="C9" s="44" t="n"/>
      <c r="D9" s="44" t="n"/>
      <c r="E9" s="44" t="n"/>
      <c r="F9" s="44" t="n"/>
      <c r="G9" s="44" t="n"/>
      <c r="H9" s="44" t="n"/>
      <c r="I9" s="44" t="n"/>
      <c r="J9" s="44" t="n"/>
    </row>
    <row r="10" ht="36" customHeight="1">
      <c r="A10" s="22" t="inlineStr">
        <is>
          <t>3. Na folha Parâmetros, preencher a referência da extração, a versão do esquema registada e o período declarado.</t>
        </is>
      </c>
      <c r="B10" s="44" t="n"/>
      <c r="C10" s="44" t="n"/>
      <c r="D10" s="44" t="n"/>
      <c r="E10" s="44" t="n"/>
      <c r="F10" s="44" t="n"/>
      <c r="G10" s="44" t="n"/>
      <c r="H10" s="44" t="n"/>
      <c r="I10" s="44" t="n"/>
      <c r="J10" s="44" t="n"/>
    </row>
    <row r="11" ht="36" customHeight="1">
      <c r="A11" s="22" t="inlineStr">
        <is>
          <t>4. Registar a versão exatamente como consta no ficheiro de origem e confirmar a versão aplicável no XSD oficial relevante.</t>
        </is>
      </c>
      <c r="B11" s="44" t="n"/>
      <c r="C11" s="44" t="n"/>
      <c r="D11" s="44" t="n"/>
      <c r="E11" s="44" t="n"/>
      <c r="F11" s="44" t="n"/>
      <c r="G11" s="44" t="n"/>
      <c r="H11" s="44" t="n"/>
      <c r="I11" s="44" t="n"/>
      <c r="J11" s="44" t="n"/>
    </row>
    <row r="12" ht="36" customHeight="1">
      <c r="A12" s="22" t="inlineStr">
        <is>
          <t>5. Preencher o número de documentos e o total declarado na origem para permitir o controlo final do Painel.</t>
        </is>
      </c>
      <c r="B12" s="44" t="n"/>
      <c r="C12" s="44" t="n"/>
      <c r="D12" s="44" t="n"/>
      <c r="E12" s="44" t="n"/>
      <c r="F12" s="44" t="n"/>
      <c r="G12" s="44" t="n"/>
      <c r="H12" s="44" t="n"/>
      <c r="I12" s="44" t="n"/>
      <c r="J12" s="44" t="n"/>
    </row>
    <row r="13" ht="36" customHeight="1">
      <c r="A13" s="22" t="inlineStr">
        <is>
          <t>6. Confirmar as listas de tipos de documento, estados e resultados de consulta/comunicação antes de introduzir dados reais.</t>
        </is>
      </c>
      <c r="B13" s="44" t="n"/>
      <c r="C13" s="44" t="n"/>
      <c r="D13" s="44" t="n"/>
      <c r="E13" s="44" t="n"/>
      <c r="F13" s="44" t="n"/>
      <c r="G13" s="44" t="n"/>
      <c r="H13" s="44" t="n"/>
      <c r="I13" s="44" t="n"/>
      <c r="J13" s="44" t="n"/>
    </row>
    <row r="14" ht="36" customHeight="1">
      <c r="A14" s="22" t="inlineStr">
        <is>
          <t>7. Substituir ou apagar as linhas demonstrativas da folha Documentos antes da utilização em contexto real.</t>
        </is>
      </c>
      <c r="B14" s="44" t="n"/>
      <c r="C14" s="44" t="n"/>
      <c r="D14" s="44" t="n"/>
      <c r="E14" s="44" t="n"/>
      <c r="F14" s="44" t="n"/>
      <c r="G14" s="44" t="n"/>
      <c r="H14" s="44" t="n"/>
      <c r="I14" s="44" t="n"/>
      <c r="J14" s="44" t="n"/>
    </row>
    <row r="16">
      <c r="A16" s="19" t="inlineStr">
        <is>
          <t>Como preencher a folha «Documentos»</t>
        </is>
      </c>
      <c r="B16" s="19" t="n"/>
      <c r="C16" s="19" t="n"/>
      <c r="D16" s="19" t="n"/>
      <c r="E16" s="19" t="n"/>
      <c r="F16" s="19" t="n"/>
      <c r="G16" s="19" t="n"/>
      <c r="H16" s="19" t="n"/>
      <c r="I16" s="19" t="n"/>
      <c r="J16" s="19" t="n"/>
    </row>
    <row r="17" ht="36" customHeight="1">
      <c r="A17" s="22" t="inlineStr">
        <is>
          <t>Introduzir uma linha por documento. Preencher, sempre que disponível na extração ou no controlo efetuado, o identificador do documento, tipo, série, sequência, data, estado, resultado da consulta/comunicação e totais.</t>
        </is>
      </c>
      <c r="B17" s="44" t="n"/>
      <c r="C17" s="44" t="n"/>
      <c r="D17" s="44" t="n"/>
      <c r="E17" s="44" t="n"/>
      <c r="F17" s="44" t="n"/>
      <c r="G17" s="44" t="n"/>
      <c r="H17" s="44" t="n"/>
      <c r="I17" s="44" t="n"/>
      <c r="J17" s="44" t="n"/>
    </row>
    <row r="18" ht="36" customHeight="1">
      <c r="A18" s="22" t="inlineStr">
        <is>
          <t>As colunas cinzentas são calculadas. Não devem ser substituídas por valores manuais.</t>
        </is>
      </c>
      <c r="B18" s="44" t="n"/>
      <c r="C18" s="44" t="n"/>
      <c r="D18" s="44" t="n"/>
      <c r="E18" s="44" t="n"/>
      <c r="F18" s="44" t="n"/>
      <c r="G18" s="44" t="n"/>
      <c r="H18" s="44" t="n"/>
      <c r="I18" s="44" t="n"/>
      <c r="J18" s="44" t="n"/>
    </row>
    <row r="19" ht="36" customHeight="1">
      <c r="A19" s="22" t="inlineStr">
        <is>
          <t>A capacidade preparada é de 100 documentos, nas linhas 8 a 107. Para volumes superiores, criar uma nova cópia do modelo ou ampliar a tabela mantendo as fórmulas e validações das colunas calculadas.</t>
        </is>
      </c>
      <c r="B19" s="44" t="n"/>
      <c r="C19" s="44" t="n"/>
      <c r="D19" s="44" t="n"/>
      <c r="E19" s="44" t="n"/>
      <c r="F19" s="44" t="n"/>
      <c r="G19" s="44" t="n"/>
      <c r="H19" s="44" t="n"/>
      <c r="I19" s="44" t="n"/>
      <c r="J19" s="44" t="n"/>
    </row>
    <row r="21">
      <c r="A21" s="19" t="inlineStr">
        <is>
          <t>Interpretação dos resultados</t>
        </is>
      </c>
      <c r="B21" s="19" t="n"/>
      <c r="C21" s="19" t="n"/>
      <c r="D21" s="19" t="n"/>
      <c r="E21" s="19" t="n"/>
      <c r="F21" s="19" t="n"/>
      <c r="G21" s="19" t="n"/>
      <c r="H21" s="19" t="n"/>
      <c r="I21" s="19" t="n"/>
      <c r="J21" s="19" t="n"/>
    </row>
    <row r="22">
      <c r="A22" s="20" t="inlineStr">
        <is>
          <t>Resultado</t>
        </is>
      </c>
      <c r="B22" s="20" t="inlineStr">
        <is>
          <t>Significado operacional</t>
        </is>
      </c>
    </row>
    <row r="23" ht="40" customHeight="1">
      <c r="A23" s="35" t="inlineStr">
        <is>
          <t>Conforme</t>
        </is>
      </c>
      <c r="B23" s="22" t="inlineStr">
        <is>
          <t>Não foram detetadas ocorrências pelos controlos configurados nesta grelha.</t>
        </is>
      </c>
    </row>
    <row r="24" ht="40" customHeight="1">
      <c r="A24" s="35" t="inlineStr">
        <is>
          <t>Erro</t>
        </is>
      </c>
      <c r="B24" s="22" t="inlineStr">
        <is>
          <t>Foi identificado um campo incompleto, uma configuração em falta, uma duplicação, um resultado rejeitado ou uma diferença aritmética de totais.</t>
        </is>
      </c>
    </row>
    <row r="25" ht="40" customHeight="1">
      <c r="A25" s="35" t="inlineStr">
        <is>
          <t>Aviso</t>
        </is>
      </c>
      <c r="B25" s="22" t="inlineStr">
        <is>
          <t>Foi identificado um documento anulado, um resultado por preencher ou não confirmado, uma data fora do período declarado ou uma possível omissão de sequência.</t>
        </is>
      </c>
    </row>
    <row r="26" ht="40" customHeight="1">
      <c r="A26" s="35" t="inlineStr">
        <is>
          <t>Não aplicável</t>
        </is>
      </c>
      <c r="B26" s="22" t="inlineStr">
        <is>
          <t>O controlo foi desativado nos parâmetros ou não dispõe de dados suficientes.</t>
        </is>
      </c>
    </row>
    <row r="27" ht="40" customHeight="1">
      <c r="A27" s="45" t="inlineStr">
        <is>
          <t>Um aviso de possível omissão não confirma uma falha de numeração. Deve ser analisado com base na informação de origem, na série efetivamente utilizada e nos critérios aplicáveis ao caso concreto.</t>
        </is>
      </c>
    </row>
    <row r="29">
      <c r="A29" s="19" t="inlineStr">
        <is>
          <t>Limites e exceções</t>
        </is>
      </c>
      <c r="B29" s="19" t="n"/>
      <c r="C29" s="19" t="n"/>
      <c r="D29" s="19" t="n"/>
      <c r="E29" s="19" t="n"/>
      <c r="F29" s="19" t="n"/>
      <c r="G29" s="19" t="n"/>
      <c r="H29" s="19" t="n"/>
      <c r="I29" s="19" t="n"/>
      <c r="J29" s="19" t="n"/>
    </row>
    <row r="30" ht="32" customHeight="1">
      <c r="A30" s="22" t="inlineStr">
        <is>
          <t>• Não introduzir números de sequência estimados. Se a sequência não estiver disponível, deixar a célula vazia e analisar o erro assinalado.</t>
        </is>
      </c>
      <c r="B30" s="44" t="n"/>
      <c r="C30" s="44" t="n"/>
      <c r="D30" s="44" t="n"/>
      <c r="E30" s="44" t="n"/>
      <c r="F30" s="44" t="n"/>
      <c r="G30" s="44" t="n"/>
      <c r="H30" s="44" t="n"/>
      <c r="I30" s="44" t="n"/>
      <c r="J30" s="44" t="n"/>
    </row>
    <row r="31" ht="32" customHeight="1">
      <c r="A31" s="22" t="inlineStr">
        <is>
          <t>• Não assumir que um tipo de documento, estado ou resultado é válido apenas porque existe na lista de exemplo. As listas devem ser confirmadas e adaptadas à extração analisada.</t>
        </is>
      </c>
      <c r="B31" s="44" t="n"/>
      <c r="C31" s="44" t="n"/>
      <c r="D31" s="44" t="n"/>
      <c r="E31" s="44" t="n"/>
      <c r="F31" s="44" t="n"/>
      <c r="G31" s="44" t="n"/>
      <c r="H31" s="44" t="n"/>
      <c r="I31" s="44" t="n"/>
      <c r="J31" s="44" t="n"/>
    </row>
    <row r="32" ht="32" customHeight="1">
      <c r="A32" s="22" t="inlineStr">
        <is>
          <t>• O controlo de totais é meramente aritmético e usa a tolerância indicada na folha Parâmetros.</t>
        </is>
      </c>
      <c r="B32" s="44" t="n"/>
      <c r="C32" s="44" t="n"/>
      <c r="D32" s="44" t="n"/>
      <c r="E32" s="44" t="n"/>
      <c r="F32" s="44" t="n"/>
      <c r="G32" s="44" t="n"/>
      <c r="H32" s="44" t="n"/>
      <c r="I32" s="44" t="n"/>
      <c r="J32" s="44" t="n"/>
    </row>
    <row r="33" ht="32" customHeight="1">
      <c r="A33" s="22" t="inlineStr">
        <is>
          <t>• Documentos anulados, rejeitados, pendentes ou não confirmados devem ser analisados com base na informação disponível na origem e, quando aplicável, na consulta oficial.</t>
        </is>
      </c>
      <c r="B33" s="44" t="n"/>
      <c r="C33" s="44" t="n"/>
      <c r="D33" s="44" t="n"/>
      <c r="E33" s="44" t="n"/>
      <c r="F33" s="44" t="n"/>
      <c r="G33" s="44" t="n"/>
      <c r="H33" s="44" t="n"/>
      <c r="I33" s="44" t="n"/>
      <c r="J33" s="44" t="n"/>
    </row>
    <row r="34" ht="32" customHeight="1">
      <c r="A34" s="22" t="inlineStr">
        <is>
          <t>• Uma data fora do período declarado é apenas um alerta de coerência interna da grelha.</t>
        </is>
      </c>
      <c r="B34" s="44" t="n"/>
      <c r="C34" s="44" t="n"/>
      <c r="D34" s="44" t="n"/>
      <c r="E34" s="44" t="n"/>
      <c r="F34" s="44" t="n"/>
      <c r="G34" s="44" t="n"/>
      <c r="H34" s="44" t="n"/>
      <c r="I34" s="44" t="n"/>
      <c r="J34" s="44" t="n"/>
    </row>
    <row r="35" ht="32" customHeight="1">
      <c r="A35" s="22" t="inlineStr">
        <is>
          <t>• Não combinar documentos de períodos ou ficheiros distintos sem rever os parâmetros, os totais declarados e as listas configuradas.</t>
        </is>
      </c>
      <c r="B35" s="44" t="n"/>
      <c r="C35" s="44" t="n"/>
      <c r="D35" s="44" t="n"/>
      <c r="E35" s="44" t="n"/>
      <c r="F35" s="44" t="n"/>
      <c r="G35" s="44" t="n"/>
      <c r="H35" s="44" t="n"/>
      <c r="I35" s="44" t="n"/>
      <c r="J35" s="44" t="n"/>
    </row>
    <row r="36" ht="32" customHeight="1">
      <c r="A36" s="22" t="inlineStr">
        <is>
          <t>• O ficheiro não valida a estrutura XML, não lê ficheiros XML automaticamente e não comunica documentos à Autoridade Tributária.</t>
        </is>
      </c>
      <c r="B36" s="44" t="n"/>
      <c r="C36" s="44" t="n"/>
      <c r="D36" s="44" t="n"/>
      <c r="E36" s="44" t="n"/>
      <c r="F36" s="44" t="n"/>
      <c r="G36" s="44" t="n"/>
      <c r="H36" s="44" t="n"/>
      <c r="I36" s="44" t="n"/>
      <c r="J36" s="44" t="n"/>
    </row>
    <row r="38">
      <c r="A38" s="19" t="inlineStr">
        <is>
          <t>Fontes oficiais a confirmar</t>
        </is>
      </c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</row>
    <row r="39" ht="32" customHeight="1">
      <c r="A39" s="22" t="inlineStr">
        <is>
          <t>Estrutura e XSD do SAF-T (PT):</t>
        </is>
      </c>
      <c r="B39" s="44" t="n"/>
      <c r="C39" s="44" t="n"/>
      <c r="D39" s="44" t="n"/>
      <c r="E39" s="44" t="n"/>
      <c r="F39" s="44" t="n"/>
      <c r="G39" s="44" t="n"/>
      <c r="H39" s="44" t="n"/>
      <c r="I39" s="44" t="n"/>
      <c r="J39" s="44" t="n"/>
    </row>
    <row r="40" ht="32" customHeight="1">
      <c r="A40" s="46" t="inlineStr">
        <is>
          <t>https://info.portaldasfinancas.gov.pt/pt/apoio_ao_contribuinte/Negocios/Faturacao/SAF_T_PT/SAF_T_PT_Versao_PT/Paginas/default.aspx</t>
        </is>
      </c>
      <c r="B40" s="44" t="n"/>
      <c r="C40" s="44" t="n"/>
      <c r="D40" s="44" t="n"/>
      <c r="E40" s="44" t="n"/>
      <c r="F40" s="44" t="n"/>
      <c r="G40" s="44" t="n"/>
      <c r="H40" s="44" t="n"/>
      <c r="I40" s="44" t="n"/>
      <c r="J40" s="44" t="n"/>
    </row>
    <row r="41" ht="32" customHeight="1">
      <c r="A41" s="22" t="inlineStr">
        <is>
          <t>Informação e consulta de documentos comunicados:</t>
        </is>
      </c>
      <c r="B41" s="44" t="n"/>
      <c r="C41" s="44" t="n"/>
      <c r="D41" s="44" t="n"/>
      <c r="E41" s="44" t="n"/>
      <c r="F41" s="44" t="n"/>
      <c r="G41" s="44" t="n"/>
      <c r="H41" s="44" t="n"/>
      <c r="I41" s="44" t="n"/>
      <c r="J41" s="44" t="n"/>
    </row>
    <row r="42" ht="32" customHeight="1">
      <c r="A42" s="46" t="inlineStr">
        <is>
          <t>https://info.portaldasfinancas.gov.pt/pt/faturas/Pages/faqs-00978.aspx</t>
        </is>
      </c>
      <c r="B42" s="44" t="n"/>
      <c r="C42" s="44" t="n"/>
      <c r="D42" s="44" t="n"/>
      <c r="E42" s="44" t="n"/>
      <c r="F42" s="44" t="n"/>
      <c r="G42" s="44" t="n"/>
      <c r="H42" s="44" t="n"/>
      <c r="I42" s="44" t="n"/>
      <c r="J42" s="44" t="n"/>
    </row>
    <row r="43" ht="32" customHeight="1">
      <c r="A43" s="22" t="inlineStr">
        <is>
          <t>Confirmar nestas fontes a versão de esquema aplicável, a estrutura técnica do ficheiro e a informação relevante para consulta de documentos comunicados. Este livro não incorpora taxas, limiares, prazos ou conclusões legais.</t>
        </is>
      </c>
      <c r="B43" s="44" t="n"/>
      <c r="C43" s="44" t="n"/>
      <c r="D43" s="44" t="n"/>
      <c r="E43" s="44" t="n"/>
      <c r="F43" s="44" t="n"/>
      <c r="G43" s="44" t="n"/>
      <c r="H43" s="44" t="n"/>
      <c r="I43" s="44" t="n"/>
      <c r="J43" s="44" t="n"/>
    </row>
    <row r="45">
      <c r="A45" s="19" t="inlineStr">
        <is>
          <t>Proteção do livro</t>
        </is>
      </c>
      <c r="B45" s="19" t="n"/>
      <c r="C45" s="19" t="n"/>
      <c r="D45" s="19" t="n"/>
      <c r="E45" s="19" t="n"/>
      <c r="F45" s="19" t="n"/>
      <c r="G45" s="19" t="n"/>
      <c r="H45" s="19" t="n"/>
      <c r="I45" s="19" t="n"/>
      <c r="J45" s="19" t="n"/>
    </row>
    <row r="46" ht="32" customHeight="1">
      <c r="A46" s="22" t="inlineStr">
        <is>
          <t>As células de introdução estão destacadas. As fórmulas e cabeçalhos devem ser preservados para evitar alterações acidentais. Os utilizadores responsáveis podem adaptar a estrutura quando necessário, assegurando a manutenção das fórmulas e validações.</t>
        </is>
      </c>
      <c r="B46" s="44" t="n"/>
      <c r="C46" s="44" t="n"/>
      <c r="D46" s="44" t="n"/>
      <c r="E46" s="44" t="n"/>
      <c r="F46" s="44" t="n"/>
      <c r="G46" s="44" t="n"/>
      <c r="H46" s="44" t="n"/>
      <c r="I46" s="44" t="n"/>
      <c r="J46" s="44" t="n"/>
    </row>
  </sheetData>
  <mergeCells count="1">
    <mergeCell ref="A1:J1"/>
  </mergeCells>
  <hyperlinks>
    <hyperlink xmlns:r="http://schemas.openxmlformats.org/officeDocument/2006/relationships" ref="A40" r:id="rId1"/>
    <hyperlink xmlns:r="http://schemas.openxmlformats.org/officeDocument/2006/relationships" ref="A4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2026-08-31T13:19:35Z</dcterms:created>
  <dcterms:modified xmlns:dcterms="http://purl.org/dc/terms/" xmlns:xsi="http://www.w3.org/2001/XMLSchema-instance" xsi:type="dcterms:W3CDTF">2026-08-31T13:19:35Z</dcterms:modified>
</cp:coreProperties>
</file>